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7-1,2" sheetId="1" r:id="rId1"/>
    <sheet name="7-3,4" sheetId="2" r:id="rId2"/>
    <sheet name="7-5" sheetId="3" r:id="rId3"/>
  </sheets>
  <definedNames>
    <definedName name="_xlnm.Print_Area" localSheetId="0">'7-1,2'!$A$1:$N$86</definedName>
    <definedName name="_xlnm.Print_Area" localSheetId="1">'7-3,4'!$A$1:$N$86</definedName>
    <definedName name="_xlnm.Print_Area" localSheetId="2">'7-5'!$A$1:$L$80</definedName>
    <definedName name="印刷範囲" localSheetId="1">'7-3,4'!$B$1:$P$71</definedName>
    <definedName name="印刷範囲" localSheetId="2">'7-5'!$B$1:$P$80</definedName>
    <definedName name="印刷範囲">'7-1,2'!$B$1:$P$70</definedName>
  </definedNames>
  <calcPr fullCalcOnLoad="1"/>
</workbook>
</file>

<file path=xl/sharedStrings.xml><?xml version="1.0" encoding="utf-8"?>
<sst xmlns="http://schemas.openxmlformats.org/spreadsheetml/2006/main" count="683" uniqueCount="127">
  <si>
    <t>総　数</t>
  </si>
  <si>
    <t>20～24</t>
  </si>
  <si>
    <t>25～29</t>
  </si>
  <si>
    <t>30～34</t>
  </si>
  <si>
    <t>35～39</t>
  </si>
  <si>
    <t>40～44</t>
  </si>
  <si>
    <t>不　詳</t>
  </si>
  <si>
    <t>実</t>
  </si>
  <si>
    <t>数</t>
  </si>
  <si>
    <t>…</t>
  </si>
  <si>
    <t>－</t>
  </si>
  <si>
    <t>　　３</t>
  </si>
  <si>
    <t>　　４</t>
  </si>
  <si>
    <t>　　５</t>
  </si>
  <si>
    <t>　　６</t>
  </si>
  <si>
    <t>　　７</t>
  </si>
  <si>
    <t>構　　成　　割　　合　（％）</t>
  </si>
  <si>
    <t>第７－１表　　不妊手術件数，年齢（５歳階級）・年次別</t>
  </si>
  <si>
    <r>
      <t>2</t>
    </r>
    <r>
      <rPr>
        <sz val="12"/>
        <rFont val="ＭＳ 明朝"/>
        <family val="1"/>
      </rPr>
      <t>0歳未満</t>
    </r>
  </si>
  <si>
    <r>
      <t>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</si>
  <si>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歳以上</t>
    </r>
  </si>
  <si>
    <t>…</t>
  </si>
  <si>
    <t>…</t>
  </si>
  <si>
    <t>第７－２表　　不妊手術件数，年齢（５歳階級）・性・事由別</t>
  </si>
  <si>
    <t>総 数</t>
  </si>
  <si>
    <r>
      <t>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</si>
  <si>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歳以上</t>
    </r>
  </si>
  <si>
    <t>総　　数</t>
  </si>
  <si>
    <t>　母体の生命危険</t>
  </si>
  <si>
    <t>　母体の健康低下</t>
  </si>
  <si>
    <t>男</t>
  </si>
  <si>
    <t>女</t>
  </si>
  <si>
    <t>資料「衛生行政報告例」(厚生労働省）</t>
  </si>
  <si>
    <t>－</t>
  </si>
  <si>
    <t>－</t>
  </si>
  <si>
    <t>－</t>
  </si>
  <si>
    <t>注　1)　表中の昭和45（1970）年～平成元（1989）年の年齢別内訳は女子数値のみ。（総数は男女計）</t>
  </si>
  <si>
    <t>資料「衛生行政報告例」(厚生労働省）平成14（2002）年度に「母体保護統計」から「衛生行政報告例」に変更され年度報となった。</t>
  </si>
  <si>
    <t>昭和30（1955）年</t>
  </si>
  <si>
    <t>　　35（1960）</t>
  </si>
  <si>
    <t>　　40（1965）</t>
  </si>
  <si>
    <t>　　45（1970）</t>
  </si>
  <si>
    <t>　　50（1975）</t>
  </si>
  <si>
    <t>　　55（1980）</t>
  </si>
  <si>
    <t>　　60（1985）</t>
  </si>
  <si>
    <t>平成２（1990）</t>
  </si>
  <si>
    <t>　　７（1995）</t>
  </si>
  <si>
    <t>　　12（2000）</t>
  </si>
  <si>
    <t>　　13（2001）</t>
  </si>
  <si>
    <t>　　14（2002）</t>
  </si>
  <si>
    <t>　　15（2003）</t>
  </si>
  <si>
    <t>　　16（2004）</t>
  </si>
  <si>
    <t>　　17（2005）</t>
  </si>
  <si>
    <t>　　18（2006）</t>
  </si>
  <si>
    <t>　　19（2007）</t>
  </si>
  <si>
    <t>　　20（2008）</t>
  </si>
  <si>
    <t>　　21（2009）</t>
  </si>
  <si>
    <t>　　22（2010）</t>
  </si>
  <si>
    <t>　　23（2011）</t>
  </si>
  <si>
    <t>　　24（2012）</t>
  </si>
  <si>
    <t>　　25（2013）</t>
  </si>
  <si>
    <t>　　26（2014）</t>
  </si>
  <si>
    <t>　　27（2015）</t>
  </si>
  <si>
    <t>　　27（2015）</t>
  </si>
  <si>
    <t>　　28（2016）</t>
  </si>
  <si>
    <t>　　28（2016）</t>
  </si>
  <si>
    <t>　　29（2017）</t>
  </si>
  <si>
    <t>平成29（2017）年度</t>
  </si>
  <si>
    <t>－</t>
  </si>
  <si>
    <t>－</t>
  </si>
  <si>
    <t>－</t>
  </si>
  <si>
    <t>第７－３表　　人工妊娠中絶件数，年齢（５歳階級）・年次別</t>
  </si>
  <si>
    <r>
      <t>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</si>
  <si>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歳以上</t>
    </r>
  </si>
  <si>
    <r>
      <t>昭和30（</t>
    </r>
    <r>
      <rPr>
        <sz val="12"/>
        <rFont val="ＭＳ 明朝"/>
        <family val="1"/>
      </rPr>
      <t>1955</t>
    </r>
    <r>
      <rPr>
        <sz val="12"/>
        <rFont val="ＭＳ 明朝"/>
        <family val="1"/>
      </rPr>
      <t>）年</t>
    </r>
  </si>
  <si>
    <t>　　５（1993）</t>
  </si>
  <si>
    <t>　　６（1994）</t>
  </si>
  <si>
    <t>　　８（1996）</t>
  </si>
  <si>
    <t>　　９（1997）</t>
  </si>
  <si>
    <t>　　10（1998）</t>
  </si>
  <si>
    <t>　　11（1999）</t>
  </si>
  <si>
    <r>
      <t>資料「衛生行政報告例」(厚生労働省）平成14（</t>
    </r>
    <r>
      <rPr>
        <sz val="12"/>
        <rFont val="ＭＳ 明朝"/>
        <family val="1"/>
      </rPr>
      <t>2002）</t>
    </r>
    <r>
      <rPr>
        <sz val="12"/>
        <rFont val="ＭＳ 明朝"/>
        <family val="1"/>
      </rPr>
      <t>年度に「母体保護統計」から「衛生行政報告例」に変更され年度報となった。</t>
    </r>
  </si>
  <si>
    <t>第７－４表　　人工妊娠中絶数，保健所別　</t>
  </si>
  <si>
    <t>平成29（2017）年度</t>
  </si>
  <si>
    <t>総　数</t>
  </si>
  <si>
    <t>全　　　国</t>
  </si>
  <si>
    <r>
      <t xml:space="preserve">岡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山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県</t>
    </r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</si>
  <si>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</si>
  <si>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</si>
  <si>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</si>
  <si>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</si>
  <si>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</si>
  <si>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</si>
  <si>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</si>
  <si>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県　　　外</t>
  </si>
  <si>
    <t>資料　「岡山県の母子保健」</t>
  </si>
  <si>
    <t>第７－５表　　人工妊娠中絶件数，妊娠週数・年次別</t>
  </si>
  <si>
    <t>満7週以前</t>
  </si>
  <si>
    <r>
      <t>満8週～　　満</t>
    </r>
    <r>
      <rPr>
        <sz val="12"/>
        <rFont val="ＭＳ 明朝"/>
        <family val="1"/>
      </rPr>
      <t>11週</t>
    </r>
  </si>
  <si>
    <r>
      <t>満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週～　　満</t>
    </r>
    <r>
      <rPr>
        <sz val="12"/>
        <rFont val="ＭＳ 明朝"/>
        <family val="1"/>
      </rPr>
      <t>15週</t>
    </r>
  </si>
  <si>
    <r>
      <t>満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週～　　満</t>
    </r>
    <r>
      <rPr>
        <sz val="12"/>
        <rFont val="ＭＳ 明朝"/>
        <family val="1"/>
      </rPr>
      <t>19週</t>
    </r>
  </si>
  <si>
    <t>満20週・　　満21週</t>
  </si>
  <si>
    <r>
      <t>満2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週・　　満2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週</t>
    </r>
  </si>
  <si>
    <t>（第7月）</t>
  </si>
  <si>
    <t>不　詳</t>
  </si>
  <si>
    <r>
      <t>(第2月以内</t>
    </r>
    <r>
      <rPr>
        <sz val="12"/>
        <rFont val="ＭＳ 明朝"/>
        <family val="1"/>
      </rPr>
      <t>)</t>
    </r>
  </si>
  <si>
    <t>（第3月）</t>
  </si>
  <si>
    <t>（第4月）</t>
  </si>
  <si>
    <t>（第5月）</t>
  </si>
  <si>
    <t>（第6月）</t>
  </si>
  <si>
    <t>　　　　　実</t>
  </si>
  <si>
    <t>　　　　　数</t>
  </si>
  <si>
    <t>－</t>
  </si>
  <si>
    <t>・</t>
  </si>
  <si>
    <t>・</t>
  </si>
  <si>
    <t>平成２（1990）</t>
  </si>
  <si>
    <t>・</t>
  </si>
  <si>
    <t>・</t>
  </si>
  <si>
    <t>昭和30（1955）年</t>
  </si>
  <si>
    <t>…</t>
  </si>
  <si>
    <t>…</t>
  </si>
  <si>
    <t>－</t>
  </si>
  <si>
    <t>　　７（1995）</t>
  </si>
  <si>
    <t>　　28（2016）</t>
  </si>
  <si>
    <t>注　1)　昭和51（1976）年までは「妊娠第8月未満」、昭和53（1978）年までは「妊娠第7月未満」、平成2（1990）年までは「妊娠満23週以前」</t>
  </si>
  <si>
    <t>　　　　であった。</t>
  </si>
  <si>
    <t>　　　　平成3（1991）年以降は「妊娠満22週未満」とされている。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</si>
</sst>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 "/>
    <numFmt numFmtId="182" formatCode="#,##0;\-#;&quot;－&quot;"/>
    <numFmt numFmtId="183" formatCode="#,##0.0_ "/>
    <numFmt numFmtId="184" formatCode="#,##0.0_);[Red]\(#,##0.0\)"/>
    <numFmt numFmtId="185" formatCode="0.0_);[Red]\(0.0\)"/>
  </numFmts>
  <fonts count="44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181" fontId="0" fillId="0" borderId="17" xfId="0" applyNumberFormat="1" applyFont="1" applyFill="1" applyBorder="1" applyAlignment="1" applyProtection="1">
      <alignment horizontal="right" vertical="center"/>
      <protection/>
    </xf>
    <xf numFmtId="181" fontId="0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37" fontId="0" fillId="0" borderId="17" xfId="0" applyNumberForma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176" fontId="0" fillId="0" borderId="2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82" fontId="0" fillId="0" borderId="26" xfId="0" applyNumberFormat="1" applyFont="1" applyFill="1" applyBorder="1" applyAlignment="1">
      <alignment vertical="center"/>
    </xf>
    <xf numFmtId="182" fontId="0" fillId="0" borderId="19" xfId="0" applyNumberFormat="1" applyFont="1" applyFill="1" applyBorder="1" applyAlignment="1">
      <alignment horizontal="right" vertical="center"/>
    </xf>
    <xf numFmtId="182" fontId="0" fillId="0" borderId="19" xfId="0" applyNumberFormat="1" applyFont="1" applyFill="1" applyBorder="1" applyAlignment="1" applyProtection="1">
      <alignment horizontal="right" vertical="center"/>
      <protection/>
    </xf>
    <xf numFmtId="182" fontId="0" fillId="0" borderId="17" xfId="0" applyNumberFormat="1" applyFont="1" applyFill="1" applyBorder="1" applyAlignment="1">
      <alignment vertical="center"/>
    </xf>
    <xf numFmtId="182" fontId="0" fillId="0" borderId="19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right" vertical="center"/>
    </xf>
    <xf numFmtId="182" fontId="0" fillId="0" borderId="17" xfId="0" applyNumberFormat="1" applyFill="1" applyBorder="1" applyAlignment="1" applyProtection="1">
      <alignment horizontal="right" vertical="center"/>
      <protection/>
    </xf>
    <xf numFmtId="182" fontId="0" fillId="0" borderId="20" xfId="0" applyNumberFormat="1" applyFill="1" applyBorder="1" applyAlignment="1" applyProtection="1">
      <alignment horizontal="right" vertical="center"/>
      <protection/>
    </xf>
    <xf numFmtId="182" fontId="0" fillId="0" borderId="19" xfId="0" applyNumberFormat="1" applyFill="1" applyBorder="1" applyAlignment="1" applyProtection="1">
      <alignment horizontal="right" vertical="center"/>
      <protection/>
    </xf>
    <xf numFmtId="182" fontId="0" fillId="0" borderId="18" xfId="0" applyNumberFormat="1" applyFill="1" applyBorder="1" applyAlignment="1" applyProtection="1">
      <alignment horizontal="right" vertical="center"/>
      <protection/>
    </xf>
    <xf numFmtId="37" fontId="8" fillId="0" borderId="16" xfId="0" applyNumberFormat="1" applyFont="1" applyFill="1" applyBorder="1" applyAlignment="1" applyProtection="1">
      <alignment vertical="center"/>
      <protection/>
    </xf>
    <xf numFmtId="182" fontId="8" fillId="0" borderId="17" xfId="0" applyNumberFormat="1" applyFont="1" applyFill="1" applyBorder="1" applyAlignment="1" applyProtection="1">
      <alignment horizontal="right" vertical="center"/>
      <protection/>
    </xf>
    <xf numFmtId="182" fontId="8" fillId="0" borderId="19" xfId="0" applyNumberFormat="1" applyFont="1" applyFill="1" applyBorder="1" applyAlignment="1" applyProtection="1">
      <alignment horizontal="right" vertical="center"/>
      <protection/>
    </xf>
    <xf numFmtId="182" fontId="8" fillId="0" borderId="20" xfId="0" applyNumberFormat="1" applyFont="1" applyFill="1" applyBorder="1" applyAlignment="1" applyProtection="1">
      <alignment horizontal="right" vertical="center"/>
      <protection/>
    </xf>
    <xf numFmtId="182" fontId="8" fillId="0" borderId="18" xfId="0" applyNumberFormat="1" applyFont="1" applyFill="1" applyBorder="1" applyAlignment="1" applyProtection="1">
      <alignment horizontal="right" vertical="center"/>
      <protection/>
    </xf>
    <xf numFmtId="182" fontId="8" fillId="0" borderId="0" xfId="0" applyNumberFormat="1" applyFont="1" applyFill="1" applyBorder="1" applyAlignment="1" applyProtection="1">
      <alignment horizontal="right" vertical="center"/>
      <protection/>
    </xf>
    <xf numFmtId="182" fontId="8" fillId="0" borderId="15" xfId="0" applyNumberFormat="1" applyFont="1" applyFill="1" applyBorder="1" applyAlignment="1" applyProtection="1">
      <alignment horizontal="right" vertical="center"/>
      <protection/>
    </xf>
    <xf numFmtId="182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26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182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176" fontId="0" fillId="0" borderId="31" xfId="0" applyNumberFormat="1" applyFont="1" applyFill="1" applyBorder="1" applyAlignment="1" applyProtection="1">
      <alignment horizontal="right" vertical="center"/>
      <protection/>
    </xf>
    <xf numFmtId="182" fontId="8" fillId="0" borderId="32" xfId="0" applyNumberFormat="1" applyFont="1" applyFill="1" applyBorder="1" applyAlignment="1" applyProtection="1">
      <alignment horizontal="right" vertical="center"/>
      <protection/>
    </xf>
    <xf numFmtId="182" fontId="8" fillId="0" borderId="33" xfId="0" applyNumberFormat="1" applyFont="1" applyFill="1" applyBorder="1" applyAlignment="1" applyProtection="1">
      <alignment horizontal="right" vertical="center"/>
      <protection/>
    </xf>
    <xf numFmtId="182" fontId="0" fillId="0" borderId="29" xfId="0" applyNumberFormat="1" applyFont="1" applyFill="1" applyBorder="1" applyAlignment="1">
      <alignment horizontal="right" vertical="center"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 quotePrefix="1">
      <alignment vertical="center"/>
      <protection/>
    </xf>
    <xf numFmtId="0" fontId="8" fillId="0" borderId="14" xfId="0" applyFont="1" applyFill="1" applyBorder="1" applyAlignment="1" applyProtection="1" quotePrefix="1">
      <alignment vertical="center"/>
      <protection/>
    </xf>
    <xf numFmtId="0" fontId="0" fillId="0" borderId="34" xfId="0" applyFont="1" applyFill="1" applyBorder="1" applyAlignment="1" applyProtection="1" quotePrefix="1">
      <alignment vertical="center"/>
      <protection/>
    </xf>
    <xf numFmtId="0" fontId="0" fillId="0" borderId="35" xfId="0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 applyProtection="1">
      <alignment horizontal="right" vertical="center"/>
      <protection/>
    </xf>
    <xf numFmtId="182" fontId="0" fillId="0" borderId="1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182" fontId="8" fillId="0" borderId="21" xfId="0" applyNumberFormat="1" applyFont="1" applyFill="1" applyBorder="1" applyAlignment="1" applyProtection="1">
      <alignment horizontal="right" vertical="center"/>
      <protection/>
    </xf>
    <xf numFmtId="182" fontId="0" fillId="0" borderId="21" xfId="0" applyNumberFormat="1" applyFont="1" applyFill="1" applyBorder="1" applyAlignment="1" applyProtection="1">
      <alignment horizontal="right" vertical="center"/>
      <protection/>
    </xf>
    <xf numFmtId="182" fontId="0" fillId="0" borderId="19" xfId="0" applyNumberFormat="1" applyFill="1" applyBorder="1" applyAlignment="1">
      <alignment horizontal="right" vertical="center"/>
    </xf>
    <xf numFmtId="182" fontId="0" fillId="0" borderId="18" xfId="0" applyNumberFormat="1" applyFill="1" applyBorder="1" applyAlignment="1">
      <alignment horizontal="right" vertical="center"/>
    </xf>
    <xf numFmtId="182" fontId="0" fillId="0" borderId="20" xfId="0" applyNumberFormat="1" applyFont="1" applyFill="1" applyBorder="1" applyAlignment="1" applyProtection="1">
      <alignment horizontal="right" vertical="center"/>
      <protection/>
    </xf>
    <xf numFmtId="182" fontId="0" fillId="0" borderId="30" xfId="0" applyNumberFormat="1" applyFont="1" applyFill="1" applyBorder="1" applyAlignment="1" applyProtection="1">
      <alignment horizontal="right" vertical="center"/>
      <protection/>
    </xf>
    <xf numFmtId="182" fontId="0" fillId="0" borderId="32" xfId="0" applyNumberFormat="1" applyFont="1" applyFill="1" applyBorder="1" applyAlignment="1" applyProtection="1">
      <alignment horizontal="right" vertical="center"/>
      <protection/>
    </xf>
    <xf numFmtId="182" fontId="0" fillId="0" borderId="36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left" vertical="center"/>
      <protection/>
    </xf>
    <xf numFmtId="181" fontId="0" fillId="0" borderId="16" xfId="0" applyNumberFormat="1" applyFont="1" applyFill="1" applyBorder="1" applyAlignment="1" applyProtection="1">
      <alignment vertical="center"/>
      <protection/>
    </xf>
    <xf numFmtId="181" fontId="0" fillId="0" borderId="17" xfId="0" applyNumberFormat="1" applyFont="1" applyFill="1" applyBorder="1" applyAlignment="1" applyProtection="1">
      <alignment vertical="center"/>
      <protection/>
    </xf>
    <xf numFmtId="181" fontId="0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vertical="center"/>
      <protection/>
    </xf>
    <xf numFmtId="181" fontId="0" fillId="0" borderId="19" xfId="0" applyNumberFormat="1" applyFont="1" applyFill="1" applyBorder="1" applyAlignment="1" applyProtection="1">
      <alignment vertical="center"/>
      <protection/>
    </xf>
    <xf numFmtId="181" fontId="0" fillId="0" borderId="20" xfId="0" applyNumberFormat="1" applyFont="1" applyFill="1" applyBorder="1" applyAlignment="1" applyProtection="1">
      <alignment vertical="center"/>
      <protection/>
    </xf>
    <xf numFmtId="181" fontId="0" fillId="0" borderId="20" xfId="0" applyNumberFormat="1" applyFont="1" applyFill="1" applyBorder="1" applyAlignment="1" applyProtection="1">
      <alignment horizontal="right" vertical="center"/>
      <protection/>
    </xf>
    <xf numFmtId="181" fontId="0" fillId="0" borderId="15" xfId="0" applyNumberFormat="1" applyFont="1" applyFill="1" applyBorder="1" applyAlignment="1" applyProtection="1">
      <alignment horizontal="right" vertical="center"/>
      <protection/>
    </xf>
    <xf numFmtId="181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 quotePrefix="1">
      <alignment vertical="center"/>
      <protection/>
    </xf>
    <xf numFmtId="0" fontId="0" fillId="0" borderId="35" xfId="0" applyFill="1" applyBorder="1" applyAlignment="1" applyProtection="1" quotePrefix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15" xfId="0" applyNumberForma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 quotePrefix="1">
      <alignment horizontal="left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0" fontId="0" fillId="0" borderId="35" xfId="0" applyFill="1" applyBorder="1" applyAlignment="1" applyProtection="1" quotePrefix="1">
      <alignment horizontal="left" vertical="center"/>
      <protection/>
    </xf>
    <xf numFmtId="0" fontId="0" fillId="0" borderId="14" xfId="0" applyFill="1" applyBorder="1" applyAlignment="1" applyProtection="1" quotePrefix="1">
      <alignment horizontal="left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0" fontId="0" fillId="0" borderId="25" xfId="0" applyFill="1" applyBorder="1" applyAlignment="1" applyProtection="1" quotePrefix="1">
      <alignment horizontal="left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176" fontId="0" fillId="0" borderId="36" xfId="0" applyNumberFormat="1" applyFont="1" applyFill="1" applyBorder="1" applyAlignment="1" applyProtection="1">
      <alignment horizontal="right" vertical="center"/>
      <protection/>
    </xf>
    <xf numFmtId="0" fontId="26" fillId="0" borderId="27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37" xfId="0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181" fontId="0" fillId="0" borderId="41" xfId="0" applyNumberFormat="1" applyFont="1" applyFill="1" applyBorder="1" applyAlignment="1" applyProtection="1">
      <alignment horizontal="center" vertical="center"/>
      <protection/>
    </xf>
    <xf numFmtId="181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1" fontId="0" fillId="0" borderId="16" xfId="0" applyNumberFormat="1" applyFont="1" applyFill="1" applyBorder="1" applyAlignment="1" applyProtection="1">
      <alignment horizontal="center" vertical="center"/>
      <protection/>
    </xf>
    <xf numFmtId="18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vertical="center"/>
    </xf>
    <xf numFmtId="181" fontId="0" fillId="0" borderId="16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181" fontId="0" fillId="0" borderId="31" xfId="0" applyNumberFormat="1" applyFont="1" applyFill="1" applyBorder="1" applyAlignment="1">
      <alignment horizontal="center" vertical="center"/>
    </xf>
    <xf numFmtId="181" fontId="0" fillId="0" borderId="33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181" fontId="0" fillId="0" borderId="40" xfId="0" applyNumberFormat="1" applyFont="1" applyFill="1" applyBorder="1" applyAlignment="1" applyProtection="1">
      <alignment vertical="center"/>
      <protection/>
    </xf>
    <xf numFmtId="181" fontId="0" fillId="0" borderId="15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 applyProtection="1">
      <alignment vertical="center" wrapText="1"/>
      <protection/>
    </xf>
    <xf numFmtId="181" fontId="0" fillId="0" borderId="17" xfId="0" applyNumberFormat="1" applyFont="1" applyFill="1" applyBorder="1" applyAlignment="1" applyProtection="1">
      <alignment horizontal="right" vertical="center" wrapText="1"/>
      <protection/>
    </xf>
    <xf numFmtId="181" fontId="0" fillId="0" borderId="19" xfId="0" applyNumberFormat="1" applyFont="1" applyFill="1" applyBorder="1" applyAlignment="1" applyProtection="1">
      <alignment horizontal="right" vertical="center" wrapText="1"/>
      <protection/>
    </xf>
    <xf numFmtId="181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16" xfId="0" applyNumberFormat="1" applyFont="1" applyFill="1" applyBorder="1" applyAlignment="1" applyProtection="1">
      <alignment horizontal="right" vertical="center" wrapText="1"/>
      <protection/>
    </xf>
    <xf numFmtId="181" fontId="0" fillId="0" borderId="18" xfId="0" applyNumberFormat="1" applyFont="1" applyFill="1" applyBorder="1" applyAlignment="1" applyProtection="1">
      <alignment horizontal="right" vertical="center" wrapText="1"/>
      <protection/>
    </xf>
    <xf numFmtId="181" fontId="0" fillId="0" borderId="17" xfId="0" applyNumberFormat="1" applyFont="1" applyFill="1" applyBorder="1" applyAlignment="1" applyProtection="1">
      <alignment vertical="center" wrapText="1"/>
      <protection/>
    </xf>
    <xf numFmtId="18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81" fontId="0" fillId="0" borderId="19" xfId="0" applyNumberFormat="1" applyFont="1" applyFill="1" applyBorder="1" applyAlignment="1" applyProtection="1">
      <alignment vertical="center" wrapText="1"/>
      <protection/>
    </xf>
    <xf numFmtId="181" fontId="0" fillId="0" borderId="20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181" fontId="0" fillId="0" borderId="21" xfId="0" applyNumberFormat="1" applyFont="1" applyFill="1" applyBorder="1" applyAlignment="1" applyProtection="1">
      <alignment horizontal="right" vertical="center" wrapText="1"/>
      <protection/>
    </xf>
    <xf numFmtId="181" fontId="0" fillId="0" borderId="21" xfId="0" applyNumberFormat="1" applyFill="1" applyBorder="1" applyAlignment="1" applyProtection="1">
      <alignment horizontal="right" vertical="center" wrapText="1"/>
      <protection/>
    </xf>
    <xf numFmtId="181" fontId="0" fillId="0" borderId="26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ill="1" applyBorder="1" applyAlignment="1" applyProtection="1">
      <alignment horizontal="right" vertical="center" wrapText="1"/>
      <protection/>
    </xf>
    <xf numFmtId="182" fontId="0" fillId="0" borderId="21" xfId="0" applyNumberFormat="1" applyFill="1" applyBorder="1" applyAlignment="1" applyProtection="1">
      <alignment horizontal="right" vertical="center" wrapText="1"/>
      <protection/>
    </xf>
    <xf numFmtId="182" fontId="0" fillId="0" borderId="19" xfId="0" applyNumberFormat="1" applyFont="1" applyFill="1" applyBorder="1" applyAlignment="1" applyProtection="1">
      <alignment horizontal="right" vertical="center" wrapText="1"/>
      <protection/>
    </xf>
    <xf numFmtId="182" fontId="0" fillId="0" borderId="18" xfId="0" applyNumberFormat="1" applyFill="1" applyBorder="1" applyAlignment="1" applyProtection="1">
      <alignment horizontal="right" vertical="center" wrapText="1"/>
      <protection/>
    </xf>
    <xf numFmtId="181" fontId="0" fillId="0" borderId="19" xfId="0" applyNumberFormat="1" applyFill="1" applyBorder="1" applyAlignment="1" applyProtection="1">
      <alignment horizontal="right" vertical="center" wrapText="1"/>
      <protection/>
    </xf>
    <xf numFmtId="182" fontId="0" fillId="0" borderId="17" xfId="0" applyNumberFormat="1" applyFill="1" applyBorder="1" applyAlignment="1" applyProtection="1">
      <alignment horizontal="right" vertical="center" wrapText="1"/>
      <protection/>
    </xf>
    <xf numFmtId="181" fontId="0" fillId="0" borderId="20" xfId="0" applyNumberFormat="1" applyFill="1" applyBorder="1" applyAlignment="1" applyProtection="1">
      <alignment horizontal="right" vertical="center" wrapText="1"/>
      <protection/>
    </xf>
    <xf numFmtId="181" fontId="0" fillId="0" borderId="16" xfId="0" applyNumberFormat="1" applyFill="1" applyBorder="1" applyAlignment="1" applyProtection="1">
      <alignment horizontal="right" vertical="center" wrapText="1"/>
      <protection/>
    </xf>
    <xf numFmtId="182" fontId="0" fillId="0" borderId="16" xfId="0" applyNumberFormat="1" applyFont="1" applyFill="1" applyBorder="1" applyAlignment="1" applyProtection="1">
      <alignment horizontal="right" vertical="center" wrapText="1"/>
      <protection/>
    </xf>
    <xf numFmtId="183" fontId="0" fillId="0" borderId="16" xfId="0" applyNumberFormat="1" applyFont="1" applyFill="1" applyBorder="1" applyAlignment="1" applyProtection="1">
      <alignment vertical="center" wrapText="1"/>
      <protection/>
    </xf>
    <xf numFmtId="184" fontId="0" fillId="0" borderId="17" xfId="0" applyNumberFormat="1" applyFont="1" applyFill="1" applyBorder="1" applyAlignment="1" applyProtection="1">
      <alignment horizontal="right" vertical="center" wrapText="1"/>
      <protection/>
    </xf>
    <xf numFmtId="184" fontId="0" fillId="0" borderId="19" xfId="0" applyNumberFormat="1" applyFont="1" applyFill="1" applyBorder="1" applyAlignment="1" applyProtection="1">
      <alignment horizontal="right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20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5" fontId="0" fillId="0" borderId="18" xfId="0" applyNumberFormat="1" applyFont="1" applyFill="1" applyBorder="1" applyAlignment="1" applyProtection="1">
      <alignment horizontal="right" vertical="center" wrapText="1"/>
      <protection/>
    </xf>
    <xf numFmtId="184" fontId="0" fillId="0" borderId="16" xfId="0" applyNumberFormat="1" applyFont="1" applyFill="1" applyBorder="1" applyAlignment="1" applyProtection="1">
      <alignment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20" xfId="0" applyNumberFormat="1" applyFill="1" applyBorder="1" applyAlignment="1">
      <alignment horizontal="center" vertical="center" wrapText="1"/>
    </xf>
    <xf numFmtId="185" fontId="0" fillId="0" borderId="18" xfId="0" applyNumberFormat="1" applyFill="1" applyBorder="1" applyAlignment="1" applyProtection="1">
      <alignment horizontal="right" vertical="center" wrapText="1"/>
      <protection/>
    </xf>
    <xf numFmtId="183" fontId="0" fillId="0" borderId="26" xfId="0" applyNumberFormat="1" applyFont="1" applyFill="1" applyBorder="1" applyAlignment="1">
      <alignment vertical="center" wrapText="1"/>
    </xf>
    <xf numFmtId="184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 wrapText="1"/>
      <protection/>
    </xf>
    <xf numFmtId="185" fontId="0" fillId="0" borderId="16" xfId="0" applyNumberFormat="1" applyFont="1" applyFill="1" applyBorder="1" applyAlignment="1" applyProtection="1">
      <alignment horizontal="right" vertical="center" wrapText="1"/>
      <protection/>
    </xf>
    <xf numFmtId="185" fontId="0" fillId="0" borderId="16" xfId="0" applyNumberFormat="1" applyFill="1" applyBorder="1" applyAlignment="1" applyProtection="1">
      <alignment horizontal="right" vertical="center" wrapText="1"/>
      <protection/>
    </xf>
    <xf numFmtId="185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34" xfId="0" applyFill="1" applyBorder="1" applyAlignment="1" applyProtection="1" quotePrefix="1">
      <alignment horizontal="left" vertical="center"/>
      <protection/>
    </xf>
    <xf numFmtId="183" fontId="0" fillId="0" borderId="29" xfId="0" applyNumberFormat="1" applyFont="1" applyFill="1" applyBorder="1" applyAlignment="1">
      <alignment vertical="center" wrapText="1"/>
    </xf>
    <xf numFmtId="185" fontId="0" fillId="0" borderId="55" xfId="0" applyNumberFormat="1" applyFont="1" applyFill="1" applyBorder="1" applyAlignment="1" applyProtection="1">
      <alignment horizontal="right" vertical="center" wrapText="1"/>
      <protection/>
    </xf>
    <xf numFmtId="185" fontId="0" fillId="0" borderId="31" xfId="0" applyNumberFormat="1" applyFont="1" applyFill="1" applyBorder="1" applyAlignment="1" applyProtection="1">
      <alignment horizontal="right" vertical="center" wrapText="1"/>
      <protection/>
    </xf>
    <xf numFmtId="185" fontId="0" fillId="0" borderId="31" xfId="0" applyNumberFormat="1" applyFill="1" applyBorder="1" applyAlignment="1" applyProtection="1">
      <alignment horizontal="right" vertical="center" wrapText="1"/>
      <protection/>
    </xf>
    <xf numFmtId="185" fontId="0" fillId="0" borderId="36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86"/>
  <sheetViews>
    <sheetView showGridLines="0" view="pageBreakPreview" zoomScale="75" zoomScaleNormal="75" zoomScaleSheetLayoutView="75" zoomScalePageLayoutView="0" workbookViewId="0" topLeftCell="A1">
      <selection activeCell="K88" sqref="K88"/>
    </sheetView>
  </sheetViews>
  <sheetFormatPr defaultColWidth="10.59765625" defaultRowHeight="19.5" customHeight="1"/>
  <cols>
    <col min="1" max="1" width="2.59765625" style="2" customWidth="1"/>
    <col min="2" max="2" width="17.3984375" style="2" customWidth="1"/>
    <col min="3" max="3" width="10.3984375" style="2" customWidth="1"/>
    <col min="4" max="13" width="10.5" style="2" customWidth="1"/>
    <col min="14" max="14" width="2.59765625" style="2" customWidth="1"/>
    <col min="15" max="16" width="7.59765625" style="2" customWidth="1"/>
    <col min="17" max="16384" width="10.59765625" style="2" customWidth="1"/>
  </cols>
  <sheetData>
    <row r="1" ht="19.5" customHeight="1" thickBot="1">
      <c r="B1" s="1" t="s">
        <v>17</v>
      </c>
    </row>
    <row r="2" spans="2:13" ht="19.5" customHeight="1">
      <c r="B2" s="3"/>
      <c r="C2" s="4" t="s">
        <v>0</v>
      </c>
      <c r="D2" s="5" t="s">
        <v>18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19</v>
      </c>
      <c r="K2" s="4" t="s">
        <v>20</v>
      </c>
      <c r="L2" s="6" t="s">
        <v>6</v>
      </c>
      <c r="M2" s="7"/>
    </row>
    <row r="3" spans="2:13" ht="19.5" customHeight="1">
      <c r="B3" s="8"/>
      <c r="C3" s="7"/>
      <c r="D3" s="7"/>
      <c r="E3" s="7"/>
      <c r="F3" s="9" t="s">
        <v>7</v>
      </c>
      <c r="G3" s="7"/>
      <c r="H3" s="7"/>
      <c r="I3" s="9" t="s">
        <v>8</v>
      </c>
      <c r="J3" s="7"/>
      <c r="K3" s="7"/>
      <c r="L3" s="10"/>
      <c r="M3" s="7"/>
    </row>
    <row r="4" spans="2:13" ht="19.5" customHeight="1">
      <c r="B4" s="8" t="s">
        <v>38</v>
      </c>
      <c r="C4" s="11">
        <v>1182</v>
      </c>
      <c r="D4" s="12" t="s">
        <v>21</v>
      </c>
      <c r="E4" s="13" t="s">
        <v>21</v>
      </c>
      <c r="F4" s="13" t="s">
        <v>9</v>
      </c>
      <c r="G4" s="13" t="s">
        <v>9</v>
      </c>
      <c r="H4" s="13" t="s">
        <v>9</v>
      </c>
      <c r="I4" s="13" t="s">
        <v>9</v>
      </c>
      <c r="J4" s="13" t="s">
        <v>9</v>
      </c>
      <c r="K4" s="13" t="s">
        <v>9</v>
      </c>
      <c r="L4" s="14" t="s">
        <v>9</v>
      </c>
      <c r="M4" s="7"/>
    </row>
    <row r="5" spans="2:13" ht="19.5" customHeight="1">
      <c r="B5" s="8" t="s">
        <v>39</v>
      </c>
      <c r="C5" s="11">
        <v>1539</v>
      </c>
      <c r="D5" s="12" t="s">
        <v>9</v>
      </c>
      <c r="E5" s="13" t="s">
        <v>9</v>
      </c>
      <c r="F5" s="13" t="s">
        <v>9</v>
      </c>
      <c r="G5" s="13" t="s">
        <v>9</v>
      </c>
      <c r="H5" s="13" t="s">
        <v>9</v>
      </c>
      <c r="I5" s="13" t="s">
        <v>9</v>
      </c>
      <c r="J5" s="13" t="s">
        <v>9</v>
      </c>
      <c r="K5" s="13" t="s">
        <v>9</v>
      </c>
      <c r="L5" s="14" t="s">
        <v>9</v>
      </c>
      <c r="M5" s="7"/>
    </row>
    <row r="6" spans="2:13" ht="19.5" customHeight="1">
      <c r="B6" s="8" t="s">
        <v>40</v>
      </c>
      <c r="C6" s="11">
        <v>905</v>
      </c>
      <c r="D6" s="12" t="s">
        <v>9</v>
      </c>
      <c r="E6" s="13" t="s">
        <v>9</v>
      </c>
      <c r="F6" s="13" t="s">
        <v>9</v>
      </c>
      <c r="G6" s="13" t="s">
        <v>9</v>
      </c>
      <c r="H6" s="13" t="s">
        <v>9</v>
      </c>
      <c r="I6" s="13" t="s">
        <v>9</v>
      </c>
      <c r="J6" s="13" t="s">
        <v>9</v>
      </c>
      <c r="K6" s="13" t="s">
        <v>9</v>
      </c>
      <c r="L6" s="14" t="s">
        <v>9</v>
      </c>
      <c r="M6" s="7"/>
    </row>
    <row r="7" spans="2:13" ht="19.5" customHeight="1">
      <c r="B7" s="8" t="s">
        <v>41</v>
      </c>
      <c r="C7" s="11">
        <v>415</v>
      </c>
      <c r="D7" s="15">
        <v>1</v>
      </c>
      <c r="E7" s="11">
        <v>15</v>
      </c>
      <c r="F7" s="11">
        <v>143</v>
      </c>
      <c r="G7" s="11">
        <v>165</v>
      </c>
      <c r="H7" s="11">
        <v>53</v>
      </c>
      <c r="I7" s="11">
        <v>11</v>
      </c>
      <c r="J7" s="11">
        <v>1</v>
      </c>
      <c r="K7" s="16" t="s">
        <v>10</v>
      </c>
      <c r="L7" s="17" t="s">
        <v>10</v>
      </c>
      <c r="M7" s="7"/>
    </row>
    <row r="8" spans="2:13" ht="19.5" customHeight="1">
      <c r="B8" s="8" t="s">
        <v>42</v>
      </c>
      <c r="C8" s="11">
        <v>241</v>
      </c>
      <c r="D8" s="15" t="s">
        <v>10</v>
      </c>
      <c r="E8" s="11">
        <v>7</v>
      </c>
      <c r="F8" s="11">
        <v>98</v>
      </c>
      <c r="G8" s="11">
        <v>88</v>
      </c>
      <c r="H8" s="11">
        <v>22</v>
      </c>
      <c r="I8" s="11">
        <v>4</v>
      </c>
      <c r="J8" s="11">
        <v>1</v>
      </c>
      <c r="K8" s="16" t="s">
        <v>10</v>
      </c>
      <c r="L8" s="17" t="s">
        <v>10</v>
      </c>
      <c r="M8" s="7"/>
    </row>
    <row r="9" spans="2:13" ht="19.5" customHeight="1">
      <c r="B9" s="8" t="s">
        <v>43</v>
      </c>
      <c r="C9" s="11">
        <v>234</v>
      </c>
      <c r="D9" s="15">
        <v>1</v>
      </c>
      <c r="E9" s="11">
        <v>8</v>
      </c>
      <c r="F9" s="11">
        <v>82</v>
      </c>
      <c r="G9" s="11">
        <v>89</v>
      </c>
      <c r="H9" s="11">
        <v>31</v>
      </c>
      <c r="I9" s="11">
        <v>5</v>
      </c>
      <c r="J9" s="16" t="s">
        <v>10</v>
      </c>
      <c r="K9" s="16" t="s">
        <v>10</v>
      </c>
      <c r="L9" s="17" t="s">
        <v>10</v>
      </c>
      <c r="M9" s="7"/>
    </row>
    <row r="10" spans="2:13" ht="19.5" customHeight="1">
      <c r="B10" s="8" t="s">
        <v>44</v>
      </c>
      <c r="C10" s="11">
        <v>162</v>
      </c>
      <c r="D10" s="15" t="s">
        <v>10</v>
      </c>
      <c r="E10" s="11">
        <v>4</v>
      </c>
      <c r="F10" s="11">
        <v>39</v>
      </c>
      <c r="G10" s="11">
        <v>68</v>
      </c>
      <c r="H10" s="11">
        <v>33</v>
      </c>
      <c r="I10" s="11">
        <v>6</v>
      </c>
      <c r="J10" s="16" t="s">
        <v>10</v>
      </c>
      <c r="K10" s="16" t="s">
        <v>10</v>
      </c>
      <c r="L10" s="17" t="s">
        <v>10</v>
      </c>
      <c r="M10" s="7"/>
    </row>
    <row r="11" spans="2:13" ht="19.5" customHeight="1">
      <c r="B11" s="70" t="s">
        <v>45</v>
      </c>
      <c r="C11" s="11">
        <f aca="true" t="shared" si="0" ref="C11:C19">SUM(D11:L11)</f>
        <v>135</v>
      </c>
      <c r="D11" s="15" t="s">
        <v>10</v>
      </c>
      <c r="E11" s="11">
        <v>5</v>
      </c>
      <c r="F11" s="11">
        <v>27</v>
      </c>
      <c r="G11" s="11">
        <v>69</v>
      </c>
      <c r="H11" s="11">
        <v>27</v>
      </c>
      <c r="I11" s="11">
        <v>7</v>
      </c>
      <c r="J11" s="16" t="s">
        <v>10</v>
      </c>
      <c r="K11" s="16" t="s">
        <v>10</v>
      </c>
      <c r="L11" s="17" t="s">
        <v>10</v>
      </c>
      <c r="M11" s="7"/>
    </row>
    <row r="12" spans="2:13" ht="19.5" customHeight="1" hidden="1">
      <c r="B12" s="8" t="s">
        <v>11</v>
      </c>
      <c r="C12" s="11">
        <f t="shared" si="0"/>
        <v>111</v>
      </c>
      <c r="D12" s="15" t="s">
        <v>10</v>
      </c>
      <c r="E12" s="11">
        <v>4</v>
      </c>
      <c r="F12" s="11">
        <v>24</v>
      </c>
      <c r="G12" s="11">
        <v>59</v>
      </c>
      <c r="H12" s="11">
        <v>16</v>
      </c>
      <c r="I12" s="11">
        <v>8</v>
      </c>
      <c r="J12" s="16" t="s">
        <v>10</v>
      </c>
      <c r="K12" s="16" t="s">
        <v>10</v>
      </c>
      <c r="L12" s="17" t="s">
        <v>10</v>
      </c>
      <c r="M12" s="7"/>
    </row>
    <row r="13" spans="2:13" ht="19.5" customHeight="1" hidden="1">
      <c r="B13" s="8" t="s">
        <v>12</v>
      </c>
      <c r="C13" s="11">
        <f t="shared" si="0"/>
        <v>93</v>
      </c>
      <c r="D13" s="15" t="s">
        <v>10</v>
      </c>
      <c r="E13" s="11">
        <v>4</v>
      </c>
      <c r="F13" s="11">
        <v>20</v>
      </c>
      <c r="G13" s="11">
        <v>46</v>
      </c>
      <c r="H13" s="11">
        <v>17</v>
      </c>
      <c r="I13" s="11">
        <v>5</v>
      </c>
      <c r="J13" s="11">
        <v>1</v>
      </c>
      <c r="K13" s="16" t="s">
        <v>10</v>
      </c>
      <c r="L13" s="17" t="s">
        <v>10</v>
      </c>
      <c r="M13" s="7"/>
    </row>
    <row r="14" spans="2:13" ht="19.5" customHeight="1" hidden="1">
      <c r="B14" s="8" t="s">
        <v>13</v>
      </c>
      <c r="C14" s="11">
        <f t="shared" si="0"/>
        <v>85</v>
      </c>
      <c r="D14" s="15" t="s">
        <v>10</v>
      </c>
      <c r="E14" s="11">
        <v>1</v>
      </c>
      <c r="F14" s="11">
        <v>15</v>
      </c>
      <c r="G14" s="11">
        <v>40</v>
      </c>
      <c r="H14" s="11">
        <v>21</v>
      </c>
      <c r="I14" s="11">
        <v>6</v>
      </c>
      <c r="J14" s="11">
        <v>2</v>
      </c>
      <c r="K14" s="16" t="s">
        <v>10</v>
      </c>
      <c r="L14" s="17" t="s">
        <v>10</v>
      </c>
      <c r="M14" s="7"/>
    </row>
    <row r="15" spans="2:13" ht="19.5" customHeight="1" hidden="1">
      <c r="B15" s="71" t="s">
        <v>14</v>
      </c>
      <c r="C15" s="11">
        <f t="shared" si="0"/>
        <v>73</v>
      </c>
      <c r="D15" s="15" t="s">
        <v>10</v>
      </c>
      <c r="E15" s="11">
        <v>2</v>
      </c>
      <c r="F15" s="11">
        <v>18</v>
      </c>
      <c r="G15" s="11">
        <v>33</v>
      </c>
      <c r="H15" s="11">
        <v>15</v>
      </c>
      <c r="I15" s="11">
        <v>5</v>
      </c>
      <c r="J15" s="16" t="s">
        <v>10</v>
      </c>
      <c r="K15" s="16" t="s">
        <v>10</v>
      </c>
      <c r="L15" s="17" t="s">
        <v>10</v>
      </c>
      <c r="M15" s="7"/>
    </row>
    <row r="16" spans="2:13" ht="19.5" customHeight="1" hidden="1">
      <c r="B16" s="71" t="s">
        <v>15</v>
      </c>
      <c r="C16" s="11">
        <f t="shared" si="0"/>
        <v>64</v>
      </c>
      <c r="D16" s="15" t="s">
        <v>10</v>
      </c>
      <c r="E16" s="16" t="s">
        <v>10</v>
      </c>
      <c r="F16" s="18">
        <v>7</v>
      </c>
      <c r="G16" s="18">
        <v>29</v>
      </c>
      <c r="H16" s="18">
        <v>22</v>
      </c>
      <c r="I16" s="18">
        <v>5</v>
      </c>
      <c r="J16" s="18">
        <v>1</v>
      </c>
      <c r="K16" s="16" t="s">
        <v>10</v>
      </c>
      <c r="L16" s="17" t="s">
        <v>10</v>
      </c>
      <c r="M16" s="7"/>
    </row>
    <row r="17" spans="2:13" ht="19.5" customHeight="1">
      <c r="B17" s="71" t="s">
        <v>46</v>
      </c>
      <c r="C17" s="11">
        <f t="shared" si="0"/>
        <v>64</v>
      </c>
      <c r="D17" s="15" t="s">
        <v>10</v>
      </c>
      <c r="E17" s="16" t="s">
        <v>10</v>
      </c>
      <c r="F17" s="18">
        <v>7</v>
      </c>
      <c r="G17" s="18">
        <v>29</v>
      </c>
      <c r="H17" s="18">
        <v>22</v>
      </c>
      <c r="I17" s="18">
        <v>5</v>
      </c>
      <c r="J17" s="18">
        <v>1</v>
      </c>
      <c r="K17" s="16" t="s">
        <v>10</v>
      </c>
      <c r="L17" s="17" t="s">
        <v>10</v>
      </c>
      <c r="M17" s="7"/>
    </row>
    <row r="18" spans="2:13" ht="19.5" customHeight="1">
      <c r="B18" s="71" t="s">
        <v>47</v>
      </c>
      <c r="C18" s="11">
        <f t="shared" si="0"/>
        <v>111</v>
      </c>
      <c r="D18" s="15">
        <v>2</v>
      </c>
      <c r="E18" s="16">
        <v>9</v>
      </c>
      <c r="F18" s="16">
        <v>29</v>
      </c>
      <c r="G18" s="16">
        <v>35</v>
      </c>
      <c r="H18" s="16">
        <v>29</v>
      </c>
      <c r="I18" s="16">
        <v>6</v>
      </c>
      <c r="J18" s="43">
        <v>1</v>
      </c>
      <c r="K18" s="49" t="s">
        <v>10</v>
      </c>
      <c r="L18" s="50" t="s">
        <v>10</v>
      </c>
      <c r="M18" s="7"/>
    </row>
    <row r="19" spans="2:13" ht="19.5" customHeight="1">
      <c r="B19" s="71" t="s">
        <v>48</v>
      </c>
      <c r="C19" s="11">
        <f t="shared" si="0"/>
        <v>115</v>
      </c>
      <c r="D19" s="33" t="s">
        <v>10</v>
      </c>
      <c r="E19" s="16">
        <v>7</v>
      </c>
      <c r="F19" s="16">
        <v>22</v>
      </c>
      <c r="G19" s="16">
        <v>41</v>
      </c>
      <c r="H19" s="16">
        <v>34</v>
      </c>
      <c r="I19" s="16">
        <v>10</v>
      </c>
      <c r="J19" s="48">
        <v>0</v>
      </c>
      <c r="K19" s="49" t="s">
        <v>10</v>
      </c>
      <c r="L19" s="50">
        <v>1</v>
      </c>
      <c r="M19" s="7"/>
    </row>
    <row r="20" spans="2:13" ht="19.5" customHeight="1">
      <c r="B20" s="71" t="s">
        <v>49</v>
      </c>
      <c r="C20" s="11">
        <f aca="true" t="shared" si="1" ref="C20:C26">SUM(D20:L20)</f>
        <v>70</v>
      </c>
      <c r="D20" s="47">
        <v>0</v>
      </c>
      <c r="E20" s="16">
        <v>2</v>
      </c>
      <c r="F20" s="16">
        <v>24</v>
      </c>
      <c r="G20" s="16">
        <v>20</v>
      </c>
      <c r="H20" s="16">
        <v>21</v>
      </c>
      <c r="I20" s="16">
        <v>3</v>
      </c>
      <c r="J20" s="48">
        <v>0</v>
      </c>
      <c r="K20" s="49">
        <v>0</v>
      </c>
      <c r="L20" s="50">
        <v>0</v>
      </c>
      <c r="M20" s="7"/>
    </row>
    <row r="21" spans="2:13" ht="19.5" customHeight="1">
      <c r="B21" s="71" t="s">
        <v>50</v>
      </c>
      <c r="C21" s="11">
        <f t="shared" si="1"/>
        <v>75</v>
      </c>
      <c r="D21" s="47">
        <v>0</v>
      </c>
      <c r="E21" s="16">
        <v>6</v>
      </c>
      <c r="F21" s="16">
        <v>16</v>
      </c>
      <c r="G21" s="16">
        <v>25</v>
      </c>
      <c r="H21" s="16">
        <v>24</v>
      </c>
      <c r="I21" s="16">
        <v>3</v>
      </c>
      <c r="J21" s="48">
        <v>1</v>
      </c>
      <c r="K21" s="49">
        <v>0</v>
      </c>
      <c r="L21" s="50">
        <v>0</v>
      </c>
      <c r="M21" s="7"/>
    </row>
    <row r="22" spans="2:13" ht="19.5" customHeight="1">
      <c r="B22" s="71" t="s">
        <v>51</v>
      </c>
      <c r="C22" s="11">
        <f t="shared" si="1"/>
        <v>57</v>
      </c>
      <c r="D22" s="47">
        <v>0</v>
      </c>
      <c r="E22" s="16">
        <v>3</v>
      </c>
      <c r="F22" s="16">
        <v>11</v>
      </c>
      <c r="G22" s="16">
        <v>23</v>
      </c>
      <c r="H22" s="16">
        <v>16</v>
      </c>
      <c r="I22" s="16">
        <v>4</v>
      </c>
      <c r="J22" s="48">
        <v>0</v>
      </c>
      <c r="K22" s="49">
        <v>0</v>
      </c>
      <c r="L22" s="50">
        <v>0</v>
      </c>
      <c r="M22" s="7"/>
    </row>
    <row r="23" spans="2:13" ht="19.5" customHeight="1">
      <c r="B23" s="71" t="s">
        <v>52</v>
      </c>
      <c r="C23" s="11">
        <f t="shared" si="1"/>
        <v>49</v>
      </c>
      <c r="D23" s="47">
        <v>0</v>
      </c>
      <c r="E23" s="16">
        <v>2</v>
      </c>
      <c r="F23" s="16">
        <v>17</v>
      </c>
      <c r="G23" s="16">
        <v>18</v>
      </c>
      <c r="H23" s="16">
        <v>10</v>
      </c>
      <c r="I23" s="16">
        <v>1</v>
      </c>
      <c r="J23" s="48">
        <v>1</v>
      </c>
      <c r="K23" s="49">
        <v>0</v>
      </c>
      <c r="L23" s="50">
        <v>0</v>
      </c>
      <c r="M23" s="7"/>
    </row>
    <row r="24" spans="2:13" ht="19.5" customHeight="1">
      <c r="B24" s="71" t="s">
        <v>53</v>
      </c>
      <c r="C24" s="11">
        <f t="shared" si="1"/>
        <v>52</v>
      </c>
      <c r="D24" s="47">
        <v>0</v>
      </c>
      <c r="E24" s="43">
        <v>0</v>
      </c>
      <c r="F24" s="43">
        <v>13</v>
      </c>
      <c r="G24" s="43">
        <v>24</v>
      </c>
      <c r="H24" s="43">
        <v>14</v>
      </c>
      <c r="I24" s="43">
        <v>0</v>
      </c>
      <c r="J24" s="48">
        <v>1</v>
      </c>
      <c r="K24" s="49">
        <v>0</v>
      </c>
      <c r="L24" s="50">
        <v>0</v>
      </c>
      <c r="M24" s="7"/>
    </row>
    <row r="25" spans="2:13" ht="19.5" customHeight="1">
      <c r="B25" s="71" t="s">
        <v>54</v>
      </c>
      <c r="C25" s="11">
        <f>SUM(D25:L25)</f>
        <v>67</v>
      </c>
      <c r="D25" s="47">
        <v>0</v>
      </c>
      <c r="E25" s="43">
        <v>2</v>
      </c>
      <c r="F25" s="43">
        <v>7</v>
      </c>
      <c r="G25" s="43">
        <v>28</v>
      </c>
      <c r="H25" s="43">
        <v>25</v>
      </c>
      <c r="I25" s="43">
        <v>2</v>
      </c>
      <c r="J25" s="48">
        <v>3</v>
      </c>
      <c r="K25" s="49">
        <v>0</v>
      </c>
      <c r="L25" s="50">
        <v>0</v>
      </c>
      <c r="M25" s="7"/>
    </row>
    <row r="26" spans="2:13" ht="19.5" customHeight="1">
      <c r="B26" s="71" t="s">
        <v>55</v>
      </c>
      <c r="C26" s="11">
        <f t="shared" si="1"/>
        <v>73</v>
      </c>
      <c r="D26" s="47">
        <v>0</v>
      </c>
      <c r="E26" s="43">
        <v>4</v>
      </c>
      <c r="F26" s="43">
        <v>15</v>
      </c>
      <c r="G26" s="43">
        <v>28</v>
      </c>
      <c r="H26" s="43">
        <v>23</v>
      </c>
      <c r="I26" s="43">
        <v>3</v>
      </c>
      <c r="J26" s="48">
        <v>0</v>
      </c>
      <c r="K26" s="49">
        <v>0</v>
      </c>
      <c r="L26" s="50">
        <v>0</v>
      </c>
      <c r="M26" s="7"/>
    </row>
    <row r="27" spans="2:13" ht="19.5" customHeight="1">
      <c r="B27" s="71" t="s">
        <v>56</v>
      </c>
      <c r="C27" s="11">
        <f>SUM(D27:L27)</f>
        <v>55</v>
      </c>
      <c r="D27" s="47">
        <v>0</v>
      </c>
      <c r="E27" s="43">
        <v>1</v>
      </c>
      <c r="F27" s="43">
        <v>7</v>
      </c>
      <c r="G27" s="43">
        <v>23</v>
      </c>
      <c r="H27" s="43">
        <v>20</v>
      </c>
      <c r="I27" s="49">
        <v>4</v>
      </c>
      <c r="J27" s="48">
        <v>0</v>
      </c>
      <c r="K27" s="49">
        <v>0</v>
      </c>
      <c r="L27" s="50">
        <v>0</v>
      </c>
      <c r="M27" s="7"/>
    </row>
    <row r="28" spans="2:13" ht="19.5" customHeight="1">
      <c r="B28" s="71" t="s">
        <v>57</v>
      </c>
      <c r="C28" s="11">
        <f>SUM(D28:L28)</f>
        <v>82</v>
      </c>
      <c r="D28" s="47">
        <v>0</v>
      </c>
      <c r="E28" s="43">
        <v>7</v>
      </c>
      <c r="F28" s="43">
        <v>13</v>
      </c>
      <c r="G28" s="43">
        <v>24</v>
      </c>
      <c r="H28" s="43">
        <v>30</v>
      </c>
      <c r="I28" s="49">
        <v>6</v>
      </c>
      <c r="J28" s="48">
        <v>2</v>
      </c>
      <c r="K28" s="49">
        <v>0</v>
      </c>
      <c r="L28" s="50">
        <v>0</v>
      </c>
      <c r="M28" s="7"/>
    </row>
    <row r="29" spans="2:13" ht="19.5" customHeight="1">
      <c r="B29" s="71" t="s">
        <v>58</v>
      </c>
      <c r="C29" s="11">
        <v>69</v>
      </c>
      <c r="D29" s="47">
        <v>0</v>
      </c>
      <c r="E29" s="43">
        <v>2</v>
      </c>
      <c r="F29" s="43">
        <v>15</v>
      </c>
      <c r="G29" s="43">
        <v>24</v>
      </c>
      <c r="H29" s="43">
        <v>24</v>
      </c>
      <c r="I29" s="49">
        <v>4</v>
      </c>
      <c r="J29" s="48">
        <v>0</v>
      </c>
      <c r="K29" s="49">
        <v>0</v>
      </c>
      <c r="L29" s="50">
        <v>0</v>
      </c>
      <c r="M29" s="7"/>
    </row>
    <row r="30" spans="2:13" ht="19.5" customHeight="1">
      <c r="B30" s="72" t="s">
        <v>59</v>
      </c>
      <c r="C30" s="51">
        <f>SUM(D30:L30)</f>
        <v>76</v>
      </c>
      <c r="D30" s="52">
        <v>0</v>
      </c>
      <c r="E30" s="53">
        <v>2</v>
      </c>
      <c r="F30" s="53">
        <v>14</v>
      </c>
      <c r="G30" s="53">
        <v>24</v>
      </c>
      <c r="H30" s="53">
        <v>27</v>
      </c>
      <c r="I30" s="53">
        <v>8</v>
      </c>
      <c r="J30" s="54">
        <v>1</v>
      </c>
      <c r="K30" s="53">
        <v>0</v>
      </c>
      <c r="L30" s="55">
        <v>0</v>
      </c>
      <c r="M30" s="7"/>
    </row>
    <row r="31" spans="2:13" ht="19.5" customHeight="1">
      <c r="B31" s="71" t="s">
        <v>60</v>
      </c>
      <c r="C31" s="51">
        <v>101</v>
      </c>
      <c r="D31" s="52">
        <v>0</v>
      </c>
      <c r="E31" s="53">
        <v>2</v>
      </c>
      <c r="F31" s="53">
        <v>15</v>
      </c>
      <c r="G31" s="53">
        <v>37</v>
      </c>
      <c r="H31" s="53">
        <v>44</v>
      </c>
      <c r="I31" s="53">
        <v>3</v>
      </c>
      <c r="J31" s="54">
        <v>0</v>
      </c>
      <c r="K31" s="53">
        <v>0</v>
      </c>
      <c r="L31" s="55">
        <v>0</v>
      </c>
      <c r="M31" s="7"/>
    </row>
    <row r="32" spans="2:13" ht="19.5" customHeight="1">
      <c r="B32" s="72" t="s">
        <v>61</v>
      </c>
      <c r="C32" s="59">
        <v>96</v>
      </c>
      <c r="D32" s="56">
        <v>0</v>
      </c>
      <c r="E32" s="58">
        <v>1</v>
      </c>
      <c r="F32" s="58">
        <v>15</v>
      </c>
      <c r="G32" s="58">
        <v>35</v>
      </c>
      <c r="H32" s="58">
        <v>34</v>
      </c>
      <c r="I32" s="53">
        <v>9</v>
      </c>
      <c r="J32" s="53">
        <v>2</v>
      </c>
      <c r="K32" s="53">
        <v>0</v>
      </c>
      <c r="L32" s="57">
        <v>0</v>
      </c>
      <c r="M32" s="7"/>
    </row>
    <row r="33" spans="2:13" ht="19.5" customHeight="1">
      <c r="B33" s="71" t="s">
        <v>62</v>
      </c>
      <c r="C33" s="59">
        <v>96</v>
      </c>
      <c r="D33" s="56" t="s">
        <v>33</v>
      </c>
      <c r="E33" s="58">
        <v>3</v>
      </c>
      <c r="F33" s="58">
        <v>20</v>
      </c>
      <c r="G33" s="58">
        <v>33</v>
      </c>
      <c r="H33" s="58">
        <v>32</v>
      </c>
      <c r="I33" s="53">
        <v>8</v>
      </c>
      <c r="J33" s="53" t="s">
        <v>33</v>
      </c>
      <c r="K33" s="53" t="s">
        <v>34</v>
      </c>
      <c r="L33" s="57" t="s">
        <v>35</v>
      </c>
      <c r="M33" s="7"/>
    </row>
    <row r="34" spans="2:13" ht="19.5" customHeight="1">
      <c r="B34" s="71" t="s">
        <v>65</v>
      </c>
      <c r="C34" s="58">
        <f>SUM(D34:L34)</f>
        <v>98</v>
      </c>
      <c r="D34" s="81">
        <v>0</v>
      </c>
      <c r="E34" s="58">
        <v>3</v>
      </c>
      <c r="F34" s="58">
        <v>10</v>
      </c>
      <c r="G34" s="58">
        <v>41</v>
      </c>
      <c r="H34" s="58">
        <v>34</v>
      </c>
      <c r="I34" s="53">
        <v>10</v>
      </c>
      <c r="J34" s="53">
        <v>0</v>
      </c>
      <c r="K34" s="53">
        <v>0</v>
      </c>
      <c r="L34" s="57">
        <v>0</v>
      </c>
      <c r="M34" s="7"/>
    </row>
    <row r="35" spans="2:13" ht="19.5" customHeight="1">
      <c r="B35" s="71" t="s">
        <v>66</v>
      </c>
      <c r="C35" s="58">
        <f>SUM(D35:L35)</f>
        <v>97</v>
      </c>
      <c r="D35" s="81" t="s">
        <v>68</v>
      </c>
      <c r="E35" s="58">
        <v>1</v>
      </c>
      <c r="F35" s="58">
        <v>18</v>
      </c>
      <c r="G35" s="58">
        <v>38</v>
      </c>
      <c r="H35" s="58">
        <v>30</v>
      </c>
      <c r="I35" s="53">
        <v>9</v>
      </c>
      <c r="J35" s="53">
        <v>1</v>
      </c>
      <c r="K35" s="53" t="s">
        <v>68</v>
      </c>
      <c r="L35" s="57" t="s">
        <v>68</v>
      </c>
      <c r="M35" s="7"/>
    </row>
    <row r="36" spans="2:13" ht="19.5" customHeight="1">
      <c r="B36" s="8"/>
      <c r="C36" s="19"/>
      <c r="D36" s="19"/>
      <c r="E36" s="19"/>
      <c r="F36" s="9" t="s">
        <v>16</v>
      </c>
      <c r="G36" s="19"/>
      <c r="H36" s="19"/>
      <c r="I36" s="19"/>
      <c r="J36" s="19"/>
      <c r="K36" s="19"/>
      <c r="L36" s="20"/>
      <c r="M36" s="7"/>
    </row>
    <row r="37" spans="2:13" ht="19.5" customHeight="1">
      <c r="B37" s="8" t="s">
        <v>38</v>
      </c>
      <c r="C37" s="21">
        <v>100</v>
      </c>
      <c r="D37" s="12" t="s">
        <v>22</v>
      </c>
      <c r="E37" s="13" t="s">
        <v>22</v>
      </c>
      <c r="F37" s="13" t="s">
        <v>9</v>
      </c>
      <c r="G37" s="13" t="s">
        <v>9</v>
      </c>
      <c r="H37" s="13" t="s">
        <v>9</v>
      </c>
      <c r="I37" s="13" t="s">
        <v>9</v>
      </c>
      <c r="J37" s="13" t="s">
        <v>9</v>
      </c>
      <c r="K37" s="13" t="s">
        <v>9</v>
      </c>
      <c r="L37" s="14" t="s">
        <v>9</v>
      </c>
      <c r="M37" s="7"/>
    </row>
    <row r="38" spans="2:13" ht="19.5" customHeight="1">
      <c r="B38" s="8" t="s">
        <v>39</v>
      </c>
      <c r="C38" s="21">
        <v>100</v>
      </c>
      <c r="D38" s="12" t="s">
        <v>9</v>
      </c>
      <c r="E38" s="13" t="s">
        <v>9</v>
      </c>
      <c r="F38" s="13" t="s">
        <v>9</v>
      </c>
      <c r="G38" s="13" t="s">
        <v>9</v>
      </c>
      <c r="H38" s="13" t="s">
        <v>9</v>
      </c>
      <c r="I38" s="13" t="s">
        <v>9</v>
      </c>
      <c r="J38" s="13" t="s">
        <v>9</v>
      </c>
      <c r="K38" s="13" t="s">
        <v>9</v>
      </c>
      <c r="L38" s="14" t="s">
        <v>9</v>
      </c>
      <c r="M38" s="7"/>
    </row>
    <row r="39" spans="2:13" ht="19.5" customHeight="1">
      <c r="B39" s="8" t="s">
        <v>40</v>
      </c>
      <c r="C39" s="21">
        <v>100</v>
      </c>
      <c r="D39" s="12" t="s">
        <v>9</v>
      </c>
      <c r="E39" s="13" t="s">
        <v>9</v>
      </c>
      <c r="F39" s="13" t="s">
        <v>9</v>
      </c>
      <c r="G39" s="13" t="s">
        <v>9</v>
      </c>
      <c r="H39" s="13" t="s">
        <v>9</v>
      </c>
      <c r="I39" s="13" t="s">
        <v>9</v>
      </c>
      <c r="J39" s="13" t="s">
        <v>9</v>
      </c>
      <c r="K39" s="13" t="s">
        <v>9</v>
      </c>
      <c r="L39" s="14" t="s">
        <v>9</v>
      </c>
      <c r="M39" s="7"/>
    </row>
    <row r="40" spans="2:13" ht="19.5" customHeight="1">
      <c r="B40" s="8" t="s">
        <v>41</v>
      </c>
      <c r="C40" s="21">
        <v>100</v>
      </c>
      <c r="D40" s="22">
        <f aca="true" t="shared" si="2" ref="D40:D49">IF(D7=0,"－",D7/C7*100)</f>
        <v>0.24096385542168677</v>
      </c>
      <c r="E40" s="21">
        <f aca="true" t="shared" si="3" ref="E40:E48">E7/C7*100</f>
        <v>3.614457831325301</v>
      </c>
      <c r="F40" s="21">
        <f aca="true" t="shared" si="4" ref="F40:F49">F7/C7*100</f>
        <v>34.4578313253012</v>
      </c>
      <c r="G40" s="21">
        <f aca="true" t="shared" si="5" ref="G40:G49">G7/C7*100</f>
        <v>39.75903614457831</v>
      </c>
      <c r="H40" s="21">
        <f aca="true" t="shared" si="6" ref="H40:H49">H7/C7*100</f>
        <v>12.771084337349398</v>
      </c>
      <c r="I40" s="21">
        <f aca="true" t="shared" si="7" ref="I40:I49">I7/C7*100</f>
        <v>2.6506024096385543</v>
      </c>
      <c r="J40" s="24">
        <f aca="true" t="shared" si="8" ref="J40:J49">IF(J7=0,"－",J7/C7*100)</f>
        <v>0.24096385542168677</v>
      </c>
      <c r="K40" s="16" t="str">
        <f aca="true" t="shared" si="9" ref="K40:K49">IF(K7=0,"－",K7/C7*100)</f>
        <v>－</v>
      </c>
      <c r="L40" s="17" t="str">
        <f aca="true" t="shared" si="10" ref="L40:L49">IF(L7=0,"－",L7/C7*100)</f>
        <v>－</v>
      </c>
      <c r="M40" s="7"/>
    </row>
    <row r="41" spans="2:13" ht="19.5" customHeight="1">
      <c r="B41" s="8" t="s">
        <v>42</v>
      </c>
      <c r="C41" s="21">
        <v>100</v>
      </c>
      <c r="D41" s="23" t="str">
        <f t="shared" si="2"/>
        <v>－</v>
      </c>
      <c r="E41" s="21">
        <f t="shared" si="3"/>
        <v>2.904564315352697</v>
      </c>
      <c r="F41" s="21">
        <f t="shared" si="4"/>
        <v>40.66390041493776</v>
      </c>
      <c r="G41" s="21">
        <f t="shared" si="5"/>
        <v>36.51452282157676</v>
      </c>
      <c r="H41" s="21">
        <f t="shared" si="6"/>
        <v>9.12863070539419</v>
      </c>
      <c r="I41" s="21">
        <f t="shared" si="7"/>
        <v>1.6597510373443984</v>
      </c>
      <c r="J41" s="24">
        <f t="shared" si="8"/>
        <v>0.4149377593360996</v>
      </c>
      <c r="K41" s="16" t="str">
        <f t="shared" si="9"/>
        <v>－</v>
      </c>
      <c r="L41" s="17" t="str">
        <f t="shared" si="10"/>
        <v>－</v>
      </c>
      <c r="M41" s="7"/>
    </row>
    <row r="42" spans="2:13" ht="19.5" customHeight="1">
      <c r="B42" s="8" t="s">
        <v>43</v>
      </c>
      <c r="C42" s="21">
        <v>100</v>
      </c>
      <c r="D42" s="22">
        <f t="shared" si="2"/>
        <v>0.4273504273504274</v>
      </c>
      <c r="E42" s="21">
        <f t="shared" si="3"/>
        <v>3.418803418803419</v>
      </c>
      <c r="F42" s="21">
        <f t="shared" si="4"/>
        <v>35.04273504273504</v>
      </c>
      <c r="G42" s="21">
        <f t="shared" si="5"/>
        <v>38.034188034188034</v>
      </c>
      <c r="H42" s="21">
        <f t="shared" si="6"/>
        <v>13.247863247863249</v>
      </c>
      <c r="I42" s="21">
        <f t="shared" si="7"/>
        <v>2.1367521367521367</v>
      </c>
      <c r="J42" s="24" t="str">
        <f t="shared" si="8"/>
        <v>－</v>
      </c>
      <c r="K42" s="16" t="str">
        <f t="shared" si="9"/>
        <v>－</v>
      </c>
      <c r="L42" s="17" t="str">
        <f t="shared" si="10"/>
        <v>－</v>
      </c>
      <c r="M42" s="7"/>
    </row>
    <row r="43" spans="2:13" ht="19.5" customHeight="1">
      <c r="B43" s="8" t="s">
        <v>44</v>
      </c>
      <c r="C43" s="21">
        <v>100</v>
      </c>
      <c r="D43" s="23" t="str">
        <f t="shared" si="2"/>
        <v>－</v>
      </c>
      <c r="E43" s="21">
        <f t="shared" si="3"/>
        <v>2.4691358024691357</v>
      </c>
      <c r="F43" s="21">
        <f t="shared" si="4"/>
        <v>24.074074074074073</v>
      </c>
      <c r="G43" s="21">
        <f t="shared" si="5"/>
        <v>41.9753086419753</v>
      </c>
      <c r="H43" s="21">
        <f t="shared" si="6"/>
        <v>20.37037037037037</v>
      </c>
      <c r="I43" s="21">
        <f t="shared" si="7"/>
        <v>3.7037037037037033</v>
      </c>
      <c r="J43" s="24" t="str">
        <f t="shared" si="8"/>
        <v>－</v>
      </c>
      <c r="K43" s="16" t="str">
        <f t="shared" si="9"/>
        <v>－</v>
      </c>
      <c r="L43" s="17" t="str">
        <f t="shared" si="10"/>
        <v>－</v>
      </c>
      <c r="M43" s="7"/>
    </row>
    <row r="44" spans="2:13" ht="19.5" customHeight="1">
      <c r="B44" s="70" t="s">
        <v>45</v>
      </c>
      <c r="C44" s="21">
        <f aca="true" t="shared" si="11" ref="C44:C51">SUM(D44:L44)</f>
        <v>100</v>
      </c>
      <c r="D44" s="23" t="str">
        <f t="shared" si="2"/>
        <v>－</v>
      </c>
      <c r="E44" s="21">
        <f t="shared" si="3"/>
        <v>3.7037037037037033</v>
      </c>
      <c r="F44" s="21">
        <f t="shared" si="4"/>
        <v>20</v>
      </c>
      <c r="G44" s="21">
        <f t="shared" si="5"/>
        <v>51.11111111111111</v>
      </c>
      <c r="H44" s="21">
        <f t="shared" si="6"/>
        <v>20</v>
      </c>
      <c r="I44" s="21">
        <f t="shared" si="7"/>
        <v>5.185185185185185</v>
      </c>
      <c r="J44" s="24" t="str">
        <f t="shared" si="8"/>
        <v>－</v>
      </c>
      <c r="K44" s="16" t="str">
        <f t="shared" si="9"/>
        <v>－</v>
      </c>
      <c r="L44" s="17" t="str">
        <f t="shared" si="10"/>
        <v>－</v>
      </c>
      <c r="M44" s="7"/>
    </row>
    <row r="45" spans="2:13" ht="19.5" customHeight="1" hidden="1">
      <c r="B45" s="8" t="s">
        <v>11</v>
      </c>
      <c r="C45" s="21">
        <f t="shared" si="11"/>
        <v>100</v>
      </c>
      <c r="D45" s="23" t="str">
        <f t="shared" si="2"/>
        <v>－</v>
      </c>
      <c r="E45" s="21">
        <f t="shared" si="3"/>
        <v>3.6036036036036037</v>
      </c>
      <c r="F45" s="21">
        <f t="shared" si="4"/>
        <v>21.62162162162162</v>
      </c>
      <c r="G45" s="21">
        <f t="shared" si="5"/>
        <v>53.153153153153156</v>
      </c>
      <c r="H45" s="21">
        <f t="shared" si="6"/>
        <v>14.414414414414415</v>
      </c>
      <c r="I45" s="21">
        <f t="shared" si="7"/>
        <v>7.207207207207207</v>
      </c>
      <c r="J45" s="24" t="str">
        <f t="shared" si="8"/>
        <v>－</v>
      </c>
      <c r="K45" s="16" t="str">
        <f t="shared" si="9"/>
        <v>－</v>
      </c>
      <c r="L45" s="17" t="str">
        <f t="shared" si="10"/>
        <v>－</v>
      </c>
      <c r="M45" s="7"/>
    </row>
    <row r="46" spans="2:13" ht="19.5" customHeight="1" hidden="1">
      <c r="B46" s="8" t="s">
        <v>12</v>
      </c>
      <c r="C46" s="21">
        <f t="shared" si="11"/>
        <v>100</v>
      </c>
      <c r="D46" s="23" t="str">
        <f t="shared" si="2"/>
        <v>－</v>
      </c>
      <c r="E46" s="21">
        <f t="shared" si="3"/>
        <v>4.301075268817205</v>
      </c>
      <c r="F46" s="21">
        <f t="shared" si="4"/>
        <v>21.50537634408602</v>
      </c>
      <c r="G46" s="21">
        <f t="shared" si="5"/>
        <v>49.46236559139785</v>
      </c>
      <c r="H46" s="21">
        <f t="shared" si="6"/>
        <v>18.27956989247312</v>
      </c>
      <c r="I46" s="21">
        <f t="shared" si="7"/>
        <v>5.376344086021505</v>
      </c>
      <c r="J46" s="24">
        <f t="shared" si="8"/>
        <v>1.0752688172043012</v>
      </c>
      <c r="K46" s="16" t="str">
        <f t="shared" si="9"/>
        <v>－</v>
      </c>
      <c r="L46" s="17" t="str">
        <f t="shared" si="10"/>
        <v>－</v>
      </c>
      <c r="M46" s="7"/>
    </row>
    <row r="47" spans="2:13" ht="19.5" customHeight="1" hidden="1">
      <c r="B47" s="8" t="s">
        <v>13</v>
      </c>
      <c r="C47" s="21">
        <f t="shared" si="11"/>
        <v>100</v>
      </c>
      <c r="D47" s="23" t="str">
        <f t="shared" si="2"/>
        <v>－</v>
      </c>
      <c r="E47" s="21">
        <f t="shared" si="3"/>
        <v>1.1764705882352942</v>
      </c>
      <c r="F47" s="21">
        <f t="shared" si="4"/>
        <v>17.647058823529413</v>
      </c>
      <c r="G47" s="21">
        <f t="shared" si="5"/>
        <v>47.05882352941176</v>
      </c>
      <c r="H47" s="21">
        <f t="shared" si="6"/>
        <v>24.705882352941178</v>
      </c>
      <c r="I47" s="21">
        <f t="shared" si="7"/>
        <v>7.0588235294117645</v>
      </c>
      <c r="J47" s="24">
        <f t="shared" si="8"/>
        <v>2.3529411764705883</v>
      </c>
      <c r="K47" s="16" t="str">
        <f t="shared" si="9"/>
        <v>－</v>
      </c>
      <c r="L47" s="17" t="str">
        <f t="shared" si="10"/>
        <v>－</v>
      </c>
      <c r="M47" s="7"/>
    </row>
    <row r="48" spans="2:13" ht="19.5" customHeight="1" hidden="1">
      <c r="B48" s="71" t="s">
        <v>14</v>
      </c>
      <c r="C48" s="21">
        <f t="shared" si="11"/>
        <v>100</v>
      </c>
      <c r="D48" s="23" t="str">
        <f t="shared" si="2"/>
        <v>－</v>
      </c>
      <c r="E48" s="21">
        <f t="shared" si="3"/>
        <v>2.73972602739726</v>
      </c>
      <c r="F48" s="21">
        <f t="shared" si="4"/>
        <v>24.65753424657534</v>
      </c>
      <c r="G48" s="21">
        <f t="shared" si="5"/>
        <v>45.20547945205479</v>
      </c>
      <c r="H48" s="21">
        <f t="shared" si="6"/>
        <v>20.54794520547945</v>
      </c>
      <c r="I48" s="21">
        <f t="shared" si="7"/>
        <v>6.8493150684931505</v>
      </c>
      <c r="J48" s="24" t="str">
        <f t="shared" si="8"/>
        <v>－</v>
      </c>
      <c r="K48" s="16" t="str">
        <f t="shared" si="9"/>
        <v>－</v>
      </c>
      <c r="L48" s="17" t="str">
        <f t="shared" si="10"/>
        <v>－</v>
      </c>
      <c r="M48" s="7"/>
    </row>
    <row r="49" spans="2:13" ht="19.5" customHeight="1">
      <c r="B49" s="71" t="s">
        <v>46</v>
      </c>
      <c r="C49" s="21">
        <f t="shared" si="11"/>
        <v>100</v>
      </c>
      <c r="D49" s="23" t="str">
        <f t="shared" si="2"/>
        <v>－</v>
      </c>
      <c r="E49" s="16" t="s">
        <v>10</v>
      </c>
      <c r="F49" s="21">
        <f t="shared" si="4"/>
        <v>10.9375</v>
      </c>
      <c r="G49" s="21">
        <f t="shared" si="5"/>
        <v>45.3125</v>
      </c>
      <c r="H49" s="21">
        <f t="shared" si="6"/>
        <v>34.375</v>
      </c>
      <c r="I49" s="21">
        <f t="shared" si="7"/>
        <v>7.8125</v>
      </c>
      <c r="J49" s="24">
        <f t="shared" si="8"/>
        <v>1.5625</v>
      </c>
      <c r="K49" s="16" t="str">
        <f t="shared" si="9"/>
        <v>－</v>
      </c>
      <c r="L49" s="17" t="str">
        <f t="shared" si="10"/>
        <v>－</v>
      </c>
      <c r="M49" s="7"/>
    </row>
    <row r="50" spans="2:13" ht="19.5" customHeight="1" hidden="1">
      <c r="B50" s="71" t="s">
        <v>46</v>
      </c>
      <c r="C50" s="21" t="e">
        <f t="shared" si="11"/>
        <v>#REF!</v>
      </c>
      <c r="D50" s="23" t="e">
        <f>IF(#REF!=0,"－",#REF!/#REF!*100)</f>
        <v>#REF!</v>
      </c>
      <c r="E50" s="21" t="e">
        <f>#REF!/#REF!*100</f>
        <v>#REF!</v>
      </c>
      <c r="F50" s="21" t="e">
        <f>#REF!/#REF!*100</f>
        <v>#REF!</v>
      </c>
      <c r="G50" s="21" t="e">
        <f>#REF!/#REF!*100</f>
        <v>#REF!</v>
      </c>
      <c r="H50" s="21" t="e">
        <f>#REF!/#REF!*100</f>
        <v>#REF!</v>
      </c>
      <c r="I50" s="21" t="e">
        <f>#REF!/#REF!*100</f>
        <v>#REF!</v>
      </c>
      <c r="J50" s="24" t="e">
        <f>IF(#REF!=0,"－",#REF!/#REF!*100)</f>
        <v>#REF!</v>
      </c>
      <c r="K50" s="16" t="e">
        <f>IF(#REF!=0,"－",#REF!/#REF!*100)</f>
        <v>#REF!</v>
      </c>
      <c r="L50" s="17" t="e">
        <f>IF(#REF!=0,"－",#REF!/#REF!*100)</f>
        <v>#REF!</v>
      </c>
      <c r="M50" s="7"/>
    </row>
    <row r="51" spans="2:13" ht="19.5" customHeight="1">
      <c r="B51" s="71" t="s">
        <v>47</v>
      </c>
      <c r="C51" s="21">
        <f t="shared" si="11"/>
        <v>100</v>
      </c>
      <c r="D51" s="22">
        <f aca="true" t="shared" si="12" ref="D51:D58">IF(D18=0,"－",D18/C18*100)</f>
        <v>1.8018018018018018</v>
      </c>
      <c r="E51" s="21">
        <f aca="true" t="shared" si="13" ref="E51:E56">E18/C18*100</f>
        <v>8.108108108108109</v>
      </c>
      <c r="F51" s="21">
        <f aca="true" t="shared" si="14" ref="F51:F56">F18/C18*100</f>
        <v>26.126126126126124</v>
      </c>
      <c r="G51" s="21">
        <f aca="true" t="shared" si="15" ref="G51:G56">G18/C18*100</f>
        <v>31.53153153153153</v>
      </c>
      <c r="H51" s="21">
        <f aca="true" t="shared" si="16" ref="H51:H56">H18/C18*100</f>
        <v>26.126126126126124</v>
      </c>
      <c r="I51" s="21">
        <f aca="true" t="shared" si="17" ref="I51:I56">I18/C18*100</f>
        <v>5.405405405405405</v>
      </c>
      <c r="J51" s="24">
        <f aca="true" t="shared" si="18" ref="J51:J62">IF(J18=0,"－",J18/C18*100)</f>
        <v>0.9009009009009009</v>
      </c>
      <c r="K51" s="16" t="str">
        <f aca="true" t="shared" si="19" ref="K51:K62">IF(K18=0,"－",K18/C18*100)</f>
        <v>－</v>
      </c>
      <c r="L51" s="17" t="str">
        <f aca="true" t="shared" si="20" ref="L51:L62">IF(L18=0,"－",L18/C18*100)</f>
        <v>－</v>
      </c>
      <c r="M51" s="7"/>
    </row>
    <row r="52" spans="2:13" ht="19.5" customHeight="1">
      <c r="B52" s="71" t="s">
        <v>48</v>
      </c>
      <c r="C52" s="21">
        <f>SUM(D52:L52)</f>
        <v>100</v>
      </c>
      <c r="D52" s="23" t="str">
        <f t="shared" si="12"/>
        <v>－</v>
      </c>
      <c r="E52" s="21">
        <f t="shared" si="13"/>
        <v>6.086956521739131</v>
      </c>
      <c r="F52" s="21">
        <f t="shared" si="14"/>
        <v>19.130434782608695</v>
      </c>
      <c r="G52" s="21">
        <f t="shared" si="15"/>
        <v>35.65217391304348</v>
      </c>
      <c r="H52" s="21">
        <f t="shared" si="16"/>
        <v>29.565217391304348</v>
      </c>
      <c r="I52" s="21">
        <f t="shared" si="17"/>
        <v>8.695652173913043</v>
      </c>
      <c r="J52" s="24" t="str">
        <f t="shared" si="18"/>
        <v>－</v>
      </c>
      <c r="K52" s="16" t="str">
        <f t="shared" si="19"/>
        <v>－</v>
      </c>
      <c r="L52" s="34">
        <f t="shared" si="20"/>
        <v>0.8695652173913043</v>
      </c>
      <c r="M52" s="7"/>
    </row>
    <row r="53" spans="2:13" s="19" customFormat="1" ht="19.5" customHeight="1">
      <c r="B53" s="71" t="s">
        <v>49</v>
      </c>
      <c r="C53" s="21">
        <v>100</v>
      </c>
      <c r="D53" s="40" t="str">
        <f t="shared" si="12"/>
        <v>－</v>
      </c>
      <c r="E53" s="21">
        <f t="shared" si="13"/>
        <v>2.857142857142857</v>
      </c>
      <c r="F53" s="21">
        <f t="shared" si="14"/>
        <v>34.285714285714285</v>
      </c>
      <c r="G53" s="21">
        <f t="shared" si="15"/>
        <v>28.57142857142857</v>
      </c>
      <c r="H53" s="21">
        <f t="shared" si="16"/>
        <v>30</v>
      </c>
      <c r="I53" s="21">
        <f t="shared" si="17"/>
        <v>4.285714285714286</v>
      </c>
      <c r="J53" s="24" t="str">
        <f t="shared" si="18"/>
        <v>－</v>
      </c>
      <c r="K53" s="24" t="str">
        <f t="shared" si="19"/>
        <v>－</v>
      </c>
      <c r="L53" s="35" t="str">
        <f t="shared" si="20"/>
        <v>－</v>
      </c>
      <c r="M53" s="7"/>
    </row>
    <row r="54" spans="2:13" s="19" customFormat="1" ht="19.5" customHeight="1">
      <c r="B54" s="71" t="s">
        <v>50</v>
      </c>
      <c r="C54" s="38">
        <v>100</v>
      </c>
      <c r="D54" s="40" t="str">
        <f t="shared" si="12"/>
        <v>－</v>
      </c>
      <c r="E54" s="21">
        <f t="shared" si="13"/>
        <v>8</v>
      </c>
      <c r="F54" s="21">
        <f t="shared" si="14"/>
        <v>21.333333333333336</v>
      </c>
      <c r="G54" s="21">
        <f t="shared" si="15"/>
        <v>33.33333333333333</v>
      </c>
      <c r="H54" s="21">
        <f t="shared" si="16"/>
        <v>32</v>
      </c>
      <c r="I54" s="21">
        <f t="shared" si="17"/>
        <v>4</v>
      </c>
      <c r="J54" s="24">
        <f t="shared" si="18"/>
        <v>1.3333333333333335</v>
      </c>
      <c r="K54" s="24" t="str">
        <f t="shared" si="19"/>
        <v>－</v>
      </c>
      <c r="L54" s="35" t="str">
        <f t="shared" si="20"/>
        <v>－</v>
      </c>
      <c r="M54" s="7"/>
    </row>
    <row r="55" spans="2:13" ht="19.5" customHeight="1">
      <c r="B55" s="71" t="s">
        <v>51</v>
      </c>
      <c r="C55" s="38">
        <v>100</v>
      </c>
      <c r="D55" s="40" t="str">
        <f t="shared" si="12"/>
        <v>－</v>
      </c>
      <c r="E55" s="21">
        <f t="shared" si="13"/>
        <v>5.263157894736842</v>
      </c>
      <c r="F55" s="21">
        <f t="shared" si="14"/>
        <v>19.298245614035086</v>
      </c>
      <c r="G55" s="21">
        <f t="shared" si="15"/>
        <v>40.35087719298245</v>
      </c>
      <c r="H55" s="21">
        <f t="shared" si="16"/>
        <v>28.07017543859649</v>
      </c>
      <c r="I55" s="21">
        <f t="shared" si="17"/>
        <v>7.017543859649122</v>
      </c>
      <c r="J55" s="24" t="str">
        <f t="shared" si="18"/>
        <v>－</v>
      </c>
      <c r="K55" s="24" t="str">
        <f t="shared" si="19"/>
        <v>－</v>
      </c>
      <c r="L55" s="35" t="str">
        <f t="shared" si="20"/>
        <v>－</v>
      </c>
      <c r="M55" s="7"/>
    </row>
    <row r="56" spans="2:13" ht="19.5" customHeight="1">
      <c r="B56" s="71" t="s">
        <v>52</v>
      </c>
      <c r="C56" s="38">
        <v>100</v>
      </c>
      <c r="D56" s="40" t="str">
        <f t="shared" si="12"/>
        <v>－</v>
      </c>
      <c r="E56" s="21">
        <f t="shared" si="13"/>
        <v>4.081632653061225</v>
      </c>
      <c r="F56" s="21">
        <f t="shared" si="14"/>
        <v>34.69387755102041</v>
      </c>
      <c r="G56" s="21">
        <f t="shared" si="15"/>
        <v>36.734693877551024</v>
      </c>
      <c r="H56" s="21">
        <f t="shared" si="16"/>
        <v>20.408163265306122</v>
      </c>
      <c r="I56" s="21">
        <f t="shared" si="17"/>
        <v>2.0408163265306123</v>
      </c>
      <c r="J56" s="24">
        <f t="shared" si="18"/>
        <v>2.0408163265306123</v>
      </c>
      <c r="K56" s="24" t="str">
        <f t="shared" si="19"/>
        <v>－</v>
      </c>
      <c r="L56" s="35" t="str">
        <f t="shared" si="20"/>
        <v>－</v>
      </c>
      <c r="M56" s="7"/>
    </row>
    <row r="57" spans="2:13" ht="19.5" customHeight="1">
      <c r="B57" s="71" t="s">
        <v>53</v>
      </c>
      <c r="C57" s="38">
        <f aca="true" t="shared" si="21" ref="C57:C62">SUM(D57:L57)</f>
        <v>100</v>
      </c>
      <c r="D57" s="40" t="str">
        <f t="shared" si="12"/>
        <v>－</v>
      </c>
      <c r="E57" s="24" t="str">
        <f aca="true" t="shared" si="22" ref="E57:E62">IF(E24=0,"－",E24/C24*100)</f>
        <v>－</v>
      </c>
      <c r="F57" s="24">
        <f>IF(F24=0,"－",F24/$C$24*100)</f>
        <v>25</v>
      </c>
      <c r="G57" s="24">
        <f>IF(G24=0,"－",G24/$C$24*100)</f>
        <v>46.15384615384615</v>
      </c>
      <c r="H57" s="24">
        <f>IF(H24=0,"－",H24/$C$24*100)</f>
        <v>26.923076923076923</v>
      </c>
      <c r="I57" s="24" t="str">
        <f aca="true" t="shared" si="23" ref="I57:I62">IF(I24=0,"－",I24/C24*100)</f>
        <v>－</v>
      </c>
      <c r="J57" s="24">
        <f t="shared" si="18"/>
        <v>1.9230769230769231</v>
      </c>
      <c r="K57" s="24" t="str">
        <f t="shared" si="19"/>
        <v>－</v>
      </c>
      <c r="L57" s="35" t="str">
        <f t="shared" si="20"/>
        <v>－</v>
      </c>
      <c r="M57" s="26"/>
    </row>
    <row r="58" spans="2:13" ht="19.5" customHeight="1">
      <c r="B58" s="71" t="s">
        <v>54</v>
      </c>
      <c r="C58" s="38">
        <f t="shared" si="21"/>
        <v>99.99999999999999</v>
      </c>
      <c r="D58" s="40" t="str">
        <f t="shared" si="12"/>
        <v>－</v>
      </c>
      <c r="E58" s="24">
        <f t="shared" si="22"/>
        <v>2.9850746268656714</v>
      </c>
      <c r="F58" s="24">
        <f>IF(F25=0,"－",F25/C25*100)</f>
        <v>10.44776119402985</v>
      </c>
      <c r="G58" s="24">
        <f>IF(G25=0,"－",G25/C25*100)</f>
        <v>41.7910447761194</v>
      </c>
      <c r="H58" s="24">
        <f>IF(H25=0,"－",H25/C25*100)</f>
        <v>37.3134328358209</v>
      </c>
      <c r="I58" s="24">
        <f t="shared" si="23"/>
        <v>2.9850746268656714</v>
      </c>
      <c r="J58" s="24">
        <f t="shared" si="18"/>
        <v>4.477611940298507</v>
      </c>
      <c r="K58" s="24" t="str">
        <f t="shared" si="19"/>
        <v>－</v>
      </c>
      <c r="L58" s="35" t="str">
        <f t="shared" si="20"/>
        <v>－</v>
      </c>
      <c r="M58" s="26"/>
    </row>
    <row r="59" spans="2:13" ht="19.5" customHeight="1">
      <c r="B59" s="71" t="s">
        <v>55</v>
      </c>
      <c r="C59" s="38">
        <f t="shared" si="21"/>
        <v>99.99999999999999</v>
      </c>
      <c r="D59" s="40" t="str">
        <f>IF(D25=0,"－",D25/C25*100)</f>
        <v>－</v>
      </c>
      <c r="E59" s="24">
        <f t="shared" si="22"/>
        <v>5.47945205479452</v>
      </c>
      <c r="F59" s="24">
        <f>IF(F26=0,"－",F26/C26*100)</f>
        <v>20.54794520547945</v>
      </c>
      <c r="G59" s="24">
        <f>IF(G26=0,"－",G26/C26*100)</f>
        <v>38.35616438356164</v>
      </c>
      <c r="H59" s="24">
        <f>IF(H26=0,"－",H26/C26*100)</f>
        <v>31.506849315068493</v>
      </c>
      <c r="I59" s="24">
        <f t="shared" si="23"/>
        <v>4.10958904109589</v>
      </c>
      <c r="J59" s="24" t="str">
        <f t="shared" si="18"/>
        <v>－</v>
      </c>
      <c r="K59" s="24" t="str">
        <f t="shared" si="19"/>
        <v>－</v>
      </c>
      <c r="L59" s="35" t="str">
        <f t="shared" si="20"/>
        <v>－</v>
      </c>
      <c r="M59" s="26"/>
    </row>
    <row r="60" spans="2:13" ht="19.5" customHeight="1">
      <c r="B60" s="71" t="s">
        <v>56</v>
      </c>
      <c r="C60" s="38">
        <f t="shared" si="21"/>
        <v>99.99999999999999</v>
      </c>
      <c r="D60" s="40" t="str">
        <f>IF(D26=0,"－",D26/C26*100)</f>
        <v>－</v>
      </c>
      <c r="E60" s="24">
        <f t="shared" si="22"/>
        <v>1.8181818181818181</v>
      </c>
      <c r="F60" s="24">
        <f>IF(F27=0,"－",F27/C27*100)</f>
        <v>12.727272727272727</v>
      </c>
      <c r="G60" s="24">
        <f>IF(G27=0,"－",G27/C27*100)</f>
        <v>41.81818181818181</v>
      </c>
      <c r="H60" s="24">
        <f>IF(H27=0,"－",H27/C27*100)</f>
        <v>36.36363636363637</v>
      </c>
      <c r="I60" s="24">
        <f t="shared" si="23"/>
        <v>7.2727272727272725</v>
      </c>
      <c r="J60" s="24" t="str">
        <f t="shared" si="18"/>
        <v>－</v>
      </c>
      <c r="K60" s="24" t="str">
        <f t="shared" si="19"/>
        <v>－</v>
      </c>
      <c r="L60" s="35" t="str">
        <f t="shared" si="20"/>
        <v>－</v>
      </c>
      <c r="M60" s="26"/>
    </row>
    <row r="61" spans="2:13" ht="19.5" customHeight="1">
      <c r="B61" s="71" t="s">
        <v>57</v>
      </c>
      <c r="C61" s="38">
        <f t="shared" si="21"/>
        <v>100</v>
      </c>
      <c r="D61" s="40" t="str">
        <f>IF(D27=0,"－",D27/C27*100)</f>
        <v>－</v>
      </c>
      <c r="E61" s="24">
        <f t="shared" si="22"/>
        <v>8.536585365853659</v>
      </c>
      <c r="F61" s="24">
        <f>IF(F28=0,"－",F28/C28*100)</f>
        <v>15.853658536585366</v>
      </c>
      <c r="G61" s="24">
        <f>IF(G28=0,"－",G28/C28*100)</f>
        <v>29.268292682926827</v>
      </c>
      <c r="H61" s="24">
        <f>IF(H28=0,"－",H28/C28*100)</f>
        <v>36.58536585365854</v>
      </c>
      <c r="I61" s="24">
        <f t="shared" si="23"/>
        <v>7.317073170731707</v>
      </c>
      <c r="J61" s="24">
        <f t="shared" si="18"/>
        <v>2.4390243902439024</v>
      </c>
      <c r="K61" s="24" t="str">
        <f t="shared" si="19"/>
        <v>－</v>
      </c>
      <c r="L61" s="35" t="str">
        <f t="shared" si="20"/>
        <v>－</v>
      </c>
      <c r="M61" s="26"/>
    </row>
    <row r="62" spans="2:13" ht="19.5" customHeight="1">
      <c r="B62" s="71" t="s">
        <v>58</v>
      </c>
      <c r="C62" s="38">
        <f t="shared" si="21"/>
        <v>99.99999999999999</v>
      </c>
      <c r="D62" s="40" t="str">
        <f>IF(D28=0,"－",D28/C28*100)</f>
        <v>－</v>
      </c>
      <c r="E62" s="24">
        <f t="shared" si="22"/>
        <v>2.898550724637681</v>
      </c>
      <c r="F62" s="24">
        <f>IF(F29=0,"－",F29/C29*100)</f>
        <v>21.73913043478261</v>
      </c>
      <c r="G62" s="24">
        <f>IF(G29=0,"－",G29/C29*100)</f>
        <v>34.78260869565217</v>
      </c>
      <c r="H62" s="24">
        <f>IF(H29=0,"－",H29/C29*100)</f>
        <v>34.78260869565217</v>
      </c>
      <c r="I62" s="24">
        <f t="shared" si="23"/>
        <v>5.797101449275362</v>
      </c>
      <c r="J62" s="24" t="str">
        <f t="shared" si="18"/>
        <v>－</v>
      </c>
      <c r="K62" s="24" t="str">
        <f t="shared" si="19"/>
        <v>－</v>
      </c>
      <c r="L62" s="35" t="str">
        <f t="shared" si="20"/>
        <v>－</v>
      </c>
      <c r="M62" s="26"/>
    </row>
    <row r="63" spans="2:13" ht="19.5" customHeight="1">
      <c r="B63" s="72" t="s">
        <v>59</v>
      </c>
      <c r="C63" s="38">
        <f>SUM(D63:L63)</f>
        <v>99.99999999999999</v>
      </c>
      <c r="D63" s="40" t="str">
        <f>IF(D27=0,"－",D27/C27*100)</f>
        <v>－</v>
      </c>
      <c r="E63" s="24">
        <f>IF(E29=0,"－",E29/C29*100)</f>
        <v>2.898550724637681</v>
      </c>
      <c r="F63" s="24">
        <f>IF(F29=0,"－",F29/C29*100)</f>
        <v>21.73913043478261</v>
      </c>
      <c r="G63" s="24">
        <f>IF(G29=0,"－",G29/C29*100)</f>
        <v>34.78260869565217</v>
      </c>
      <c r="H63" s="24">
        <f>IF(H29=0,"－",H29/C29*100)</f>
        <v>34.78260869565217</v>
      </c>
      <c r="I63" s="24">
        <f>IF(I29=0,"－",I29/C29*100)</f>
        <v>5.797101449275362</v>
      </c>
      <c r="J63" s="24" t="str">
        <f>IF(J29=0,"－",J29/C29*100)</f>
        <v>－</v>
      </c>
      <c r="K63" s="24" t="str">
        <f>IF(K29=0,"－",K29/C29*100)</f>
        <v>－</v>
      </c>
      <c r="L63" s="35" t="str">
        <f>IF(L29=0,"－",L29/C29*100)</f>
        <v>－</v>
      </c>
      <c r="M63" s="26"/>
    </row>
    <row r="64" spans="2:13" ht="19.5" customHeight="1">
      <c r="B64" s="71" t="s">
        <v>60</v>
      </c>
      <c r="C64" s="38">
        <f>SUM(D64:L64)</f>
        <v>100</v>
      </c>
      <c r="D64" s="40" t="str">
        <f>IF(D28=0,"－",D28/C28*100)</f>
        <v>－</v>
      </c>
      <c r="E64" s="24">
        <f>IF(E30=0,"－",E30/C30*100)</f>
        <v>2.631578947368421</v>
      </c>
      <c r="F64" s="24">
        <f>IF(F30=0,"－",F30/C30*100)</f>
        <v>18.421052631578945</v>
      </c>
      <c r="G64" s="24">
        <f>IF(G30=0,"－",G30/C30*100)</f>
        <v>31.57894736842105</v>
      </c>
      <c r="H64" s="24">
        <f>IF(H30=0,"－",H30/C30*100)</f>
        <v>35.526315789473685</v>
      </c>
      <c r="I64" s="24">
        <f>IF(I30=0,"－",I30/C30*100)</f>
        <v>10.526315789473683</v>
      </c>
      <c r="J64" s="24">
        <f>IF(J30=0,"－",J30/C30*100)</f>
        <v>1.3157894736842104</v>
      </c>
      <c r="K64" s="24" t="str">
        <f>IF(K30=0,"－",K30/C30*100)</f>
        <v>－</v>
      </c>
      <c r="L64" s="35" t="str">
        <f>IF(L30=0,"－",L30/C30*100)</f>
        <v>－</v>
      </c>
      <c r="M64" s="26"/>
    </row>
    <row r="65" spans="2:13" ht="19.5" customHeight="1">
      <c r="B65" s="72" t="s">
        <v>61</v>
      </c>
      <c r="C65" s="38">
        <f>SUM(D65:L65)</f>
        <v>100</v>
      </c>
      <c r="D65" s="40" t="str">
        <f>IF(D31=0,"－",D31/C31*100)</f>
        <v>－</v>
      </c>
      <c r="E65" s="24">
        <f>IF(E32=0,"－",E32/C32*100)</f>
        <v>1.0416666666666665</v>
      </c>
      <c r="F65" s="24">
        <f>IF(F32=0,"－",F32/C32*100)</f>
        <v>15.625</v>
      </c>
      <c r="G65" s="24">
        <f>IF(G32=0,"－",G32/C32*100)</f>
        <v>36.45833333333333</v>
      </c>
      <c r="H65" s="24">
        <f>IF(H32=0,"－",H32/C32*100)</f>
        <v>35.41666666666667</v>
      </c>
      <c r="I65" s="24">
        <f>IF(I32=0,"－",I32/C32*100)</f>
        <v>9.375</v>
      </c>
      <c r="J65" s="24">
        <f>IF(J32=0,"－",J32/C32*100)</f>
        <v>2.083333333333333</v>
      </c>
      <c r="K65" s="24" t="str">
        <f>IF(K32=0,"－",K32/C32*100)</f>
        <v>－</v>
      </c>
      <c r="L65" s="35" t="str">
        <f>IF(L32=0,"－",L32/C32*100)</f>
        <v>－</v>
      </c>
      <c r="M65" s="26"/>
    </row>
    <row r="66" spans="2:13" ht="19.5" customHeight="1">
      <c r="B66" s="74" t="s">
        <v>63</v>
      </c>
      <c r="C66" s="38">
        <v>100</v>
      </c>
      <c r="D66" s="40" t="s">
        <v>33</v>
      </c>
      <c r="E66" s="24">
        <v>3.1</v>
      </c>
      <c r="F66" s="24">
        <v>20.8</v>
      </c>
      <c r="G66" s="24">
        <v>34.4</v>
      </c>
      <c r="H66" s="24">
        <v>33.3</v>
      </c>
      <c r="I66" s="24">
        <v>8.3</v>
      </c>
      <c r="J66" s="53" t="s">
        <v>33</v>
      </c>
      <c r="K66" s="53" t="s">
        <v>33</v>
      </c>
      <c r="L66" s="57" t="s">
        <v>33</v>
      </c>
      <c r="M66" s="26"/>
    </row>
    <row r="67" spans="2:16" ht="20.25" customHeight="1">
      <c r="B67" s="74" t="s">
        <v>64</v>
      </c>
      <c r="C67" s="38">
        <f>SUM(D67:L67)</f>
        <v>100</v>
      </c>
      <c r="D67" s="40" t="s">
        <v>35</v>
      </c>
      <c r="E67" s="24">
        <f>IF(E34=0,"－",E34/C34*100)</f>
        <v>3.061224489795918</v>
      </c>
      <c r="F67" s="24">
        <f>IF(F34=0,"－",F34/C34*100)</f>
        <v>10.204081632653061</v>
      </c>
      <c r="G67" s="24">
        <f>IF(G34=0,"－",G34/C34*100)</f>
        <v>41.83673469387755</v>
      </c>
      <c r="H67" s="24">
        <f>IF(H34=0,"－",H34/C34*100)</f>
        <v>34.69387755102041</v>
      </c>
      <c r="I67" s="24">
        <f>IF(I34=0,"－",I34/C34*100)</f>
        <v>10.204081632653061</v>
      </c>
      <c r="J67" s="53" t="str">
        <f>IF(J34=0,"－",J34/C34*100)</f>
        <v>－</v>
      </c>
      <c r="K67" s="53" t="str">
        <f>IF(K34=0,"－",K34/C34*100)</f>
        <v>－</v>
      </c>
      <c r="L67" s="57" t="str">
        <f>IF(L34=0,"－",L34/C34*100)</f>
        <v>－</v>
      </c>
      <c r="M67" s="26"/>
      <c r="P67" s="75">
        <f>SUM(D67:L67)</f>
        <v>100</v>
      </c>
    </row>
    <row r="68" spans="2:16" ht="20.25" customHeight="1" thickBot="1">
      <c r="B68" s="73" t="s">
        <v>66</v>
      </c>
      <c r="C68" s="64">
        <f>SUM(D68:L68)</f>
        <v>100</v>
      </c>
      <c r="D68" s="65" t="s">
        <v>33</v>
      </c>
      <c r="E68" s="66">
        <f>IF(E35=0,"－",E35/C35*100)</f>
        <v>1.0309278350515463</v>
      </c>
      <c r="F68" s="66">
        <f>IF(F35=0,"－",F35/C35*100)</f>
        <v>18.556701030927837</v>
      </c>
      <c r="G68" s="66">
        <f>IF(G35=0,"－",G35/C35*100)</f>
        <v>39.175257731958766</v>
      </c>
      <c r="H68" s="66">
        <f>IF(H35=0,"－",H35/C35*100)</f>
        <v>30.927835051546392</v>
      </c>
      <c r="I68" s="66">
        <f>IF(I35=0,"－",I35/C35*100)</f>
        <v>9.278350515463918</v>
      </c>
      <c r="J68" s="67">
        <f>IF(J35=0,"－",J35/C35*100)</f>
        <v>1.0309278350515463</v>
      </c>
      <c r="K68" s="67" t="str">
        <f>IF(K35=0,"－",K35/C35*100)</f>
        <v>－</v>
      </c>
      <c r="L68" s="68" t="str">
        <f>IF(L35=0,"－",L35/C35*100)</f>
        <v>－</v>
      </c>
      <c r="M68" s="26"/>
      <c r="P68" s="75"/>
    </row>
    <row r="69" spans="2:13" ht="19.5" customHeight="1">
      <c r="B69" s="25" t="s">
        <v>36</v>
      </c>
      <c r="C69" s="26"/>
      <c r="D69" s="26"/>
      <c r="E69" s="26"/>
      <c r="F69" s="26"/>
      <c r="G69" s="26"/>
      <c r="H69" s="26"/>
      <c r="I69" s="26"/>
      <c r="J69" s="26"/>
      <c r="K69" s="26"/>
      <c r="L69" s="27"/>
      <c r="M69" s="7"/>
    </row>
    <row r="70" ht="19.5" customHeight="1">
      <c r="B70" s="36" t="s">
        <v>37</v>
      </c>
    </row>
    <row r="71" ht="19.5" customHeight="1">
      <c r="B71" s="39"/>
    </row>
    <row r="72" ht="19.5" customHeight="1">
      <c r="B72" s="1" t="s">
        <v>23</v>
      </c>
    </row>
    <row r="73" spans="2:13" ht="19.5" customHeight="1" thickBot="1">
      <c r="B73" s="1"/>
      <c r="M73" s="37" t="s">
        <v>67</v>
      </c>
    </row>
    <row r="74" spans="2:13" ht="19.5" customHeight="1">
      <c r="B74" s="3"/>
      <c r="C74" s="28"/>
      <c r="D74" s="29" t="s">
        <v>24</v>
      </c>
      <c r="E74" s="5" t="s">
        <v>18</v>
      </c>
      <c r="F74" s="30" t="s">
        <v>1</v>
      </c>
      <c r="G74" s="30" t="s">
        <v>2</v>
      </c>
      <c r="H74" s="30" t="s">
        <v>3</v>
      </c>
      <c r="I74" s="30" t="s">
        <v>4</v>
      </c>
      <c r="J74" s="30" t="s">
        <v>5</v>
      </c>
      <c r="K74" s="30" t="s">
        <v>25</v>
      </c>
      <c r="L74" s="30" t="s">
        <v>26</v>
      </c>
      <c r="M74" s="62" t="s">
        <v>6</v>
      </c>
    </row>
    <row r="75" spans="2:13" ht="19.5" customHeight="1">
      <c r="B75" s="89" t="s">
        <v>27</v>
      </c>
      <c r="C75" s="90"/>
      <c r="D75" s="41">
        <f>SUM(D76:D77)</f>
        <v>97</v>
      </c>
      <c r="E75" s="61" t="str">
        <f>IF(SUM(E76:E77)=0,"－",SUM(E76:E77))</f>
        <v>－</v>
      </c>
      <c r="F75" s="42">
        <f aca="true" t="shared" si="24" ref="F75:L75">IF(SUM(F76:F77)=0,"－",SUM(F76:F77))</f>
        <v>1</v>
      </c>
      <c r="G75" s="42">
        <f t="shared" si="24"/>
        <v>18</v>
      </c>
      <c r="H75" s="42">
        <f t="shared" si="24"/>
        <v>38</v>
      </c>
      <c r="I75" s="42">
        <f t="shared" si="24"/>
        <v>30</v>
      </c>
      <c r="J75" s="42">
        <f t="shared" si="24"/>
        <v>9</v>
      </c>
      <c r="K75" s="42">
        <f>IF(SUM(K76:K77)=0,"－",SUM(K76:K77))</f>
        <v>1</v>
      </c>
      <c r="L75" s="42" t="str">
        <f t="shared" si="24"/>
        <v>－</v>
      </c>
      <c r="M75" s="76" t="str">
        <f>IF(SUM(M76:M77)=0,"－",SUM(M76:M77))</f>
        <v>－</v>
      </c>
    </row>
    <row r="76" spans="2:13" ht="19.5" customHeight="1">
      <c r="B76" s="31" t="s">
        <v>28</v>
      </c>
      <c r="C76" s="19"/>
      <c r="D76" s="41">
        <f>SUM(D80,D84)</f>
        <v>77</v>
      </c>
      <c r="E76" s="63" t="str">
        <f>IF(SUM(E80,E84)=0,"－",SUM(E80,E84))</f>
        <v>－</v>
      </c>
      <c r="F76" s="43">
        <f aca="true" t="shared" si="25" ref="F76:M77">IF(SUM(F80,F84)=0,"－",SUM(F80,F84))</f>
        <v>1</v>
      </c>
      <c r="G76" s="43">
        <f t="shared" si="25"/>
        <v>13</v>
      </c>
      <c r="H76" s="43">
        <f t="shared" si="25"/>
        <v>33</v>
      </c>
      <c r="I76" s="43">
        <f t="shared" si="25"/>
        <v>21</v>
      </c>
      <c r="J76" s="43">
        <f t="shared" si="25"/>
        <v>8</v>
      </c>
      <c r="K76" s="43">
        <f t="shared" si="25"/>
        <v>1</v>
      </c>
      <c r="L76" s="43" t="str">
        <f t="shared" si="25"/>
        <v>－</v>
      </c>
      <c r="M76" s="77" t="str">
        <f t="shared" si="25"/>
        <v>－</v>
      </c>
    </row>
    <row r="77" spans="2:13" ht="19.5" customHeight="1">
      <c r="B77" s="31" t="s">
        <v>29</v>
      </c>
      <c r="C77" s="19"/>
      <c r="D77" s="41">
        <f>SUM(D81,D85)</f>
        <v>20</v>
      </c>
      <c r="E77" s="63" t="str">
        <f>IF(SUM(E81,E85)=0,"－",SUM(E81,E85))</f>
        <v>－</v>
      </c>
      <c r="F77" s="43" t="str">
        <f t="shared" si="25"/>
        <v>－</v>
      </c>
      <c r="G77" s="43">
        <f t="shared" si="25"/>
        <v>5</v>
      </c>
      <c r="H77" s="43">
        <f t="shared" si="25"/>
        <v>5</v>
      </c>
      <c r="I77" s="43">
        <f t="shared" si="25"/>
        <v>9</v>
      </c>
      <c r="J77" s="43">
        <f t="shared" si="25"/>
        <v>1</v>
      </c>
      <c r="K77" s="43" t="str">
        <f t="shared" si="25"/>
        <v>－</v>
      </c>
      <c r="L77" s="43" t="str">
        <f t="shared" si="25"/>
        <v>－</v>
      </c>
      <c r="M77" s="77" t="str">
        <f t="shared" si="25"/>
        <v>－</v>
      </c>
    </row>
    <row r="78" spans="2:13" ht="19.5" customHeight="1">
      <c r="B78" s="31"/>
      <c r="C78" s="19"/>
      <c r="D78" s="41"/>
      <c r="E78" s="44"/>
      <c r="F78" s="45"/>
      <c r="G78" s="45"/>
      <c r="H78" s="45"/>
      <c r="I78" s="45"/>
      <c r="J78" s="45"/>
      <c r="K78" s="45"/>
      <c r="L78" s="45"/>
      <c r="M78" s="78"/>
    </row>
    <row r="79" spans="2:13" ht="19.5" customHeight="1">
      <c r="B79" s="31" t="s">
        <v>30</v>
      </c>
      <c r="C79" s="19"/>
      <c r="D79" s="46">
        <f>IF(SUM(E79:M79)=0,"－",SUM(E79:M79))</f>
        <v>7</v>
      </c>
      <c r="E79" s="61" t="str">
        <f>IF(E80+E81=0,"－",E80+E81)</f>
        <v>－</v>
      </c>
      <c r="F79" s="42" t="str">
        <f aca="true" t="shared" si="26" ref="F79:M79">IF(F80+F81=0,"－",F80+F81)</f>
        <v>－</v>
      </c>
      <c r="G79" s="42" t="str">
        <f t="shared" si="26"/>
        <v>－</v>
      </c>
      <c r="H79" s="42">
        <f>IF(H80+H81=0,"－",H80+H81)</f>
        <v>2</v>
      </c>
      <c r="I79" s="42">
        <f t="shared" si="26"/>
        <v>3</v>
      </c>
      <c r="J79" s="42">
        <f t="shared" si="26"/>
        <v>1</v>
      </c>
      <c r="K79" s="42">
        <f t="shared" si="26"/>
        <v>1</v>
      </c>
      <c r="L79" s="42" t="str">
        <f t="shared" si="26"/>
        <v>－</v>
      </c>
      <c r="M79" s="76" t="str">
        <f t="shared" si="26"/>
        <v>－</v>
      </c>
    </row>
    <row r="80" spans="2:13" ht="19.5" customHeight="1">
      <c r="B80" s="31" t="s">
        <v>28</v>
      </c>
      <c r="C80" s="19"/>
      <c r="D80" s="46">
        <f>IF(SUM(E80:M80)=0,"－",SUM(E80:M80))</f>
        <v>1</v>
      </c>
      <c r="E80" s="82" t="s">
        <v>68</v>
      </c>
      <c r="F80" s="83" t="s">
        <v>68</v>
      </c>
      <c r="G80" s="83" t="s">
        <v>68</v>
      </c>
      <c r="H80" s="83" t="s">
        <v>68</v>
      </c>
      <c r="I80" s="83" t="s">
        <v>68</v>
      </c>
      <c r="J80" s="83" t="s">
        <v>68</v>
      </c>
      <c r="K80" s="83">
        <v>1</v>
      </c>
      <c r="L80" s="83" t="s">
        <v>68</v>
      </c>
      <c r="M80" s="84" t="s">
        <v>69</v>
      </c>
    </row>
    <row r="81" spans="2:13" ht="19.5" customHeight="1">
      <c r="B81" s="31" t="s">
        <v>29</v>
      </c>
      <c r="C81" s="19"/>
      <c r="D81" s="46">
        <f>IF(SUM(E81:M81)=0,"－",SUM(E81:M81))</f>
        <v>6</v>
      </c>
      <c r="E81" s="82" t="s">
        <v>68</v>
      </c>
      <c r="F81" s="83" t="s">
        <v>68</v>
      </c>
      <c r="G81" s="83" t="s">
        <v>68</v>
      </c>
      <c r="H81" s="83">
        <v>2</v>
      </c>
      <c r="I81" s="83">
        <v>3</v>
      </c>
      <c r="J81" s="83">
        <v>1</v>
      </c>
      <c r="K81" s="83" t="s">
        <v>68</v>
      </c>
      <c r="L81" s="83" t="s">
        <v>68</v>
      </c>
      <c r="M81" s="84" t="s">
        <v>69</v>
      </c>
    </row>
    <row r="82" spans="2:13" ht="19.5" customHeight="1">
      <c r="B82" s="31"/>
      <c r="C82" s="19"/>
      <c r="D82" s="46"/>
      <c r="E82" s="80"/>
      <c r="F82" s="42"/>
      <c r="G82" s="79"/>
      <c r="H82" s="42"/>
      <c r="I82" s="79"/>
      <c r="J82" s="42"/>
      <c r="K82" s="79"/>
      <c r="L82" s="42"/>
      <c r="M82" s="76"/>
    </row>
    <row r="83" spans="2:13" ht="19.5" customHeight="1">
      <c r="B83" s="31" t="s">
        <v>31</v>
      </c>
      <c r="C83" s="19"/>
      <c r="D83" s="46">
        <f>IF(SUM(E83:M83)=0,"－",SUM(E83:M83))</f>
        <v>90</v>
      </c>
      <c r="E83" s="42" t="str">
        <f>IF(E84+E85=0,"－",E84+E85)</f>
        <v>－</v>
      </c>
      <c r="F83" s="42">
        <f aca="true" t="shared" si="27" ref="F83:M83">IF(F84+F85=0,"－",F84+F85)</f>
        <v>1</v>
      </c>
      <c r="G83" s="42">
        <f t="shared" si="27"/>
        <v>18</v>
      </c>
      <c r="H83" s="42">
        <f t="shared" si="27"/>
        <v>36</v>
      </c>
      <c r="I83" s="42">
        <f t="shared" si="27"/>
        <v>27</v>
      </c>
      <c r="J83" s="42">
        <f t="shared" si="27"/>
        <v>8</v>
      </c>
      <c r="K83" s="42" t="str">
        <f t="shared" si="27"/>
        <v>－</v>
      </c>
      <c r="L83" s="42" t="str">
        <f t="shared" si="27"/>
        <v>－</v>
      </c>
      <c r="M83" s="76" t="str">
        <f t="shared" si="27"/>
        <v>－</v>
      </c>
    </row>
    <row r="84" spans="2:13" ht="19.5" customHeight="1">
      <c r="B84" s="31" t="s">
        <v>28</v>
      </c>
      <c r="C84" s="19"/>
      <c r="D84" s="46">
        <f>IF(SUM(E84:M84)=0,"－",SUM(E84:M84))</f>
        <v>76</v>
      </c>
      <c r="E84" s="82" t="s">
        <v>68</v>
      </c>
      <c r="F84" s="85">
        <v>1</v>
      </c>
      <c r="G84" s="43">
        <v>13</v>
      </c>
      <c r="H84" s="43">
        <v>33</v>
      </c>
      <c r="I84" s="43">
        <v>21</v>
      </c>
      <c r="J84" s="43">
        <v>8</v>
      </c>
      <c r="K84" s="43" t="s">
        <v>70</v>
      </c>
      <c r="L84" s="43" t="s">
        <v>70</v>
      </c>
      <c r="M84" s="50" t="s">
        <v>68</v>
      </c>
    </row>
    <row r="85" spans="2:13" ht="19.5" customHeight="1" thickBot="1">
      <c r="B85" s="32" t="s">
        <v>29</v>
      </c>
      <c r="C85" s="60"/>
      <c r="D85" s="69">
        <f>IF(SUM(E85:M85)=0,"－",SUM(E85:M85))</f>
        <v>14</v>
      </c>
      <c r="E85" s="86" t="s">
        <v>68</v>
      </c>
      <c r="F85" s="87" t="s">
        <v>68</v>
      </c>
      <c r="G85" s="87">
        <v>5</v>
      </c>
      <c r="H85" s="87">
        <v>3</v>
      </c>
      <c r="I85" s="87">
        <v>6</v>
      </c>
      <c r="J85" s="87" t="s">
        <v>68</v>
      </c>
      <c r="K85" s="87" t="s">
        <v>68</v>
      </c>
      <c r="L85" s="87" t="s">
        <v>68</v>
      </c>
      <c r="M85" s="88" t="s">
        <v>68</v>
      </c>
    </row>
    <row r="86" ht="19.5" customHeight="1">
      <c r="B86" s="36" t="s">
        <v>32</v>
      </c>
    </row>
  </sheetData>
  <sheetProtection/>
  <mergeCells count="1">
    <mergeCell ref="B75:C75"/>
  </mergeCells>
  <printOptions horizontalCentered="1"/>
  <pageMargins left="0.5118110236220472" right="0.5118110236220472" top="0.3937007874015748" bottom="0.3937007874015748" header="0.31496062992125984" footer="0.2755905511811024"/>
  <pageSetup firstPageNumber="42" useFirstPageNumber="1" horizontalDpi="300" verticalDpi="300" orientation="portrait" paperSize="9" scale="58" r:id="rId1"/>
  <ignoredErrors>
    <ignoredError sqref="E53:I5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7"/>
  <sheetViews>
    <sheetView showGridLines="0" view="pageBreakPreview" zoomScaleSheetLayoutView="100" zoomScalePageLayoutView="0" workbookViewId="0" topLeftCell="A1">
      <selection activeCell="L77" sqref="L77"/>
    </sheetView>
  </sheetViews>
  <sheetFormatPr defaultColWidth="10.59765625" defaultRowHeight="19.5" customHeight="1"/>
  <cols>
    <col min="1" max="1" width="1.69921875" style="2" customWidth="1"/>
    <col min="2" max="2" width="17" style="2" customWidth="1"/>
    <col min="3" max="13" width="10.5" style="2" customWidth="1"/>
    <col min="14" max="14" width="2.59765625" style="2" customWidth="1"/>
    <col min="15" max="16" width="7.59765625" style="2" customWidth="1"/>
    <col min="17" max="16384" width="10.59765625" style="2" customWidth="1"/>
  </cols>
  <sheetData>
    <row r="1" ht="19.5" customHeight="1" thickBot="1">
      <c r="B1" s="1" t="s">
        <v>71</v>
      </c>
    </row>
    <row r="2" spans="2:13" ht="18.75" customHeight="1">
      <c r="B2" s="3"/>
      <c r="C2" s="4" t="s">
        <v>0</v>
      </c>
      <c r="D2" s="5" t="s">
        <v>18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72</v>
      </c>
      <c r="K2" s="4" t="s">
        <v>73</v>
      </c>
      <c r="L2" s="6" t="s">
        <v>6</v>
      </c>
      <c r="M2" s="7"/>
    </row>
    <row r="3" spans="2:13" ht="18.75" customHeight="1">
      <c r="B3" s="8"/>
      <c r="C3" s="7"/>
      <c r="D3" s="7"/>
      <c r="E3" s="7"/>
      <c r="F3" s="9" t="s">
        <v>7</v>
      </c>
      <c r="G3" s="7"/>
      <c r="H3" s="7"/>
      <c r="I3" s="9" t="s">
        <v>8</v>
      </c>
      <c r="J3" s="7"/>
      <c r="K3" s="7"/>
      <c r="L3" s="10"/>
      <c r="M3" s="7"/>
    </row>
    <row r="4" spans="2:13" ht="18.75" customHeight="1">
      <c r="B4" s="91" t="s">
        <v>74</v>
      </c>
      <c r="C4" s="92">
        <v>28631</v>
      </c>
      <c r="D4" s="12" t="s">
        <v>21</v>
      </c>
      <c r="E4" s="13" t="s">
        <v>21</v>
      </c>
      <c r="F4" s="13" t="s">
        <v>9</v>
      </c>
      <c r="G4" s="13" t="s">
        <v>9</v>
      </c>
      <c r="H4" s="13" t="s">
        <v>9</v>
      </c>
      <c r="I4" s="13" t="s">
        <v>9</v>
      </c>
      <c r="J4" s="13" t="s">
        <v>9</v>
      </c>
      <c r="K4" s="13" t="s">
        <v>9</v>
      </c>
      <c r="L4" s="14" t="s">
        <v>9</v>
      </c>
      <c r="M4" s="7"/>
    </row>
    <row r="5" spans="2:13" ht="18.75" customHeight="1">
      <c r="B5" s="8" t="s">
        <v>39</v>
      </c>
      <c r="C5" s="92">
        <v>37475</v>
      </c>
      <c r="D5" s="12" t="s">
        <v>9</v>
      </c>
      <c r="E5" s="13" t="s">
        <v>9</v>
      </c>
      <c r="F5" s="13" t="s">
        <v>9</v>
      </c>
      <c r="G5" s="13" t="s">
        <v>9</v>
      </c>
      <c r="H5" s="13" t="s">
        <v>9</v>
      </c>
      <c r="I5" s="13" t="s">
        <v>9</v>
      </c>
      <c r="J5" s="13" t="s">
        <v>9</v>
      </c>
      <c r="K5" s="13" t="s">
        <v>9</v>
      </c>
      <c r="L5" s="14" t="s">
        <v>9</v>
      </c>
      <c r="M5" s="7"/>
    </row>
    <row r="6" spans="2:13" ht="18.75" customHeight="1">
      <c r="B6" s="8" t="s">
        <v>40</v>
      </c>
      <c r="C6" s="92">
        <v>26949</v>
      </c>
      <c r="D6" s="12" t="s">
        <v>9</v>
      </c>
      <c r="E6" s="13" t="s">
        <v>9</v>
      </c>
      <c r="F6" s="13" t="s">
        <v>9</v>
      </c>
      <c r="G6" s="13" t="s">
        <v>9</v>
      </c>
      <c r="H6" s="13" t="s">
        <v>9</v>
      </c>
      <c r="I6" s="13" t="s">
        <v>9</v>
      </c>
      <c r="J6" s="13" t="s">
        <v>9</v>
      </c>
      <c r="K6" s="13" t="s">
        <v>9</v>
      </c>
      <c r="L6" s="14" t="s">
        <v>9</v>
      </c>
      <c r="M6" s="7"/>
    </row>
    <row r="7" spans="2:13" ht="18.75" customHeight="1">
      <c r="B7" s="8" t="s">
        <v>41</v>
      </c>
      <c r="C7" s="92">
        <f aca="true" t="shared" si="0" ref="C7:C27">SUM(D7:L7)</f>
        <v>22482</v>
      </c>
      <c r="D7" s="12">
        <v>490</v>
      </c>
      <c r="E7" s="92">
        <v>4003</v>
      </c>
      <c r="F7" s="92">
        <v>6452</v>
      </c>
      <c r="G7" s="92">
        <v>5970</v>
      </c>
      <c r="H7" s="92">
        <v>4008</v>
      </c>
      <c r="I7" s="92">
        <v>1395</v>
      </c>
      <c r="J7" s="92">
        <v>162</v>
      </c>
      <c r="K7" s="92">
        <v>2</v>
      </c>
      <c r="L7" s="14" t="s">
        <v>33</v>
      </c>
      <c r="M7" s="7"/>
    </row>
    <row r="8" spans="2:13" ht="18.75" customHeight="1">
      <c r="B8" s="8" t="s">
        <v>42</v>
      </c>
      <c r="C8" s="92">
        <f t="shared" si="0"/>
        <v>17889</v>
      </c>
      <c r="D8" s="93">
        <v>360</v>
      </c>
      <c r="E8" s="92">
        <v>2808</v>
      </c>
      <c r="F8" s="92">
        <v>5450</v>
      </c>
      <c r="G8" s="92">
        <v>4973</v>
      </c>
      <c r="H8" s="92">
        <v>2952</v>
      </c>
      <c r="I8" s="92">
        <v>1227</v>
      </c>
      <c r="J8" s="92">
        <v>114</v>
      </c>
      <c r="K8" s="92">
        <v>5</v>
      </c>
      <c r="L8" s="14" t="s">
        <v>33</v>
      </c>
      <c r="M8" s="7"/>
    </row>
    <row r="9" spans="2:13" ht="18.75" customHeight="1">
      <c r="B9" s="8" t="s">
        <v>43</v>
      </c>
      <c r="C9" s="92">
        <f t="shared" si="0"/>
        <v>15687</v>
      </c>
      <c r="D9" s="12">
        <v>548</v>
      </c>
      <c r="E9" s="92">
        <v>2588</v>
      </c>
      <c r="F9" s="92">
        <v>3883</v>
      </c>
      <c r="G9" s="92">
        <v>4833</v>
      </c>
      <c r="H9" s="92">
        <v>2816</v>
      </c>
      <c r="I9" s="92">
        <v>933</v>
      </c>
      <c r="J9" s="92">
        <v>83</v>
      </c>
      <c r="K9" s="94" t="s">
        <v>10</v>
      </c>
      <c r="L9" s="95">
        <v>3</v>
      </c>
      <c r="M9" s="7"/>
    </row>
    <row r="10" spans="2:13" ht="18.75" customHeight="1">
      <c r="B10" s="8" t="s">
        <v>44</v>
      </c>
      <c r="C10" s="92">
        <f t="shared" si="0"/>
        <v>12727</v>
      </c>
      <c r="D10" s="93">
        <v>664</v>
      </c>
      <c r="E10" s="92">
        <v>2213</v>
      </c>
      <c r="F10" s="92">
        <v>2459</v>
      </c>
      <c r="G10" s="92">
        <v>3318</v>
      </c>
      <c r="H10" s="92">
        <v>3030</v>
      </c>
      <c r="I10" s="92">
        <v>974</v>
      </c>
      <c r="J10" s="92">
        <v>68</v>
      </c>
      <c r="K10" s="96">
        <v>1</v>
      </c>
      <c r="L10" s="14" t="s">
        <v>33</v>
      </c>
      <c r="M10" s="7"/>
    </row>
    <row r="11" spans="2:13" ht="18.75" customHeight="1">
      <c r="B11" s="70" t="s">
        <v>45</v>
      </c>
      <c r="C11" s="92">
        <f t="shared" si="0"/>
        <v>10519</v>
      </c>
      <c r="D11" s="12">
        <v>794</v>
      </c>
      <c r="E11" s="92">
        <v>2165</v>
      </c>
      <c r="F11" s="92">
        <v>1896</v>
      </c>
      <c r="G11" s="92">
        <v>2424</v>
      </c>
      <c r="H11" s="92">
        <v>2102</v>
      </c>
      <c r="I11" s="92">
        <v>1084</v>
      </c>
      <c r="J11" s="92">
        <v>53</v>
      </c>
      <c r="K11" s="94" t="s">
        <v>10</v>
      </c>
      <c r="L11" s="14">
        <v>1</v>
      </c>
      <c r="M11" s="7"/>
    </row>
    <row r="12" spans="2:13" ht="18.75" customHeight="1">
      <c r="B12" s="8" t="s">
        <v>75</v>
      </c>
      <c r="C12" s="92">
        <f t="shared" si="0"/>
        <v>8765</v>
      </c>
      <c r="D12" s="12">
        <v>774</v>
      </c>
      <c r="E12" s="92">
        <v>2190</v>
      </c>
      <c r="F12" s="92">
        <v>1647</v>
      </c>
      <c r="G12" s="92">
        <v>1824</v>
      </c>
      <c r="H12" s="92">
        <v>1539</v>
      </c>
      <c r="I12" s="92">
        <v>715</v>
      </c>
      <c r="J12" s="92">
        <v>74</v>
      </c>
      <c r="K12" s="92">
        <v>2</v>
      </c>
      <c r="L12" s="14" t="s">
        <v>33</v>
      </c>
      <c r="M12" s="7"/>
    </row>
    <row r="13" spans="2:13" ht="18.75" customHeight="1">
      <c r="B13" s="71" t="s">
        <v>76</v>
      </c>
      <c r="C13" s="92">
        <f t="shared" si="0"/>
        <v>8113</v>
      </c>
      <c r="D13" s="12">
        <v>659</v>
      </c>
      <c r="E13" s="92">
        <v>2163</v>
      </c>
      <c r="F13" s="92">
        <v>1562</v>
      </c>
      <c r="G13" s="92">
        <v>1671</v>
      </c>
      <c r="H13" s="92">
        <v>1387</v>
      </c>
      <c r="I13" s="92">
        <v>611</v>
      </c>
      <c r="J13" s="92">
        <v>56</v>
      </c>
      <c r="K13" s="92">
        <v>1</v>
      </c>
      <c r="L13" s="14">
        <v>3</v>
      </c>
      <c r="M13" s="7"/>
    </row>
    <row r="14" spans="2:13" ht="18.75" customHeight="1">
      <c r="B14" s="71" t="s">
        <v>46</v>
      </c>
      <c r="C14" s="92">
        <f t="shared" si="0"/>
        <v>7786</v>
      </c>
      <c r="D14" s="12">
        <v>629</v>
      </c>
      <c r="E14" s="96">
        <v>2115</v>
      </c>
      <c r="F14" s="97">
        <v>1562</v>
      </c>
      <c r="G14" s="97">
        <v>1519</v>
      </c>
      <c r="H14" s="97">
        <v>1305</v>
      </c>
      <c r="I14" s="97">
        <v>607</v>
      </c>
      <c r="J14" s="97">
        <v>48</v>
      </c>
      <c r="K14" s="97">
        <v>1</v>
      </c>
      <c r="L14" s="14" t="s">
        <v>33</v>
      </c>
      <c r="M14" s="7"/>
    </row>
    <row r="15" spans="2:13" ht="18.75" customHeight="1">
      <c r="B15" s="71" t="s">
        <v>77</v>
      </c>
      <c r="C15" s="92">
        <f t="shared" si="0"/>
        <v>7186</v>
      </c>
      <c r="D15" s="12">
        <v>668</v>
      </c>
      <c r="E15" s="92">
        <v>2018</v>
      </c>
      <c r="F15" s="92">
        <v>1514</v>
      </c>
      <c r="G15" s="92">
        <v>1313</v>
      </c>
      <c r="H15" s="92">
        <v>1132</v>
      </c>
      <c r="I15" s="92">
        <v>479</v>
      </c>
      <c r="J15" s="92">
        <v>62</v>
      </c>
      <c r="K15" s="13" t="s">
        <v>10</v>
      </c>
      <c r="L15" s="14" t="s">
        <v>33</v>
      </c>
      <c r="M15" s="7"/>
    </row>
    <row r="16" spans="2:13" ht="18.75" customHeight="1">
      <c r="B16" s="71" t="s">
        <v>78</v>
      </c>
      <c r="C16" s="92">
        <f t="shared" si="0"/>
        <v>7167</v>
      </c>
      <c r="D16" s="12">
        <v>706</v>
      </c>
      <c r="E16" s="96">
        <v>1935</v>
      </c>
      <c r="F16" s="97">
        <v>1553</v>
      </c>
      <c r="G16" s="97">
        <v>1315</v>
      </c>
      <c r="H16" s="97">
        <v>1134</v>
      </c>
      <c r="I16" s="97">
        <v>467</v>
      </c>
      <c r="J16" s="97">
        <v>55</v>
      </c>
      <c r="K16" s="98" t="s">
        <v>10</v>
      </c>
      <c r="L16" s="99">
        <v>2</v>
      </c>
      <c r="M16" s="7"/>
    </row>
    <row r="17" spans="2:13" ht="18.75" customHeight="1">
      <c r="B17" s="71" t="s">
        <v>79</v>
      </c>
      <c r="C17" s="92">
        <f t="shared" si="0"/>
        <v>6790</v>
      </c>
      <c r="D17" s="12">
        <v>695</v>
      </c>
      <c r="E17" s="13">
        <v>1844</v>
      </c>
      <c r="F17" s="13">
        <v>1520</v>
      </c>
      <c r="G17" s="13">
        <v>1219</v>
      </c>
      <c r="H17" s="13">
        <v>1028</v>
      </c>
      <c r="I17" s="13">
        <v>441</v>
      </c>
      <c r="J17" s="13">
        <v>42</v>
      </c>
      <c r="K17" s="94">
        <v>1</v>
      </c>
      <c r="L17" s="14" t="s">
        <v>33</v>
      </c>
      <c r="M17" s="7"/>
    </row>
    <row r="18" spans="2:13" ht="18.75" customHeight="1">
      <c r="B18" s="71" t="s">
        <v>80</v>
      </c>
      <c r="C18" s="92">
        <f t="shared" si="0"/>
        <v>6945</v>
      </c>
      <c r="D18" s="12">
        <v>794</v>
      </c>
      <c r="E18" s="13">
        <v>1831</v>
      </c>
      <c r="F18" s="13">
        <v>1541</v>
      </c>
      <c r="G18" s="13">
        <v>1239</v>
      </c>
      <c r="H18" s="13">
        <v>1047</v>
      </c>
      <c r="I18" s="13">
        <v>451</v>
      </c>
      <c r="J18" s="13">
        <v>42</v>
      </c>
      <c r="K18" s="13" t="s">
        <v>10</v>
      </c>
      <c r="L18" s="14" t="s">
        <v>33</v>
      </c>
      <c r="M18" s="7"/>
    </row>
    <row r="19" spans="2:13" ht="18.75" customHeight="1">
      <c r="B19" s="71" t="s">
        <v>47</v>
      </c>
      <c r="C19" s="92">
        <f t="shared" si="0"/>
        <v>6856</v>
      </c>
      <c r="D19" s="12">
        <v>900</v>
      </c>
      <c r="E19" s="13">
        <v>1826</v>
      </c>
      <c r="F19" s="13">
        <v>1504</v>
      </c>
      <c r="G19" s="13">
        <v>1270</v>
      </c>
      <c r="H19" s="13">
        <v>870</v>
      </c>
      <c r="I19" s="13">
        <v>435</v>
      </c>
      <c r="J19" s="13">
        <v>50</v>
      </c>
      <c r="K19" s="13">
        <v>1</v>
      </c>
      <c r="L19" s="14" t="s">
        <v>33</v>
      </c>
      <c r="M19" s="7"/>
    </row>
    <row r="20" spans="2:13" ht="18.75" customHeight="1">
      <c r="B20" s="71" t="s">
        <v>48</v>
      </c>
      <c r="C20" s="92">
        <f t="shared" si="0"/>
        <v>7138</v>
      </c>
      <c r="D20" s="12">
        <v>980</v>
      </c>
      <c r="E20" s="13">
        <v>1865</v>
      </c>
      <c r="F20" s="13">
        <v>1635</v>
      </c>
      <c r="G20" s="13">
        <v>1291</v>
      </c>
      <c r="H20" s="13">
        <v>946</v>
      </c>
      <c r="I20" s="13">
        <v>379</v>
      </c>
      <c r="J20" s="13">
        <v>42</v>
      </c>
      <c r="K20" s="13" t="s">
        <v>10</v>
      </c>
      <c r="L20" s="14" t="s">
        <v>33</v>
      </c>
      <c r="M20" s="7"/>
    </row>
    <row r="21" spans="2:13" ht="18.75" customHeight="1">
      <c r="B21" s="71" t="s">
        <v>49</v>
      </c>
      <c r="C21" s="92">
        <f t="shared" si="0"/>
        <v>6525</v>
      </c>
      <c r="D21" s="12">
        <v>943</v>
      </c>
      <c r="E21" s="13">
        <v>1614</v>
      </c>
      <c r="F21" s="13">
        <v>1429</v>
      </c>
      <c r="G21" s="13">
        <v>1309</v>
      </c>
      <c r="H21" s="13">
        <v>858</v>
      </c>
      <c r="I21" s="13">
        <v>330</v>
      </c>
      <c r="J21" s="13">
        <v>41</v>
      </c>
      <c r="K21" s="13">
        <v>1</v>
      </c>
      <c r="L21" s="14" t="s">
        <v>33</v>
      </c>
      <c r="M21" s="7"/>
    </row>
    <row r="22" spans="2:13" ht="18.75" customHeight="1">
      <c r="B22" s="71" t="s">
        <v>50</v>
      </c>
      <c r="C22" s="92">
        <f t="shared" si="0"/>
        <v>6315</v>
      </c>
      <c r="D22" s="12">
        <v>804</v>
      </c>
      <c r="E22" s="13">
        <v>1587</v>
      </c>
      <c r="F22" s="13">
        <v>1336</v>
      </c>
      <c r="G22" s="13">
        <v>1356</v>
      </c>
      <c r="H22" s="13">
        <v>858</v>
      </c>
      <c r="I22" s="13">
        <v>352</v>
      </c>
      <c r="J22" s="13">
        <v>22</v>
      </c>
      <c r="K22" s="13" t="s">
        <v>10</v>
      </c>
      <c r="L22" s="14" t="s">
        <v>10</v>
      </c>
      <c r="M22" s="7"/>
    </row>
    <row r="23" spans="2:13" ht="18.75" customHeight="1">
      <c r="B23" s="71" t="s">
        <v>51</v>
      </c>
      <c r="C23" s="92">
        <f t="shared" si="0"/>
        <v>5743</v>
      </c>
      <c r="D23" s="100">
        <v>710</v>
      </c>
      <c r="E23" s="94">
        <v>1457</v>
      </c>
      <c r="F23" s="94">
        <v>1155</v>
      </c>
      <c r="G23" s="94">
        <v>1255</v>
      </c>
      <c r="H23" s="94">
        <v>815</v>
      </c>
      <c r="I23" s="94">
        <v>326</v>
      </c>
      <c r="J23" s="94">
        <v>25</v>
      </c>
      <c r="K23" s="94" t="s">
        <v>33</v>
      </c>
      <c r="L23" s="14" t="s">
        <v>33</v>
      </c>
      <c r="M23" s="7"/>
    </row>
    <row r="24" spans="2:13" ht="18.75" customHeight="1">
      <c r="B24" s="71" t="s">
        <v>52</v>
      </c>
      <c r="C24" s="92">
        <f t="shared" si="0"/>
        <v>4436</v>
      </c>
      <c r="D24" s="100">
        <v>480</v>
      </c>
      <c r="E24" s="94">
        <v>1122</v>
      </c>
      <c r="F24" s="94">
        <v>891</v>
      </c>
      <c r="G24" s="94">
        <v>966</v>
      </c>
      <c r="H24" s="94">
        <v>672</v>
      </c>
      <c r="I24" s="94">
        <v>284</v>
      </c>
      <c r="J24" s="94">
        <v>21</v>
      </c>
      <c r="K24" s="94" t="s">
        <v>33</v>
      </c>
      <c r="L24" s="14" t="s">
        <v>33</v>
      </c>
      <c r="M24" s="7"/>
    </row>
    <row r="25" spans="2:13" ht="18.75" customHeight="1">
      <c r="B25" s="71" t="s">
        <v>53</v>
      </c>
      <c r="C25" s="92">
        <f t="shared" si="0"/>
        <v>5097</v>
      </c>
      <c r="D25" s="100">
        <v>489</v>
      </c>
      <c r="E25" s="94">
        <v>1289</v>
      </c>
      <c r="F25" s="94">
        <v>1054</v>
      </c>
      <c r="G25" s="94">
        <v>1138</v>
      </c>
      <c r="H25" s="94">
        <v>819</v>
      </c>
      <c r="I25" s="94">
        <v>273</v>
      </c>
      <c r="J25" s="94">
        <v>35</v>
      </c>
      <c r="K25" s="94" t="s">
        <v>10</v>
      </c>
      <c r="L25" s="14" t="s">
        <v>10</v>
      </c>
      <c r="M25" s="7"/>
    </row>
    <row r="26" spans="2:13" ht="18.75" customHeight="1">
      <c r="B26" s="71" t="s">
        <v>54</v>
      </c>
      <c r="C26" s="92">
        <f t="shared" si="0"/>
        <v>4616</v>
      </c>
      <c r="D26" s="100">
        <v>461</v>
      </c>
      <c r="E26" s="94">
        <v>1139</v>
      </c>
      <c r="F26" s="94">
        <v>999</v>
      </c>
      <c r="G26" s="94">
        <v>964</v>
      </c>
      <c r="H26" s="94">
        <v>752</v>
      </c>
      <c r="I26" s="94">
        <v>275</v>
      </c>
      <c r="J26" s="94">
        <v>26</v>
      </c>
      <c r="K26" s="49" t="s">
        <v>10</v>
      </c>
      <c r="L26" s="50" t="s">
        <v>10</v>
      </c>
      <c r="M26" s="7"/>
    </row>
    <row r="27" spans="2:13" ht="18.75" customHeight="1">
      <c r="B27" s="101" t="s">
        <v>55</v>
      </c>
      <c r="C27" s="92">
        <f t="shared" si="0"/>
        <v>4362</v>
      </c>
      <c r="D27" s="100">
        <v>422</v>
      </c>
      <c r="E27" s="94">
        <v>993</v>
      </c>
      <c r="F27" s="94">
        <v>952</v>
      </c>
      <c r="G27" s="94">
        <v>912</v>
      </c>
      <c r="H27" s="94">
        <v>827</v>
      </c>
      <c r="I27" s="94">
        <v>232</v>
      </c>
      <c r="J27" s="94">
        <v>24</v>
      </c>
      <c r="K27" s="49" t="s">
        <v>10</v>
      </c>
      <c r="L27" s="50" t="s">
        <v>10</v>
      </c>
      <c r="M27" s="7"/>
    </row>
    <row r="28" spans="2:13" ht="18.75" customHeight="1">
      <c r="B28" s="101" t="s">
        <v>56</v>
      </c>
      <c r="C28" s="92">
        <f>SUM(D28:L28)</f>
        <v>3902</v>
      </c>
      <c r="D28" s="100">
        <v>386</v>
      </c>
      <c r="E28" s="94">
        <v>869</v>
      </c>
      <c r="F28" s="94">
        <v>866</v>
      </c>
      <c r="G28" s="94">
        <v>763</v>
      </c>
      <c r="H28" s="94">
        <v>741</v>
      </c>
      <c r="I28" s="94">
        <v>253</v>
      </c>
      <c r="J28" s="94">
        <v>24</v>
      </c>
      <c r="K28" s="49">
        <v>0</v>
      </c>
      <c r="L28" s="50">
        <v>0</v>
      </c>
      <c r="M28" s="7"/>
    </row>
    <row r="29" spans="2:13" ht="18.75" customHeight="1">
      <c r="B29" s="101" t="s">
        <v>57</v>
      </c>
      <c r="C29" s="92">
        <f>SUM(D29:L29)</f>
        <v>3655</v>
      </c>
      <c r="D29" s="100">
        <v>331</v>
      </c>
      <c r="E29" s="94">
        <v>825</v>
      </c>
      <c r="F29" s="94">
        <v>806</v>
      </c>
      <c r="G29" s="94">
        <v>721</v>
      </c>
      <c r="H29" s="94">
        <v>714</v>
      </c>
      <c r="I29" s="94">
        <v>231</v>
      </c>
      <c r="J29" s="94">
        <v>26</v>
      </c>
      <c r="K29" s="49">
        <v>1</v>
      </c>
      <c r="L29" s="50">
        <v>0</v>
      </c>
      <c r="M29" s="7"/>
    </row>
    <row r="30" spans="2:13" ht="18.75" customHeight="1">
      <c r="B30" s="101" t="s">
        <v>58</v>
      </c>
      <c r="C30" s="92">
        <v>3442</v>
      </c>
      <c r="D30" s="100">
        <v>314</v>
      </c>
      <c r="E30" s="94">
        <v>751</v>
      </c>
      <c r="F30" s="94">
        <v>723</v>
      </c>
      <c r="G30" s="94">
        <v>679</v>
      </c>
      <c r="H30" s="94">
        <v>704</v>
      </c>
      <c r="I30" s="94">
        <v>253</v>
      </c>
      <c r="J30" s="94">
        <v>18</v>
      </c>
      <c r="K30" s="49">
        <v>0</v>
      </c>
      <c r="L30" s="50">
        <v>0</v>
      </c>
      <c r="M30" s="7"/>
    </row>
    <row r="31" spans="2:13" ht="18.75" customHeight="1">
      <c r="B31" s="101" t="s">
        <v>59</v>
      </c>
      <c r="C31" s="92">
        <f>SUM(D31:L31)</f>
        <v>3052</v>
      </c>
      <c r="D31" s="100">
        <v>293</v>
      </c>
      <c r="E31" s="94">
        <v>678</v>
      </c>
      <c r="F31" s="94">
        <v>624</v>
      </c>
      <c r="G31" s="94">
        <v>584</v>
      </c>
      <c r="H31" s="94">
        <v>600</v>
      </c>
      <c r="I31" s="94">
        <v>262</v>
      </c>
      <c r="J31" s="94">
        <v>11</v>
      </c>
      <c r="K31" s="49">
        <v>0</v>
      </c>
      <c r="L31" s="50">
        <v>0</v>
      </c>
      <c r="M31" s="7"/>
    </row>
    <row r="32" spans="2:13" ht="18.75" customHeight="1">
      <c r="B32" s="101" t="s">
        <v>60</v>
      </c>
      <c r="C32" s="92">
        <f>SUM(D32:L32)</f>
        <v>3020</v>
      </c>
      <c r="D32" s="100">
        <v>345</v>
      </c>
      <c r="E32" s="94">
        <v>626</v>
      </c>
      <c r="F32" s="94">
        <v>629</v>
      </c>
      <c r="G32" s="94">
        <v>605</v>
      </c>
      <c r="H32" s="94">
        <v>535</v>
      </c>
      <c r="I32" s="94">
        <v>255</v>
      </c>
      <c r="J32" s="94">
        <v>25</v>
      </c>
      <c r="K32" s="49">
        <v>0</v>
      </c>
      <c r="L32" s="50">
        <v>0</v>
      </c>
      <c r="M32" s="7"/>
    </row>
    <row r="33" spans="2:13" ht="18.75" customHeight="1">
      <c r="B33" s="101" t="s">
        <v>61</v>
      </c>
      <c r="C33" s="92">
        <f>SUM(D33:L33)</f>
        <v>2807</v>
      </c>
      <c r="D33" s="100">
        <v>317</v>
      </c>
      <c r="E33" s="94">
        <v>621</v>
      </c>
      <c r="F33" s="94">
        <v>540</v>
      </c>
      <c r="G33" s="94">
        <v>542</v>
      </c>
      <c r="H33" s="94">
        <v>528</v>
      </c>
      <c r="I33" s="94">
        <v>239</v>
      </c>
      <c r="J33" s="94">
        <v>20</v>
      </c>
      <c r="K33" s="49">
        <v>0</v>
      </c>
      <c r="L33" s="50">
        <v>0</v>
      </c>
      <c r="M33" s="7"/>
    </row>
    <row r="34" spans="2:13" ht="18.75" customHeight="1">
      <c r="B34" s="102" t="s">
        <v>62</v>
      </c>
      <c r="C34" s="103">
        <v>2720</v>
      </c>
      <c r="D34" s="12">
        <v>285</v>
      </c>
      <c r="E34" s="94">
        <v>577</v>
      </c>
      <c r="F34" s="104">
        <v>539</v>
      </c>
      <c r="G34" s="94">
        <v>577</v>
      </c>
      <c r="H34" s="94">
        <v>482</v>
      </c>
      <c r="I34" s="94">
        <v>244</v>
      </c>
      <c r="J34" s="104">
        <v>16</v>
      </c>
      <c r="K34" s="49" t="s">
        <v>33</v>
      </c>
      <c r="L34" s="105" t="s">
        <v>33</v>
      </c>
      <c r="M34" s="7"/>
    </row>
    <row r="35" spans="2:13" ht="18.75" customHeight="1">
      <c r="B35" s="102" t="s">
        <v>64</v>
      </c>
      <c r="C35" s="50">
        <f>SUM(D35:L35)</f>
        <v>2562</v>
      </c>
      <c r="D35" s="12">
        <v>255</v>
      </c>
      <c r="E35" s="94">
        <v>608</v>
      </c>
      <c r="F35" s="104">
        <v>482</v>
      </c>
      <c r="G35" s="94">
        <v>503</v>
      </c>
      <c r="H35" s="94">
        <v>476</v>
      </c>
      <c r="I35" s="94">
        <v>218</v>
      </c>
      <c r="J35" s="104">
        <v>20</v>
      </c>
      <c r="K35" s="49">
        <v>0</v>
      </c>
      <c r="L35" s="105">
        <v>0</v>
      </c>
      <c r="M35" s="7"/>
    </row>
    <row r="36" spans="2:13" ht="18.75" customHeight="1">
      <c r="B36" s="102" t="s">
        <v>66</v>
      </c>
      <c r="C36" s="50">
        <f>SUM(D36:L36)</f>
        <v>2267</v>
      </c>
      <c r="D36" s="98">
        <v>216</v>
      </c>
      <c r="E36" s="94">
        <v>543</v>
      </c>
      <c r="F36" s="94">
        <v>476</v>
      </c>
      <c r="G36" s="94">
        <v>458</v>
      </c>
      <c r="H36" s="94">
        <v>360</v>
      </c>
      <c r="I36" s="94">
        <v>196</v>
      </c>
      <c r="J36" s="94">
        <v>18</v>
      </c>
      <c r="K36" s="49" t="s">
        <v>68</v>
      </c>
      <c r="L36" s="105" t="s">
        <v>33</v>
      </c>
      <c r="M36" s="7"/>
    </row>
    <row r="37" spans="2:13" ht="18.75" customHeight="1">
      <c r="B37" s="8"/>
      <c r="C37" s="19"/>
      <c r="D37" s="19"/>
      <c r="E37" s="19"/>
      <c r="F37" s="9" t="s">
        <v>16</v>
      </c>
      <c r="G37" s="19"/>
      <c r="H37" s="19"/>
      <c r="I37" s="19"/>
      <c r="J37" s="19"/>
      <c r="K37" s="19"/>
      <c r="L37" s="20"/>
      <c r="M37" s="7"/>
    </row>
    <row r="38" spans="2:13" ht="18.75" customHeight="1">
      <c r="B38" s="91" t="s">
        <v>74</v>
      </c>
      <c r="C38" s="21">
        <v>100</v>
      </c>
      <c r="D38" s="100" t="s">
        <v>21</v>
      </c>
      <c r="E38" s="13" t="s">
        <v>21</v>
      </c>
      <c r="F38" s="13" t="s">
        <v>9</v>
      </c>
      <c r="G38" s="13" t="s">
        <v>9</v>
      </c>
      <c r="H38" s="13" t="s">
        <v>9</v>
      </c>
      <c r="I38" s="13" t="s">
        <v>9</v>
      </c>
      <c r="J38" s="13" t="s">
        <v>9</v>
      </c>
      <c r="K38" s="13" t="s">
        <v>9</v>
      </c>
      <c r="L38" s="14" t="s">
        <v>9</v>
      </c>
      <c r="M38" s="7"/>
    </row>
    <row r="39" spans="2:13" ht="18.75" customHeight="1">
      <c r="B39" s="91" t="s">
        <v>39</v>
      </c>
      <c r="C39" s="21">
        <v>100</v>
      </c>
      <c r="D39" s="100" t="s">
        <v>9</v>
      </c>
      <c r="E39" s="13" t="s">
        <v>9</v>
      </c>
      <c r="F39" s="13" t="s">
        <v>9</v>
      </c>
      <c r="G39" s="13" t="s">
        <v>9</v>
      </c>
      <c r="H39" s="13" t="s">
        <v>9</v>
      </c>
      <c r="I39" s="13" t="s">
        <v>9</v>
      </c>
      <c r="J39" s="13" t="s">
        <v>9</v>
      </c>
      <c r="K39" s="13" t="s">
        <v>9</v>
      </c>
      <c r="L39" s="14" t="s">
        <v>9</v>
      </c>
      <c r="M39" s="7"/>
    </row>
    <row r="40" spans="2:13" ht="18.75" customHeight="1">
      <c r="B40" s="91" t="s">
        <v>40</v>
      </c>
      <c r="C40" s="21">
        <v>100</v>
      </c>
      <c r="D40" s="100" t="s">
        <v>9</v>
      </c>
      <c r="E40" s="13" t="s">
        <v>9</v>
      </c>
      <c r="F40" s="13" t="s">
        <v>9</v>
      </c>
      <c r="G40" s="13" t="s">
        <v>9</v>
      </c>
      <c r="H40" s="13" t="s">
        <v>9</v>
      </c>
      <c r="I40" s="13" t="s">
        <v>9</v>
      </c>
      <c r="J40" s="13" t="s">
        <v>9</v>
      </c>
      <c r="K40" s="13" t="s">
        <v>9</v>
      </c>
      <c r="L40" s="14" t="s">
        <v>9</v>
      </c>
      <c r="M40" s="7"/>
    </row>
    <row r="41" spans="2:13" ht="18.75" customHeight="1">
      <c r="B41" s="91" t="s">
        <v>41</v>
      </c>
      <c r="C41" s="21">
        <f aca="true" t="shared" si="1" ref="C41:C58">SUM(D41:L41)</f>
        <v>99.99999999999999</v>
      </c>
      <c r="D41" s="22">
        <f aca="true" t="shared" si="2" ref="D41:D63">D7/C7*100</f>
        <v>2.1795213948936927</v>
      </c>
      <c r="E41" s="21">
        <f aca="true" t="shared" si="3" ref="E41:E53">E7/C7*100</f>
        <v>17.80535539542745</v>
      </c>
      <c r="F41" s="21">
        <f aca="true" t="shared" si="4" ref="F41:F53">F7/C7*100</f>
        <v>28.698514367049192</v>
      </c>
      <c r="G41" s="21">
        <f aca="true" t="shared" si="5" ref="G41:G53">G7/C7*100</f>
        <v>26.554576994929274</v>
      </c>
      <c r="H41" s="21">
        <f aca="true" t="shared" si="6" ref="H41:H53">H7/C7*100</f>
        <v>17.82759540966106</v>
      </c>
      <c r="I41" s="21">
        <f aca="true" t="shared" si="7" ref="I41:I53">I7/C7*100</f>
        <v>6.204963971176942</v>
      </c>
      <c r="J41" s="21">
        <f aca="true" t="shared" si="8" ref="J41:J53">J7/C7*100</f>
        <v>0.7205764611689351</v>
      </c>
      <c r="K41" s="106">
        <f aca="true" t="shared" si="9" ref="K41:L56">IF(K7=0,"－",K7/$C7*100)</f>
        <v>0.008896005693443645</v>
      </c>
      <c r="L41" s="14" t="s">
        <v>33</v>
      </c>
      <c r="M41" s="7"/>
    </row>
    <row r="42" spans="2:13" ht="18.75" customHeight="1">
      <c r="B42" s="91" t="s">
        <v>42</v>
      </c>
      <c r="C42" s="21">
        <f t="shared" si="1"/>
        <v>100</v>
      </c>
      <c r="D42" s="22">
        <f t="shared" si="2"/>
        <v>2.0124098608083183</v>
      </c>
      <c r="E42" s="21">
        <f t="shared" si="3"/>
        <v>15.696796914304882</v>
      </c>
      <c r="F42" s="21">
        <f t="shared" si="4"/>
        <v>30.46564928168148</v>
      </c>
      <c r="G42" s="21">
        <f t="shared" si="5"/>
        <v>27.799206216110463</v>
      </c>
      <c r="H42" s="21">
        <f t="shared" si="6"/>
        <v>16.501760858628206</v>
      </c>
      <c r="I42" s="21">
        <f t="shared" si="7"/>
        <v>6.858963608921684</v>
      </c>
      <c r="J42" s="21">
        <f t="shared" si="8"/>
        <v>0.6372631225893006</v>
      </c>
      <c r="K42" s="106">
        <f t="shared" si="9"/>
        <v>0.027950136955671084</v>
      </c>
      <c r="L42" s="35" t="str">
        <f t="shared" si="9"/>
        <v>－</v>
      </c>
      <c r="M42" s="7"/>
    </row>
    <row r="43" spans="2:13" ht="18.75" customHeight="1">
      <c r="B43" s="91" t="s">
        <v>43</v>
      </c>
      <c r="C43" s="21">
        <f t="shared" si="1"/>
        <v>100</v>
      </c>
      <c r="D43" s="22">
        <f t="shared" si="2"/>
        <v>3.493338433097469</v>
      </c>
      <c r="E43" s="21">
        <f t="shared" si="3"/>
        <v>16.49773697966469</v>
      </c>
      <c r="F43" s="21">
        <f t="shared" si="4"/>
        <v>24.752980174666924</v>
      </c>
      <c r="G43" s="21">
        <f t="shared" si="5"/>
        <v>30.808950086058516</v>
      </c>
      <c r="H43" s="21">
        <f t="shared" si="6"/>
        <v>17.951169758398674</v>
      </c>
      <c r="I43" s="21">
        <f t="shared" si="7"/>
        <v>5.947599923503538</v>
      </c>
      <c r="J43" s="21">
        <f t="shared" si="8"/>
        <v>0.5291005291005291</v>
      </c>
      <c r="K43" s="106" t="str">
        <f t="shared" si="9"/>
        <v>－</v>
      </c>
      <c r="L43" s="35">
        <f t="shared" si="9"/>
        <v>0.019124115509657678</v>
      </c>
      <c r="M43" s="7"/>
    </row>
    <row r="44" spans="2:13" ht="18.75" customHeight="1">
      <c r="B44" s="91" t="s">
        <v>44</v>
      </c>
      <c r="C44" s="21">
        <f t="shared" si="1"/>
        <v>100</v>
      </c>
      <c r="D44" s="22">
        <f t="shared" si="2"/>
        <v>5.217254655456903</v>
      </c>
      <c r="E44" s="21">
        <f t="shared" si="3"/>
        <v>17.388229747780308</v>
      </c>
      <c r="F44" s="21">
        <f t="shared" si="4"/>
        <v>19.321128309892355</v>
      </c>
      <c r="G44" s="21">
        <f t="shared" si="5"/>
        <v>26.070558654828318</v>
      </c>
      <c r="H44" s="21">
        <f t="shared" si="6"/>
        <v>23.807653021136165</v>
      </c>
      <c r="I44" s="21">
        <f t="shared" si="7"/>
        <v>7.6530211361672045</v>
      </c>
      <c r="J44" s="21">
        <f t="shared" si="8"/>
        <v>0.5342971635106467</v>
      </c>
      <c r="K44" s="106">
        <f t="shared" si="9"/>
        <v>0.007857311228097744</v>
      </c>
      <c r="L44" s="35" t="str">
        <f t="shared" si="9"/>
        <v>－</v>
      </c>
      <c r="M44" s="7"/>
    </row>
    <row r="45" spans="2:13" ht="18.75" customHeight="1">
      <c r="B45" s="107" t="s">
        <v>45</v>
      </c>
      <c r="C45" s="21">
        <f t="shared" si="1"/>
        <v>100</v>
      </c>
      <c r="D45" s="22">
        <f t="shared" si="2"/>
        <v>7.548246030991539</v>
      </c>
      <c r="E45" s="21">
        <f t="shared" si="3"/>
        <v>20.581804354026048</v>
      </c>
      <c r="F45" s="21">
        <f t="shared" si="4"/>
        <v>18.024527046297177</v>
      </c>
      <c r="G45" s="21">
        <f t="shared" si="5"/>
        <v>23.04401559083563</v>
      </c>
      <c r="H45" s="21">
        <f t="shared" si="6"/>
        <v>19.98288810723453</v>
      </c>
      <c r="I45" s="21">
        <f t="shared" si="7"/>
        <v>10.305162087650917</v>
      </c>
      <c r="J45" s="21">
        <f t="shared" si="8"/>
        <v>0.5038501758722312</v>
      </c>
      <c r="K45" s="106" t="str">
        <f t="shared" si="9"/>
        <v>－</v>
      </c>
      <c r="L45" s="35">
        <f t="shared" si="9"/>
        <v>0.00950660709192889</v>
      </c>
      <c r="M45" s="7"/>
    </row>
    <row r="46" spans="2:13" ht="18.75" customHeight="1">
      <c r="B46" s="91" t="s">
        <v>75</v>
      </c>
      <c r="C46" s="21">
        <f t="shared" si="1"/>
        <v>99.99999999999999</v>
      </c>
      <c r="D46" s="22">
        <f t="shared" si="2"/>
        <v>8.830576155162579</v>
      </c>
      <c r="E46" s="21">
        <f t="shared" si="3"/>
        <v>24.985738733599543</v>
      </c>
      <c r="F46" s="21">
        <f t="shared" si="4"/>
        <v>18.7906446092413</v>
      </c>
      <c r="G46" s="21">
        <f t="shared" si="5"/>
        <v>20.81003993154592</v>
      </c>
      <c r="H46" s="21">
        <f t="shared" si="6"/>
        <v>17.55847119224187</v>
      </c>
      <c r="I46" s="21">
        <f t="shared" si="7"/>
        <v>8.157444381061039</v>
      </c>
      <c r="J46" s="21">
        <f t="shared" si="8"/>
        <v>0.8442669709070165</v>
      </c>
      <c r="K46" s="106">
        <f t="shared" si="9"/>
        <v>0.022818026240730177</v>
      </c>
      <c r="L46" s="35" t="str">
        <f t="shared" si="9"/>
        <v>－</v>
      </c>
      <c r="M46" s="7"/>
    </row>
    <row r="47" spans="2:13" ht="18.75" customHeight="1">
      <c r="B47" s="108" t="s">
        <v>76</v>
      </c>
      <c r="C47" s="21">
        <f t="shared" si="1"/>
        <v>99.99999999999999</v>
      </c>
      <c r="D47" s="22">
        <f t="shared" si="2"/>
        <v>8.122765931221497</v>
      </c>
      <c r="E47" s="21">
        <f t="shared" si="3"/>
        <v>26.660914581535806</v>
      </c>
      <c r="F47" s="21">
        <f t="shared" si="4"/>
        <v>19.253050659435473</v>
      </c>
      <c r="G47" s="21">
        <f t="shared" si="5"/>
        <v>20.596573400714902</v>
      </c>
      <c r="H47" s="21">
        <f t="shared" si="6"/>
        <v>17.096018735362996</v>
      </c>
      <c r="I47" s="21">
        <f t="shared" si="7"/>
        <v>7.531122889190188</v>
      </c>
      <c r="J47" s="21">
        <f t="shared" si="8"/>
        <v>0.6902502157031924</v>
      </c>
      <c r="K47" s="106">
        <f t="shared" si="9"/>
        <v>0.01232589670898558</v>
      </c>
      <c r="L47" s="35">
        <f t="shared" si="9"/>
        <v>0.03697769012695674</v>
      </c>
      <c r="M47" s="7"/>
    </row>
    <row r="48" spans="2:13" ht="18.75" customHeight="1">
      <c r="B48" s="108" t="s">
        <v>46</v>
      </c>
      <c r="C48" s="21">
        <f t="shared" si="1"/>
        <v>100</v>
      </c>
      <c r="D48" s="22">
        <f t="shared" si="2"/>
        <v>8.078602620087336</v>
      </c>
      <c r="E48" s="21">
        <f t="shared" si="3"/>
        <v>27.164140765476496</v>
      </c>
      <c r="F48" s="21">
        <f t="shared" si="4"/>
        <v>20.06164911379399</v>
      </c>
      <c r="G48" s="21">
        <f t="shared" si="5"/>
        <v>19.509375802722836</v>
      </c>
      <c r="H48" s="21">
        <f t="shared" si="6"/>
        <v>16.76085281274082</v>
      </c>
      <c r="I48" s="21">
        <f t="shared" si="7"/>
        <v>7.796044181864886</v>
      </c>
      <c r="J48" s="21">
        <f t="shared" si="8"/>
        <v>0.6164911379398922</v>
      </c>
      <c r="K48" s="106">
        <f t="shared" si="9"/>
        <v>0.012843565373747753</v>
      </c>
      <c r="L48" s="35" t="str">
        <f t="shared" si="9"/>
        <v>－</v>
      </c>
      <c r="M48" s="7"/>
    </row>
    <row r="49" spans="2:13" ht="18.75" customHeight="1">
      <c r="B49" s="108" t="s">
        <v>77</v>
      </c>
      <c r="C49" s="21">
        <f t="shared" si="1"/>
        <v>100</v>
      </c>
      <c r="D49" s="22">
        <f t="shared" si="2"/>
        <v>9.29585304759254</v>
      </c>
      <c r="E49" s="21">
        <f t="shared" si="3"/>
        <v>28.082382410242136</v>
      </c>
      <c r="F49" s="21">
        <f t="shared" si="4"/>
        <v>21.068744781519623</v>
      </c>
      <c r="G49" s="21">
        <f t="shared" si="5"/>
        <v>18.271639298636234</v>
      </c>
      <c r="H49" s="21">
        <f t="shared" si="6"/>
        <v>15.752852769273588</v>
      </c>
      <c r="I49" s="21">
        <f t="shared" si="7"/>
        <v>6.665738936821597</v>
      </c>
      <c r="J49" s="21">
        <f t="shared" si="8"/>
        <v>0.8627887559142778</v>
      </c>
      <c r="K49" s="106" t="str">
        <f t="shared" si="9"/>
        <v>－</v>
      </c>
      <c r="L49" s="35" t="str">
        <f t="shared" si="9"/>
        <v>－</v>
      </c>
      <c r="M49" s="7"/>
    </row>
    <row r="50" spans="2:13" ht="18.75" customHeight="1">
      <c r="B50" s="108" t="s">
        <v>78</v>
      </c>
      <c r="C50" s="21">
        <f t="shared" si="1"/>
        <v>100</v>
      </c>
      <c r="D50" s="22">
        <f t="shared" si="2"/>
        <v>9.850704618389843</v>
      </c>
      <c r="E50" s="21">
        <f t="shared" si="3"/>
        <v>26.99874424445375</v>
      </c>
      <c r="F50" s="21">
        <f t="shared" si="4"/>
        <v>21.66875959257709</v>
      </c>
      <c r="G50" s="21">
        <f t="shared" si="5"/>
        <v>18.347983814706293</v>
      </c>
      <c r="H50" s="21">
        <f t="shared" si="6"/>
        <v>15.822519882796149</v>
      </c>
      <c r="I50" s="21">
        <f t="shared" si="7"/>
        <v>6.515976001116227</v>
      </c>
      <c r="J50" s="21">
        <f t="shared" si="8"/>
        <v>0.7674061671550161</v>
      </c>
      <c r="K50" s="106" t="str">
        <f t="shared" si="9"/>
        <v>－</v>
      </c>
      <c r="L50" s="35">
        <f t="shared" si="9"/>
        <v>0.02790567880563695</v>
      </c>
      <c r="M50" s="7"/>
    </row>
    <row r="51" spans="2:13" ht="18.75" customHeight="1">
      <c r="B51" s="108" t="s">
        <v>79</v>
      </c>
      <c r="C51" s="21">
        <f t="shared" si="1"/>
        <v>100.00000000000001</v>
      </c>
      <c r="D51" s="22">
        <f t="shared" si="2"/>
        <v>10.235640648011781</v>
      </c>
      <c r="E51" s="21">
        <f t="shared" si="3"/>
        <v>27.15758468335788</v>
      </c>
      <c r="F51" s="21">
        <f t="shared" si="4"/>
        <v>22.385861561119295</v>
      </c>
      <c r="G51" s="21">
        <f t="shared" si="5"/>
        <v>17.952871870397644</v>
      </c>
      <c r="H51" s="21">
        <f t="shared" si="6"/>
        <v>15.139911634756995</v>
      </c>
      <c r="I51" s="21">
        <f t="shared" si="7"/>
        <v>6.494845360824743</v>
      </c>
      <c r="J51" s="21">
        <f t="shared" si="8"/>
        <v>0.6185567010309279</v>
      </c>
      <c r="K51" s="106">
        <f t="shared" si="9"/>
        <v>0.014727540500736377</v>
      </c>
      <c r="L51" s="35" t="str">
        <f t="shared" si="9"/>
        <v>－</v>
      </c>
      <c r="M51" s="7"/>
    </row>
    <row r="52" spans="2:13" ht="18.75" customHeight="1">
      <c r="B52" s="108" t="s">
        <v>80</v>
      </c>
      <c r="C52" s="21">
        <f t="shared" si="1"/>
        <v>100</v>
      </c>
      <c r="D52" s="22">
        <f t="shared" si="2"/>
        <v>11.432685385169187</v>
      </c>
      <c r="E52" s="21">
        <f t="shared" si="3"/>
        <v>26.364290856731458</v>
      </c>
      <c r="F52" s="21">
        <f t="shared" si="4"/>
        <v>22.1886249100072</v>
      </c>
      <c r="G52" s="21">
        <f t="shared" si="5"/>
        <v>17.840172786177106</v>
      </c>
      <c r="H52" s="21">
        <f t="shared" si="6"/>
        <v>15.075593952483802</v>
      </c>
      <c r="I52" s="21">
        <f t="shared" si="7"/>
        <v>6.493880489560835</v>
      </c>
      <c r="J52" s="21">
        <f t="shared" si="8"/>
        <v>0.6047516198704104</v>
      </c>
      <c r="K52" s="106" t="str">
        <f t="shared" si="9"/>
        <v>－</v>
      </c>
      <c r="L52" s="35" t="str">
        <f t="shared" si="9"/>
        <v>－</v>
      </c>
      <c r="M52" s="7"/>
    </row>
    <row r="53" spans="2:13" ht="18.75" customHeight="1">
      <c r="B53" s="108" t="s">
        <v>47</v>
      </c>
      <c r="C53" s="21">
        <f t="shared" si="1"/>
        <v>100.00000000000001</v>
      </c>
      <c r="D53" s="22">
        <f t="shared" si="2"/>
        <v>13.127187864644107</v>
      </c>
      <c r="E53" s="21">
        <f t="shared" si="3"/>
        <v>26.633605600933492</v>
      </c>
      <c r="F53" s="21">
        <f t="shared" si="4"/>
        <v>21.93698949824971</v>
      </c>
      <c r="G53" s="21">
        <f t="shared" si="5"/>
        <v>18.523920653442243</v>
      </c>
      <c r="H53" s="21">
        <f t="shared" si="6"/>
        <v>12.689614935822638</v>
      </c>
      <c r="I53" s="21">
        <f t="shared" si="7"/>
        <v>6.344807467911319</v>
      </c>
      <c r="J53" s="21">
        <f t="shared" si="8"/>
        <v>0.7292882147024504</v>
      </c>
      <c r="K53" s="106">
        <f t="shared" si="9"/>
        <v>0.014585764294049007</v>
      </c>
      <c r="L53" s="35" t="str">
        <f t="shared" si="9"/>
        <v>－</v>
      </c>
      <c r="M53" s="7"/>
    </row>
    <row r="54" spans="2:13" ht="18.75" customHeight="1">
      <c r="B54" s="108" t="s">
        <v>48</v>
      </c>
      <c r="C54" s="21">
        <f t="shared" si="1"/>
        <v>100.00000000000001</v>
      </c>
      <c r="D54" s="22">
        <f t="shared" si="2"/>
        <v>13.729335948444943</v>
      </c>
      <c r="E54" s="109">
        <f aca="true" t="shared" si="10" ref="E54:J54">E20/$C$20*100</f>
        <v>26.12776688147941</v>
      </c>
      <c r="F54" s="109">
        <f t="shared" si="10"/>
        <v>22.905575791538247</v>
      </c>
      <c r="G54" s="109">
        <f t="shared" si="10"/>
        <v>18.08629868310451</v>
      </c>
      <c r="H54" s="109">
        <f t="shared" si="10"/>
        <v>13.253012048192772</v>
      </c>
      <c r="I54" s="109">
        <f t="shared" si="10"/>
        <v>5.309610535163911</v>
      </c>
      <c r="J54" s="109">
        <f t="shared" si="10"/>
        <v>0.5884001120762118</v>
      </c>
      <c r="K54" s="106" t="str">
        <f t="shared" si="9"/>
        <v>－</v>
      </c>
      <c r="L54" s="35" t="str">
        <f t="shared" si="9"/>
        <v>－</v>
      </c>
      <c r="M54" s="7"/>
    </row>
    <row r="55" spans="2:13" ht="18.75" customHeight="1">
      <c r="B55" s="108" t="s">
        <v>49</v>
      </c>
      <c r="C55" s="21">
        <f t="shared" si="1"/>
        <v>100.00000000000001</v>
      </c>
      <c r="D55" s="22">
        <f t="shared" si="2"/>
        <v>14.452107279693488</v>
      </c>
      <c r="E55" s="109">
        <f aca="true" t="shared" si="11" ref="E55:J55">E21/$C$21*100</f>
        <v>24.735632183908045</v>
      </c>
      <c r="F55" s="109">
        <f t="shared" si="11"/>
        <v>21.900383141762454</v>
      </c>
      <c r="G55" s="109">
        <f t="shared" si="11"/>
        <v>20.061302681992338</v>
      </c>
      <c r="H55" s="109">
        <f t="shared" si="11"/>
        <v>13.149425287356323</v>
      </c>
      <c r="I55" s="109">
        <f t="shared" si="11"/>
        <v>5.057471264367816</v>
      </c>
      <c r="J55" s="109">
        <f t="shared" si="11"/>
        <v>0.6283524904214559</v>
      </c>
      <c r="K55" s="106">
        <f t="shared" si="9"/>
        <v>0.01532567049808429</v>
      </c>
      <c r="L55" s="35" t="str">
        <f>IF(L21=0,"－",L21/$C$21*100)</f>
        <v>－</v>
      </c>
      <c r="M55" s="7"/>
    </row>
    <row r="56" spans="2:13" ht="18.75" customHeight="1">
      <c r="B56" s="107" t="s">
        <v>50</v>
      </c>
      <c r="C56" s="21">
        <f t="shared" si="1"/>
        <v>100</v>
      </c>
      <c r="D56" s="22">
        <f t="shared" si="2"/>
        <v>12.731591448931118</v>
      </c>
      <c r="E56" s="109">
        <f aca="true" t="shared" si="12" ref="E56:J56">E22/$C$22*100</f>
        <v>25.13064133016627</v>
      </c>
      <c r="F56" s="109">
        <f t="shared" si="12"/>
        <v>21.155977830562154</v>
      </c>
      <c r="G56" s="109">
        <f t="shared" si="12"/>
        <v>21.47268408551069</v>
      </c>
      <c r="H56" s="109">
        <f t="shared" si="12"/>
        <v>13.58669833729216</v>
      </c>
      <c r="I56" s="109">
        <f t="shared" si="12"/>
        <v>5.57403008709422</v>
      </c>
      <c r="J56" s="109">
        <f t="shared" si="12"/>
        <v>0.34837688044338877</v>
      </c>
      <c r="K56" s="106" t="str">
        <f t="shared" si="9"/>
        <v>－</v>
      </c>
      <c r="L56" s="35" t="str">
        <f t="shared" si="9"/>
        <v>－</v>
      </c>
      <c r="M56" s="7"/>
    </row>
    <row r="57" spans="2:13" ht="18.75" customHeight="1">
      <c r="B57" s="110" t="s">
        <v>51</v>
      </c>
      <c r="C57" s="38">
        <f t="shared" si="1"/>
        <v>100</v>
      </c>
      <c r="D57" s="22">
        <f t="shared" si="2"/>
        <v>12.362876545359567</v>
      </c>
      <c r="E57" s="109">
        <f aca="true" t="shared" si="13" ref="E57:J59">E23/$C23*100</f>
        <v>25.37001567125196</v>
      </c>
      <c r="F57" s="109">
        <f t="shared" si="13"/>
        <v>20.11144001393</v>
      </c>
      <c r="G57" s="109">
        <f t="shared" si="13"/>
        <v>21.85269023158628</v>
      </c>
      <c r="H57" s="109">
        <f t="shared" si="13"/>
        <v>14.19118927389866</v>
      </c>
      <c r="I57" s="109">
        <f t="shared" si="13"/>
        <v>5.676475709559464</v>
      </c>
      <c r="J57" s="109">
        <f t="shared" si="13"/>
        <v>0.4353125544140693</v>
      </c>
      <c r="K57" s="106" t="str">
        <f aca="true" t="shared" si="14" ref="K57:L64">IF(K23=0,"－",K23/$C23*100)</f>
        <v>－</v>
      </c>
      <c r="L57" s="35" t="str">
        <f t="shared" si="14"/>
        <v>－</v>
      </c>
      <c r="M57" s="7"/>
    </row>
    <row r="58" spans="2:13" ht="18.75" customHeight="1">
      <c r="B58" s="110" t="s">
        <v>52</v>
      </c>
      <c r="C58" s="38">
        <f t="shared" si="1"/>
        <v>100</v>
      </c>
      <c r="D58" s="22">
        <f t="shared" si="2"/>
        <v>10.820559062218214</v>
      </c>
      <c r="E58" s="109">
        <f t="shared" si="13"/>
        <v>25.293056807935077</v>
      </c>
      <c r="F58" s="109">
        <f t="shared" si="13"/>
        <v>20.085662759242563</v>
      </c>
      <c r="G58" s="109">
        <f t="shared" si="13"/>
        <v>21.77637511271416</v>
      </c>
      <c r="H58" s="109">
        <f t="shared" si="13"/>
        <v>15.1487826871055</v>
      </c>
      <c r="I58" s="109">
        <f t="shared" si="13"/>
        <v>6.402164111812443</v>
      </c>
      <c r="J58" s="109">
        <f t="shared" si="13"/>
        <v>0.4733994589720469</v>
      </c>
      <c r="K58" s="106" t="str">
        <f t="shared" si="14"/>
        <v>－</v>
      </c>
      <c r="L58" s="35" t="str">
        <f t="shared" si="14"/>
        <v>－</v>
      </c>
      <c r="M58" s="7"/>
    </row>
    <row r="59" spans="2:13" ht="18.75" customHeight="1">
      <c r="B59" s="110" t="s">
        <v>53</v>
      </c>
      <c r="C59" s="38">
        <f aca="true" t="shared" si="15" ref="C59:C64">SUM(D59:L59)</f>
        <v>100</v>
      </c>
      <c r="D59" s="22">
        <f t="shared" si="2"/>
        <v>9.59387875220718</v>
      </c>
      <c r="E59" s="109">
        <f t="shared" si="13"/>
        <v>25.289385913282324</v>
      </c>
      <c r="F59" s="109">
        <f t="shared" si="13"/>
        <v>20.6788306847165</v>
      </c>
      <c r="G59" s="109">
        <f t="shared" si="13"/>
        <v>22.32685893662939</v>
      </c>
      <c r="H59" s="109">
        <f t="shared" si="13"/>
        <v>16.068275456150676</v>
      </c>
      <c r="I59" s="109">
        <f t="shared" si="13"/>
        <v>5.356091818716893</v>
      </c>
      <c r="J59" s="109">
        <f t="shared" si="13"/>
        <v>0.6866784382970375</v>
      </c>
      <c r="K59" s="106" t="str">
        <f t="shared" si="14"/>
        <v>－</v>
      </c>
      <c r="L59" s="35" t="str">
        <f t="shared" si="14"/>
        <v>－</v>
      </c>
      <c r="M59" s="7"/>
    </row>
    <row r="60" spans="2:13" ht="18.75" customHeight="1">
      <c r="B60" s="110" t="s">
        <v>54</v>
      </c>
      <c r="C60" s="38">
        <f t="shared" si="15"/>
        <v>100.00000000000001</v>
      </c>
      <c r="D60" s="22">
        <f t="shared" si="2"/>
        <v>9.987001733102254</v>
      </c>
      <c r="E60" s="106">
        <f aca="true" t="shared" si="16" ref="E60:J63">IF(E26=0,"－",E26/$C26*100)</f>
        <v>24.675043327556327</v>
      </c>
      <c r="F60" s="106">
        <f t="shared" si="16"/>
        <v>21.6421143847487</v>
      </c>
      <c r="G60" s="106">
        <f t="shared" si="16"/>
        <v>20.88388214904679</v>
      </c>
      <c r="H60" s="106">
        <f t="shared" si="16"/>
        <v>16.291161178509533</v>
      </c>
      <c r="I60" s="106">
        <f t="shared" si="16"/>
        <v>5.957538994800693</v>
      </c>
      <c r="J60" s="106">
        <f t="shared" si="16"/>
        <v>0.5632582322357019</v>
      </c>
      <c r="K60" s="106" t="str">
        <f t="shared" si="14"/>
        <v>－</v>
      </c>
      <c r="L60" s="35" t="str">
        <f t="shared" si="14"/>
        <v>－</v>
      </c>
      <c r="M60" s="7"/>
    </row>
    <row r="61" spans="2:13" ht="18.75" customHeight="1">
      <c r="B61" s="110" t="s">
        <v>55</v>
      </c>
      <c r="C61" s="38">
        <f t="shared" si="15"/>
        <v>100.00000000000001</v>
      </c>
      <c r="D61" s="22">
        <f t="shared" si="2"/>
        <v>9.674461256304449</v>
      </c>
      <c r="E61" s="106">
        <f t="shared" si="16"/>
        <v>22.764786795048142</v>
      </c>
      <c r="F61" s="106">
        <f t="shared" si="16"/>
        <v>21.824850985786338</v>
      </c>
      <c r="G61" s="106">
        <f t="shared" si="16"/>
        <v>20.907840440165064</v>
      </c>
      <c r="H61" s="106">
        <f t="shared" si="16"/>
        <v>18.959193030719852</v>
      </c>
      <c r="I61" s="106">
        <f t="shared" si="16"/>
        <v>5.318661164603393</v>
      </c>
      <c r="J61" s="106">
        <f t="shared" si="16"/>
        <v>0.5502063273727648</v>
      </c>
      <c r="K61" s="106" t="str">
        <f t="shared" si="14"/>
        <v>－</v>
      </c>
      <c r="L61" s="35" t="str">
        <f t="shared" si="14"/>
        <v>－</v>
      </c>
      <c r="M61" s="7"/>
    </row>
    <row r="62" spans="2:13" ht="18.75" customHeight="1">
      <c r="B62" s="110" t="s">
        <v>56</v>
      </c>
      <c r="C62" s="38">
        <f t="shared" si="15"/>
        <v>99.99999999999997</v>
      </c>
      <c r="D62" s="22">
        <f t="shared" si="2"/>
        <v>9.892362890825218</v>
      </c>
      <c r="E62" s="106">
        <f t="shared" si="16"/>
        <v>22.270630445925164</v>
      </c>
      <c r="F62" s="106">
        <f t="shared" si="16"/>
        <v>22.193746796514606</v>
      </c>
      <c r="G62" s="106">
        <f t="shared" si="16"/>
        <v>19.55407483341876</v>
      </c>
      <c r="H62" s="106">
        <f t="shared" si="16"/>
        <v>18.990261404407995</v>
      </c>
      <c r="I62" s="106">
        <f t="shared" si="16"/>
        <v>6.483854433623783</v>
      </c>
      <c r="J62" s="106">
        <f t="shared" si="16"/>
        <v>0.6150691952844696</v>
      </c>
      <c r="K62" s="106" t="str">
        <f t="shared" si="14"/>
        <v>－</v>
      </c>
      <c r="L62" s="35" t="str">
        <f t="shared" si="14"/>
        <v>－</v>
      </c>
      <c r="M62" s="7"/>
    </row>
    <row r="63" spans="2:13" ht="18.75" customHeight="1">
      <c r="B63" s="110" t="s">
        <v>57</v>
      </c>
      <c r="C63" s="38">
        <f>SUM(D63:L63)</f>
        <v>99.99999999999999</v>
      </c>
      <c r="D63" s="22">
        <f t="shared" si="2"/>
        <v>9.056087551299589</v>
      </c>
      <c r="E63" s="106">
        <f t="shared" si="16"/>
        <v>22.5718194254446</v>
      </c>
      <c r="F63" s="106">
        <f t="shared" si="16"/>
        <v>22.051983584131328</v>
      </c>
      <c r="G63" s="106">
        <f t="shared" si="16"/>
        <v>19.72640218878249</v>
      </c>
      <c r="H63" s="106">
        <f t="shared" si="16"/>
        <v>19.53488372093023</v>
      </c>
      <c r="I63" s="106">
        <f t="shared" si="16"/>
        <v>6.3201094391244865</v>
      </c>
      <c r="J63" s="106">
        <f t="shared" si="16"/>
        <v>0.7113543091655267</v>
      </c>
      <c r="K63" s="106">
        <f t="shared" si="14"/>
        <v>0.027359781121751026</v>
      </c>
      <c r="L63" s="35" t="str">
        <f t="shared" si="14"/>
        <v>－</v>
      </c>
      <c r="M63" s="7"/>
    </row>
    <row r="64" spans="2:13" ht="18.75" customHeight="1">
      <c r="B64" s="111" t="s">
        <v>58</v>
      </c>
      <c r="C64" s="38">
        <f t="shared" si="15"/>
        <v>100.00000000000001</v>
      </c>
      <c r="D64" s="22">
        <f>D30/$C$30*100</f>
        <v>9.122603137710634</v>
      </c>
      <c r="E64" s="109">
        <f aca="true" t="shared" si="17" ref="E64:J64">E30/$C$30*100</f>
        <v>21.818710052295177</v>
      </c>
      <c r="F64" s="109">
        <f t="shared" si="17"/>
        <v>21.005229517722253</v>
      </c>
      <c r="G64" s="109">
        <f t="shared" si="17"/>
        <v>19.726902963393375</v>
      </c>
      <c r="H64" s="109">
        <f t="shared" si="17"/>
        <v>20.45322486926206</v>
      </c>
      <c r="I64" s="109">
        <f t="shared" si="17"/>
        <v>7.3503776873910525</v>
      </c>
      <c r="J64" s="112">
        <f t="shared" si="17"/>
        <v>0.5229517722254503</v>
      </c>
      <c r="K64" s="106" t="str">
        <f t="shared" si="14"/>
        <v>－</v>
      </c>
      <c r="L64" s="35" t="str">
        <f t="shared" si="14"/>
        <v>－</v>
      </c>
      <c r="M64" s="7"/>
    </row>
    <row r="65" spans="2:13" ht="18.75" customHeight="1">
      <c r="B65" s="111" t="s">
        <v>59</v>
      </c>
      <c r="C65" s="38">
        <v>99.99999999999999</v>
      </c>
      <c r="D65" s="22">
        <f>D31/$C$31*100</f>
        <v>9.600262123197902</v>
      </c>
      <c r="E65" s="109">
        <f aca="true" t="shared" si="18" ref="E65:J65">E31/$C$31*100</f>
        <v>22.21494102228047</v>
      </c>
      <c r="F65" s="109">
        <f t="shared" si="18"/>
        <v>20.445609436435124</v>
      </c>
      <c r="G65" s="109">
        <f t="shared" si="18"/>
        <v>19.134993446920053</v>
      </c>
      <c r="H65" s="109">
        <f t="shared" si="18"/>
        <v>19.65923984272608</v>
      </c>
      <c r="I65" s="109">
        <f t="shared" si="18"/>
        <v>8.584534731323721</v>
      </c>
      <c r="J65" s="112">
        <f t="shared" si="18"/>
        <v>0.36041939711664484</v>
      </c>
      <c r="K65" s="106" t="s">
        <v>10</v>
      </c>
      <c r="L65" s="35" t="s">
        <v>10</v>
      </c>
      <c r="M65" s="7"/>
    </row>
    <row r="66" spans="2:13" ht="18.75" customHeight="1">
      <c r="B66" s="110" t="s">
        <v>60</v>
      </c>
      <c r="C66" s="38">
        <f>SUM(D66:L66)</f>
        <v>100</v>
      </c>
      <c r="D66" s="27">
        <f>D32/C32*100</f>
        <v>11.42384105960265</v>
      </c>
      <c r="E66" s="106">
        <f aca="true" t="shared" si="19" ref="E66:J66">E32/$C$32*100</f>
        <v>20.72847682119205</v>
      </c>
      <c r="F66" s="106">
        <f t="shared" si="19"/>
        <v>20.827814569536425</v>
      </c>
      <c r="G66" s="106">
        <f t="shared" si="19"/>
        <v>20.033112582781456</v>
      </c>
      <c r="H66" s="106">
        <f t="shared" si="19"/>
        <v>17.715231788079468</v>
      </c>
      <c r="I66" s="106">
        <f t="shared" si="19"/>
        <v>8.443708609271523</v>
      </c>
      <c r="J66" s="106">
        <f t="shared" si="19"/>
        <v>0.8278145695364238</v>
      </c>
      <c r="K66" s="106" t="str">
        <f>IF(K31=0,"－",K31/$C31*100)</f>
        <v>－</v>
      </c>
      <c r="L66" s="35" t="str">
        <f>IF(L31=0,"－",L31/$C31*100)</f>
        <v>－</v>
      </c>
      <c r="M66" s="7"/>
    </row>
    <row r="67" spans="2:13" ht="18.75" customHeight="1">
      <c r="B67" s="111" t="s">
        <v>61</v>
      </c>
      <c r="C67" s="38">
        <f>SUM(D67:L67)</f>
        <v>100</v>
      </c>
      <c r="D67" s="22">
        <f>D33/C33*100</f>
        <v>11.29319558247239</v>
      </c>
      <c r="E67" s="106">
        <f aca="true" t="shared" si="20" ref="E67:L70">IF(E33=0,"－",E33/$C33*100)</f>
        <v>22.12326327039544</v>
      </c>
      <c r="F67" s="106">
        <f t="shared" si="20"/>
        <v>19.23762023512647</v>
      </c>
      <c r="G67" s="106">
        <f t="shared" si="20"/>
        <v>19.308870680441753</v>
      </c>
      <c r="H67" s="106">
        <f t="shared" si="20"/>
        <v>18.810117563234773</v>
      </c>
      <c r="I67" s="106">
        <f t="shared" si="20"/>
        <v>8.514428215176345</v>
      </c>
      <c r="J67" s="106">
        <f t="shared" si="20"/>
        <v>0.7125044531528322</v>
      </c>
      <c r="K67" s="106" t="str">
        <f t="shared" si="20"/>
        <v>－</v>
      </c>
      <c r="L67" s="35" t="str">
        <f t="shared" si="20"/>
        <v>－</v>
      </c>
      <c r="M67" s="7"/>
    </row>
    <row r="68" spans="2:13" ht="18.75" customHeight="1">
      <c r="B68" s="111" t="s">
        <v>62</v>
      </c>
      <c r="C68" s="38">
        <f>SUM(D68:L68)</f>
        <v>100</v>
      </c>
      <c r="D68" s="22">
        <f>D34/C34*100</f>
        <v>10.477941176470589</v>
      </c>
      <c r="E68" s="106">
        <f>IF(E34=0,"－",E34/$C34*100)</f>
        <v>21.213235294117645</v>
      </c>
      <c r="F68" s="106">
        <f t="shared" si="20"/>
        <v>19.816176470588236</v>
      </c>
      <c r="G68" s="106">
        <f t="shared" si="20"/>
        <v>21.213235294117645</v>
      </c>
      <c r="H68" s="106">
        <f t="shared" si="20"/>
        <v>17.72058823529412</v>
      </c>
      <c r="I68" s="106">
        <f t="shared" si="20"/>
        <v>8.970588235294118</v>
      </c>
      <c r="J68" s="106">
        <f t="shared" si="20"/>
        <v>0.5882352941176471</v>
      </c>
      <c r="K68" s="106" t="str">
        <f t="shared" si="20"/>
        <v>－</v>
      </c>
      <c r="L68" s="35" t="str">
        <f t="shared" si="20"/>
        <v>－</v>
      </c>
      <c r="M68" s="7"/>
    </row>
    <row r="69" spans="2:13" ht="18.75" customHeight="1">
      <c r="B69" s="111" t="s">
        <v>64</v>
      </c>
      <c r="C69" s="38">
        <f>SUM(D69:L69)</f>
        <v>100</v>
      </c>
      <c r="D69" s="40">
        <f>IF(D35=0,"－",D35/$C35*100)</f>
        <v>9.953161592505854</v>
      </c>
      <c r="E69" s="106">
        <f>IF(E35=0,"－",E35/$C35*100)</f>
        <v>23.73145979703357</v>
      </c>
      <c r="F69" s="106">
        <f t="shared" si="20"/>
        <v>18.81342701014832</v>
      </c>
      <c r="G69" s="106">
        <f t="shared" si="20"/>
        <v>19.63309914129586</v>
      </c>
      <c r="H69" s="106">
        <f t="shared" si="20"/>
        <v>18.579234972677597</v>
      </c>
      <c r="I69" s="106">
        <f>IF(I35=0,"－",I35/$C35*100)</f>
        <v>8.508977361436378</v>
      </c>
      <c r="J69" s="106">
        <f>IF(J35=0,"－",J35/$C35*100)</f>
        <v>0.78064012490242</v>
      </c>
      <c r="K69" s="106" t="str">
        <f t="shared" si="20"/>
        <v>－</v>
      </c>
      <c r="L69" s="24" t="str">
        <f t="shared" si="20"/>
        <v>－</v>
      </c>
      <c r="M69" s="8"/>
    </row>
    <row r="70" spans="2:13" ht="18.75" customHeight="1" thickBot="1">
      <c r="B70" s="113" t="s">
        <v>66</v>
      </c>
      <c r="C70" s="64">
        <f>SUM(D70:L70)</f>
        <v>100</v>
      </c>
      <c r="D70" s="65">
        <f>IF(D36=0,"－",D36/$C36*100)</f>
        <v>9.52801058667843</v>
      </c>
      <c r="E70" s="114">
        <f>IF(E36=0,"－",E36/$C36*100)</f>
        <v>23.952359947066608</v>
      </c>
      <c r="F70" s="114">
        <f t="shared" si="20"/>
        <v>20.996912218791355</v>
      </c>
      <c r="G70" s="114">
        <f t="shared" si="20"/>
        <v>20.202911336568153</v>
      </c>
      <c r="H70" s="114">
        <f t="shared" si="20"/>
        <v>15.88001764446405</v>
      </c>
      <c r="I70" s="114">
        <f>IF(I36=0,"－",I36/$C36*100)</f>
        <v>8.645787384208205</v>
      </c>
      <c r="J70" s="114">
        <f>IF(J36=0,"－",J36/$C36*100)</f>
        <v>0.7940008822232024</v>
      </c>
      <c r="K70" s="114" t="str">
        <f t="shared" si="20"/>
        <v>－</v>
      </c>
      <c r="L70" s="115" t="str">
        <f t="shared" si="20"/>
        <v>－</v>
      </c>
      <c r="M70" s="7"/>
    </row>
    <row r="71" ht="19.5" customHeight="1">
      <c r="B71" s="25" t="s">
        <v>81</v>
      </c>
    </row>
    <row r="72" ht="19.5" customHeight="1">
      <c r="B72" s="25"/>
    </row>
    <row r="73" spans="2:13" ht="19.5" customHeight="1">
      <c r="B73" s="1" t="s">
        <v>82</v>
      </c>
      <c r="E73" s="19"/>
      <c r="L73" s="19"/>
      <c r="M73" s="19"/>
    </row>
    <row r="74" spans="2:13" ht="19.5" customHeight="1" thickBot="1">
      <c r="B74" s="1"/>
      <c r="E74" s="116" t="s">
        <v>83</v>
      </c>
      <c r="L74" s="19"/>
      <c r="M74" s="19"/>
    </row>
    <row r="75" spans="2:5" ht="19.5" customHeight="1">
      <c r="B75" s="117"/>
      <c r="C75" s="118"/>
      <c r="D75" s="119" t="s">
        <v>84</v>
      </c>
      <c r="E75" s="120"/>
    </row>
    <row r="76" spans="2:5" ht="19.5" customHeight="1">
      <c r="B76" s="121" t="s">
        <v>85</v>
      </c>
      <c r="C76" s="122"/>
      <c r="D76" s="123">
        <v>164621</v>
      </c>
      <c r="E76" s="124"/>
    </row>
    <row r="77" spans="2:5" ht="19.5" customHeight="1">
      <c r="B77" s="125" t="s">
        <v>86</v>
      </c>
      <c r="C77" s="126"/>
      <c r="D77" s="127">
        <f>SUM(D78:E85)</f>
        <v>2267</v>
      </c>
      <c r="E77" s="128"/>
    </row>
    <row r="78" spans="1:5" ht="19.5" customHeight="1">
      <c r="A78" s="20"/>
      <c r="B78" s="129" t="s">
        <v>87</v>
      </c>
      <c r="C78" s="130"/>
      <c r="D78" s="131">
        <v>1117</v>
      </c>
      <c r="E78" s="132"/>
    </row>
    <row r="79" spans="1:5" ht="19.5" customHeight="1">
      <c r="A79" s="20"/>
      <c r="B79" s="133" t="s">
        <v>88</v>
      </c>
      <c r="C79" s="126"/>
      <c r="D79" s="131">
        <v>485</v>
      </c>
      <c r="E79" s="132"/>
    </row>
    <row r="80" spans="1:5" ht="19.5" customHeight="1">
      <c r="A80" s="20"/>
      <c r="B80" s="134" t="s">
        <v>89</v>
      </c>
      <c r="C80" s="126"/>
      <c r="D80" s="131">
        <v>177</v>
      </c>
      <c r="E80" s="132"/>
    </row>
    <row r="81" spans="1:5" ht="19.5" customHeight="1">
      <c r="A81" s="20"/>
      <c r="B81" s="134" t="s">
        <v>90</v>
      </c>
      <c r="C81" s="126"/>
      <c r="D81" s="131">
        <v>147</v>
      </c>
      <c r="E81" s="132"/>
    </row>
    <row r="82" spans="1:5" ht="19.5" customHeight="1">
      <c r="A82" s="20"/>
      <c r="B82" s="134" t="s">
        <v>91</v>
      </c>
      <c r="C82" s="126"/>
      <c r="D82" s="131">
        <v>36</v>
      </c>
      <c r="E82" s="132"/>
    </row>
    <row r="83" spans="1:5" ht="19.5" customHeight="1">
      <c r="A83" s="20"/>
      <c r="B83" s="134" t="s">
        <v>92</v>
      </c>
      <c r="C83" s="126"/>
      <c r="D83" s="131">
        <v>22</v>
      </c>
      <c r="E83" s="132"/>
    </row>
    <row r="84" spans="1:5" ht="19.5" customHeight="1">
      <c r="A84" s="20"/>
      <c r="B84" s="134" t="s">
        <v>93</v>
      </c>
      <c r="C84" s="126"/>
      <c r="D84" s="131">
        <v>234</v>
      </c>
      <c r="E84" s="132"/>
    </row>
    <row r="85" spans="1:5" ht="19.5" customHeight="1" thickBot="1">
      <c r="A85" s="20"/>
      <c r="B85" s="135" t="s">
        <v>94</v>
      </c>
      <c r="C85" s="135"/>
      <c r="D85" s="136">
        <v>49</v>
      </c>
      <c r="E85" s="137"/>
    </row>
    <row r="86" spans="2:13" ht="19.5" customHeight="1">
      <c r="B86" s="25" t="s">
        <v>95</v>
      </c>
      <c r="C86" s="19"/>
      <c r="D86" s="138"/>
      <c r="E86" s="138"/>
      <c r="F86" s="138"/>
      <c r="G86" s="138"/>
      <c r="H86" s="138"/>
      <c r="I86" s="138"/>
      <c r="J86" s="138"/>
      <c r="K86" s="138"/>
      <c r="L86" s="138"/>
      <c r="M86" s="138"/>
    </row>
    <row r="87" ht="19.5" customHeight="1">
      <c r="B87" s="25"/>
    </row>
  </sheetData>
  <sheetProtection/>
  <mergeCells count="22">
    <mergeCell ref="B84:C84"/>
    <mergeCell ref="D84:E84"/>
    <mergeCell ref="B85:C85"/>
    <mergeCell ref="D85:E85"/>
    <mergeCell ref="B81:C81"/>
    <mergeCell ref="D81:E81"/>
    <mergeCell ref="B82:C82"/>
    <mergeCell ref="D82:E82"/>
    <mergeCell ref="B83:C83"/>
    <mergeCell ref="D83:E83"/>
    <mergeCell ref="B78:C78"/>
    <mergeCell ref="D78:E78"/>
    <mergeCell ref="B79:C79"/>
    <mergeCell ref="D79:E79"/>
    <mergeCell ref="B80:C80"/>
    <mergeCell ref="D80:E80"/>
    <mergeCell ref="B75:C75"/>
    <mergeCell ref="D75:E75"/>
    <mergeCell ref="B76:C76"/>
    <mergeCell ref="D76:E76"/>
    <mergeCell ref="B77:C77"/>
    <mergeCell ref="D77:E77"/>
  </mergeCells>
  <printOptions/>
  <pageMargins left="0.5118110236220472" right="0.5118110236220472" top="0.32" bottom="0.3937007874015748" header="0.18" footer="0.3937007874015748"/>
  <pageSetup firstPageNumber="42" useFirstPageNumber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M80"/>
  <sheetViews>
    <sheetView showGridLines="0" tabSelected="1" view="pageBreakPreview" zoomScale="75" zoomScaleNormal="75" zoomScaleSheetLayoutView="75" zoomScalePageLayoutView="0" workbookViewId="0" topLeftCell="A13">
      <selection activeCell="R44" sqref="R44"/>
    </sheetView>
  </sheetViews>
  <sheetFormatPr defaultColWidth="10.59765625" defaultRowHeight="19.5" customHeight="1"/>
  <cols>
    <col min="1" max="1" width="2.59765625" style="2" customWidth="1"/>
    <col min="2" max="2" width="16.69921875" style="2" customWidth="1"/>
    <col min="3" max="11" width="12.59765625" style="2" customWidth="1"/>
    <col min="12" max="12" width="2.59765625" style="2" customWidth="1"/>
    <col min="13" max="13" width="9.59765625" style="2" customWidth="1"/>
    <col min="14" max="16" width="7.59765625" style="2" customWidth="1"/>
    <col min="17" max="16384" width="10.59765625" style="2" customWidth="1"/>
  </cols>
  <sheetData>
    <row r="1" ht="19.5" customHeight="1">
      <c r="B1" s="1" t="s">
        <v>96</v>
      </c>
    </row>
    <row r="2" ht="19.5" customHeight="1" thickBot="1">
      <c r="B2" s="1"/>
    </row>
    <row r="3" spans="2:13" ht="35.25" customHeight="1">
      <c r="B3" s="139"/>
      <c r="C3" s="140" t="s">
        <v>24</v>
      </c>
      <c r="D3" s="141" t="s">
        <v>97</v>
      </c>
      <c r="E3" s="142" t="s">
        <v>98</v>
      </c>
      <c r="F3" s="142" t="s">
        <v>99</v>
      </c>
      <c r="G3" s="142" t="s">
        <v>100</v>
      </c>
      <c r="H3" s="142" t="s">
        <v>101</v>
      </c>
      <c r="I3" s="142" t="s">
        <v>102</v>
      </c>
      <c r="J3" s="142" t="s">
        <v>103</v>
      </c>
      <c r="K3" s="143" t="s">
        <v>104</v>
      </c>
      <c r="L3" s="39"/>
      <c r="M3" s="39"/>
    </row>
    <row r="4" spans="2:13" ht="19.5" customHeight="1">
      <c r="B4" s="144"/>
      <c r="C4" s="145"/>
      <c r="D4" s="146" t="s">
        <v>105</v>
      </c>
      <c r="E4" s="147" t="s">
        <v>106</v>
      </c>
      <c r="F4" s="147" t="s">
        <v>107</v>
      </c>
      <c r="G4" s="147" t="s">
        <v>108</v>
      </c>
      <c r="H4" s="148" t="s">
        <v>109</v>
      </c>
      <c r="I4" s="149"/>
      <c r="J4" s="150"/>
      <c r="K4" s="151"/>
      <c r="L4" s="39"/>
      <c r="M4" s="7"/>
    </row>
    <row r="5" spans="2:13" ht="21.75" customHeight="1">
      <c r="B5" s="91"/>
      <c r="C5" s="152"/>
      <c r="D5" s="103"/>
      <c r="E5" s="9" t="s">
        <v>110</v>
      </c>
      <c r="F5" s="7"/>
      <c r="G5" s="7"/>
      <c r="H5" s="9" t="s">
        <v>111</v>
      </c>
      <c r="I5" s="103"/>
      <c r="J5" s="152"/>
      <c r="K5" s="153"/>
      <c r="L5" s="39"/>
      <c r="M5" s="7"/>
    </row>
    <row r="6" spans="2:13" ht="19.5" customHeight="1">
      <c r="B6" s="91" t="s">
        <v>38</v>
      </c>
      <c r="C6" s="154">
        <v>28631</v>
      </c>
      <c r="D6" s="155" t="s">
        <v>21</v>
      </c>
      <c r="E6" s="156" t="s">
        <v>9</v>
      </c>
      <c r="F6" s="156" t="s">
        <v>9</v>
      </c>
      <c r="G6" s="156" t="s">
        <v>9</v>
      </c>
      <c r="H6" s="157" t="s">
        <v>21</v>
      </c>
      <c r="I6" s="158"/>
      <c r="J6" s="159" t="s">
        <v>9</v>
      </c>
      <c r="K6" s="160" t="s">
        <v>9</v>
      </c>
      <c r="L6" s="39"/>
      <c r="M6" s="7"/>
    </row>
    <row r="7" spans="2:13" ht="19.5" customHeight="1">
      <c r="B7" s="108" t="s">
        <v>39</v>
      </c>
      <c r="C7" s="154">
        <v>37475</v>
      </c>
      <c r="D7" s="155" t="s">
        <v>9</v>
      </c>
      <c r="E7" s="156" t="s">
        <v>9</v>
      </c>
      <c r="F7" s="156" t="s">
        <v>9</v>
      </c>
      <c r="G7" s="156" t="s">
        <v>9</v>
      </c>
      <c r="H7" s="157" t="s">
        <v>21</v>
      </c>
      <c r="I7" s="158"/>
      <c r="J7" s="159" t="s">
        <v>9</v>
      </c>
      <c r="K7" s="160" t="s">
        <v>9</v>
      </c>
      <c r="L7" s="39"/>
      <c r="M7" s="7"/>
    </row>
    <row r="8" spans="2:13" ht="19.5" customHeight="1">
      <c r="B8" s="108" t="s">
        <v>40</v>
      </c>
      <c r="C8" s="154">
        <f aca="true" t="shared" si="0" ref="C8:C13">SUM(D8:K8)</f>
        <v>26949</v>
      </c>
      <c r="D8" s="155">
        <v>17083</v>
      </c>
      <c r="E8" s="154">
        <v>8441</v>
      </c>
      <c r="F8" s="154">
        <v>755</v>
      </c>
      <c r="G8" s="154">
        <v>341</v>
      </c>
      <c r="H8" s="157">
        <v>223</v>
      </c>
      <c r="I8" s="158"/>
      <c r="J8" s="154">
        <v>106</v>
      </c>
      <c r="K8" s="160" t="s">
        <v>112</v>
      </c>
      <c r="L8" s="39"/>
      <c r="M8" s="7"/>
    </row>
    <row r="9" spans="2:13" ht="19.5" customHeight="1">
      <c r="B9" s="91" t="s">
        <v>41</v>
      </c>
      <c r="C9" s="154">
        <f t="shared" si="0"/>
        <v>22482</v>
      </c>
      <c r="D9" s="155">
        <v>13794</v>
      </c>
      <c r="E9" s="154">
        <v>7685</v>
      </c>
      <c r="F9" s="154">
        <v>562</v>
      </c>
      <c r="G9" s="154">
        <v>241</v>
      </c>
      <c r="H9" s="157">
        <v>130</v>
      </c>
      <c r="I9" s="158"/>
      <c r="J9" s="154">
        <v>70</v>
      </c>
      <c r="K9" s="160" t="s">
        <v>33</v>
      </c>
      <c r="L9" s="39"/>
      <c r="M9" s="7"/>
    </row>
    <row r="10" spans="2:13" ht="19.5" customHeight="1">
      <c r="B10" s="91" t="s">
        <v>42</v>
      </c>
      <c r="C10" s="154">
        <f t="shared" si="0"/>
        <v>17889</v>
      </c>
      <c r="D10" s="161">
        <v>11594</v>
      </c>
      <c r="E10" s="154">
        <v>5791</v>
      </c>
      <c r="F10" s="154">
        <v>244</v>
      </c>
      <c r="G10" s="154">
        <v>134</v>
      </c>
      <c r="H10" s="157">
        <v>84</v>
      </c>
      <c r="I10" s="158"/>
      <c r="J10" s="154">
        <v>42</v>
      </c>
      <c r="K10" s="160" t="s">
        <v>33</v>
      </c>
      <c r="L10" s="39"/>
      <c r="M10" s="7"/>
    </row>
    <row r="11" spans="2:13" ht="19.5" customHeight="1">
      <c r="B11" s="91" t="s">
        <v>43</v>
      </c>
      <c r="C11" s="154">
        <f t="shared" si="0"/>
        <v>15687</v>
      </c>
      <c r="D11" s="155">
        <v>10031</v>
      </c>
      <c r="E11" s="154">
        <v>4819</v>
      </c>
      <c r="F11" s="154">
        <v>491</v>
      </c>
      <c r="G11" s="154">
        <v>221</v>
      </c>
      <c r="H11" s="157">
        <v>125</v>
      </c>
      <c r="I11" s="158"/>
      <c r="J11" s="159" t="s">
        <v>114</v>
      </c>
      <c r="K11" s="160" t="s">
        <v>33</v>
      </c>
      <c r="L11" s="39"/>
      <c r="M11" s="7"/>
    </row>
    <row r="12" spans="2:13" ht="19.5" customHeight="1">
      <c r="B12" s="91" t="s">
        <v>44</v>
      </c>
      <c r="C12" s="154">
        <f t="shared" si="0"/>
        <v>12727</v>
      </c>
      <c r="D12" s="161">
        <v>7915</v>
      </c>
      <c r="E12" s="154">
        <v>4152</v>
      </c>
      <c r="F12" s="154">
        <v>321</v>
      </c>
      <c r="G12" s="154">
        <v>186</v>
      </c>
      <c r="H12" s="157">
        <v>153</v>
      </c>
      <c r="I12" s="158"/>
      <c r="J12" s="159" t="s">
        <v>114</v>
      </c>
      <c r="K12" s="160" t="s">
        <v>112</v>
      </c>
      <c r="L12" s="39"/>
      <c r="M12" s="7"/>
    </row>
    <row r="13" spans="2:13" ht="19.5" customHeight="1">
      <c r="B13" s="107" t="s">
        <v>115</v>
      </c>
      <c r="C13" s="154">
        <f t="shared" si="0"/>
        <v>10519</v>
      </c>
      <c r="D13" s="155">
        <v>6545</v>
      </c>
      <c r="E13" s="154">
        <v>3345</v>
      </c>
      <c r="F13" s="154">
        <v>347</v>
      </c>
      <c r="G13" s="154">
        <v>154</v>
      </c>
      <c r="H13" s="157">
        <v>128</v>
      </c>
      <c r="I13" s="158"/>
      <c r="J13" s="159" t="s">
        <v>114</v>
      </c>
      <c r="K13" s="160" t="s">
        <v>112</v>
      </c>
      <c r="L13" s="39"/>
      <c r="M13" s="7"/>
    </row>
    <row r="14" spans="2:13" ht="19.5" customHeight="1" hidden="1">
      <c r="B14" s="91"/>
      <c r="C14" s="154"/>
      <c r="D14" s="155"/>
      <c r="E14" s="154"/>
      <c r="F14" s="154"/>
      <c r="G14" s="154"/>
      <c r="H14" s="162"/>
      <c r="I14" s="163"/>
      <c r="J14" s="159"/>
      <c r="K14" s="160"/>
      <c r="L14" s="39"/>
      <c r="M14" s="7"/>
    </row>
    <row r="15" spans="2:13" ht="19.5" customHeight="1" hidden="1">
      <c r="B15" s="91" t="s">
        <v>11</v>
      </c>
      <c r="C15" s="154">
        <f aca="true" t="shared" si="1" ref="C15:C21">SUM(D15:K15)</f>
        <v>9907</v>
      </c>
      <c r="D15" s="155">
        <v>6153</v>
      </c>
      <c r="E15" s="154">
        <v>3129</v>
      </c>
      <c r="F15" s="154">
        <v>340</v>
      </c>
      <c r="G15" s="154">
        <v>181</v>
      </c>
      <c r="H15" s="154">
        <v>104</v>
      </c>
      <c r="I15" s="159" t="s">
        <v>114</v>
      </c>
      <c r="J15" s="159" t="s">
        <v>113</v>
      </c>
      <c r="K15" s="160" t="s">
        <v>112</v>
      </c>
      <c r="L15" s="39"/>
      <c r="M15" s="7"/>
    </row>
    <row r="16" spans="2:13" ht="19.5" customHeight="1" hidden="1">
      <c r="B16" s="91" t="s">
        <v>12</v>
      </c>
      <c r="C16" s="154">
        <f t="shared" si="1"/>
        <v>9086</v>
      </c>
      <c r="D16" s="155">
        <v>5840</v>
      </c>
      <c r="E16" s="154">
        <v>2752</v>
      </c>
      <c r="F16" s="154">
        <v>263</v>
      </c>
      <c r="G16" s="154">
        <v>135</v>
      </c>
      <c r="H16" s="154">
        <v>96</v>
      </c>
      <c r="I16" s="159" t="s">
        <v>113</v>
      </c>
      <c r="J16" s="159" t="s">
        <v>113</v>
      </c>
      <c r="K16" s="160" t="s">
        <v>112</v>
      </c>
      <c r="L16" s="39"/>
      <c r="M16" s="7"/>
    </row>
    <row r="17" spans="2:13" ht="19.5" customHeight="1" hidden="1">
      <c r="B17" s="91" t="s">
        <v>13</v>
      </c>
      <c r="C17" s="154">
        <f t="shared" si="1"/>
        <v>8765</v>
      </c>
      <c r="D17" s="155">
        <v>5543</v>
      </c>
      <c r="E17" s="154">
        <v>2711</v>
      </c>
      <c r="F17" s="154">
        <v>291</v>
      </c>
      <c r="G17" s="154">
        <v>137</v>
      </c>
      <c r="H17" s="154">
        <v>83</v>
      </c>
      <c r="I17" s="159" t="s">
        <v>114</v>
      </c>
      <c r="J17" s="159" t="s">
        <v>113</v>
      </c>
      <c r="K17" s="160" t="s">
        <v>112</v>
      </c>
      <c r="L17" s="39"/>
      <c r="M17" s="7"/>
    </row>
    <row r="18" spans="2:13" ht="19.5" customHeight="1" hidden="1">
      <c r="B18" s="108" t="s">
        <v>14</v>
      </c>
      <c r="C18" s="154">
        <f t="shared" si="1"/>
        <v>8113</v>
      </c>
      <c r="D18" s="155">
        <v>5115</v>
      </c>
      <c r="E18" s="154">
        <v>2545</v>
      </c>
      <c r="F18" s="154">
        <v>238</v>
      </c>
      <c r="G18" s="154">
        <v>149</v>
      </c>
      <c r="H18" s="154">
        <v>66</v>
      </c>
      <c r="I18" s="159" t="s">
        <v>114</v>
      </c>
      <c r="J18" s="159" t="s">
        <v>114</v>
      </c>
      <c r="K18" s="160" t="s">
        <v>112</v>
      </c>
      <c r="L18" s="39"/>
      <c r="M18" s="7"/>
    </row>
    <row r="19" spans="2:13" ht="19.5" customHeight="1">
      <c r="B19" s="108" t="s">
        <v>46</v>
      </c>
      <c r="C19" s="154">
        <f t="shared" si="1"/>
        <v>7786</v>
      </c>
      <c r="D19" s="155">
        <v>4888</v>
      </c>
      <c r="E19" s="164">
        <v>2502</v>
      </c>
      <c r="F19" s="165">
        <v>207</v>
      </c>
      <c r="G19" s="165">
        <v>129</v>
      </c>
      <c r="H19" s="165">
        <v>60</v>
      </c>
      <c r="I19" s="159" t="s">
        <v>113</v>
      </c>
      <c r="J19" s="159" t="s">
        <v>114</v>
      </c>
      <c r="K19" s="160" t="s">
        <v>112</v>
      </c>
      <c r="L19" s="39"/>
      <c r="M19" s="7"/>
    </row>
    <row r="20" spans="2:13" ht="19.5" customHeight="1">
      <c r="B20" s="108" t="s">
        <v>78</v>
      </c>
      <c r="C20" s="154">
        <f t="shared" si="1"/>
        <v>7167</v>
      </c>
      <c r="D20" s="155">
        <v>4400</v>
      </c>
      <c r="E20" s="164">
        <v>2391</v>
      </c>
      <c r="F20" s="165">
        <v>205</v>
      </c>
      <c r="G20" s="165">
        <v>108</v>
      </c>
      <c r="H20" s="165">
        <v>61</v>
      </c>
      <c r="I20" s="159" t="s">
        <v>114</v>
      </c>
      <c r="J20" s="159" t="s">
        <v>113</v>
      </c>
      <c r="K20" s="166">
        <v>2</v>
      </c>
      <c r="L20" s="39"/>
      <c r="M20" s="7"/>
    </row>
    <row r="21" spans="2:13" ht="19.5" customHeight="1">
      <c r="B21" s="108" t="s">
        <v>79</v>
      </c>
      <c r="C21" s="154">
        <f t="shared" si="1"/>
        <v>6790</v>
      </c>
      <c r="D21" s="155">
        <v>4148</v>
      </c>
      <c r="E21" s="164">
        <v>2277</v>
      </c>
      <c r="F21" s="165">
        <v>190</v>
      </c>
      <c r="G21" s="165">
        <v>119</v>
      </c>
      <c r="H21" s="165">
        <v>56</v>
      </c>
      <c r="I21" s="159" t="s">
        <v>113</v>
      </c>
      <c r="J21" s="159" t="s">
        <v>113</v>
      </c>
      <c r="K21" s="160" t="s">
        <v>33</v>
      </c>
      <c r="L21" s="39"/>
      <c r="M21" s="7"/>
    </row>
    <row r="22" spans="2:13" ht="19.5" customHeight="1">
      <c r="B22" s="108" t="s">
        <v>80</v>
      </c>
      <c r="C22" s="154">
        <v>6945</v>
      </c>
      <c r="D22" s="155">
        <v>4149</v>
      </c>
      <c r="E22" s="164">
        <v>2407</v>
      </c>
      <c r="F22" s="165">
        <v>225</v>
      </c>
      <c r="G22" s="165">
        <v>108</v>
      </c>
      <c r="H22" s="165">
        <v>56</v>
      </c>
      <c r="I22" s="159" t="s">
        <v>114</v>
      </c>
      <c r="J22" s="159" t="s">
        <v>113</v>
      </c>
      <c r="K22" s="160" t="s">
        <v>33</v>
      </c>
      <c r="L22" s="39"/>
      <c r="M22" s="7"/>
    </row>
    <row r="23" spans="2:13" ht="19.5" customHeight="1">
      <c r="B23" s="108" t="s">
        <v>47</v>
      </c>
      <c r="C23" s="154">
        <f aca="true" t="shared" si="2" ref="C23:C28">SUM(D23:K23)</f>
        <v>6856</v>
      </c>
      <c r="D23" s="167">
        <v>4026</v>
      </c>
      <c r="E23" s="156">
        <v>2478</v>
      </c>
      <c r="F23" s="156">
        <v>207</v>
      </c>
      <c r="G23" s="156">
        <v>95</v>
      </c>
      <c r="H23" s="156">
        <v>50</v>
      </c>
      <c r="I23" s="159" t="s">
        <v>114</v>
      </c>
      <c r="J23" s="159" t="s">
        <v>114</v>
      </c>
      <c r="K23" s="160" t="s">
        <v>112</v>
      </c>
      <c r="L23" s="39"/>
      <c r="M23" s="7"/>
    </row>
    <row r="24" spans="2:13" ht="19.5" customHeight="1">
      <c r="B24" s="108" t="s">
        <v>48</v>
      </c>
      <c r="C24" s="154">
        <f t="shared" si="2"/>
        <v>7138</v>
      </c>
      <c r="D24" s="167">
        <v>4306</v>
      </c>
      <c r="E24" s="156">
        <v>2503</v>
      </c>
      <c r="F24" s="156">
        <v>195</v>
      </c>
      <c r="G24" s="156">
        <v>98</v>
      </c>
      <c r="H24" s="156">
        <v>36</v>
      </c>
      <c r="I24" s="159" t="s">
        <v>113</v>
      </c>
      <c r="J24" s="159" t="s">
        <v>113</v>
      </c>
      <c r="K24" s="160" t="s">
        <v>33</v>
      </c>
      <c r="L24" s="39"/>
      <c r="M24" s="7"/>
    </row>
    <row r="25" spans="2:13" ht="19.5" customHeight="1">
      <c r="B25" s="108" t="s">
        <v>49</v>
      </c>
      <c r="C25" s="154">
        <f t="shared" si="2"/>
        <v>6525</v>
      </c>
      <c r="D25" s="168">
        <v>3830</v>
      </c>
      <c r="E25" s="156">
        <v>2345</v>
      </c>
      <c r="F25" s="156">
        <v>179</v>
      </c>
      <c r="G25" s="156">
        <v>116</v>
      </c>
      <c r="H25" s="156">
        <v>54</v>
      </c>
      <c r="I25" s="159" t="s">
        <v>113</v>
      </c>
      <c r="J25" s="159" t="s">
        <v>114</v>
      </c>
      <c r="K25" s="160">
        <v>1</v>
      </c>
      <c r="L25" s="39"/>
      <c r="M25" s="7"/>
    </row>
    <row r="26" spans="2:13" ht="19.5" customHeight="1">
      <c r="B26" s="110" t="s">
        <v>50</v>
      </c>
      <c r="C26" s="169">
        <f t="shared" si="2"/>
        <v>6315</v>
      </c>
      <c r="D26" s="168">
        <v>3549</v>
      </c>
      <c r="E26" s="156">
        <v>2369</v>
      </c>
      <c r="F26" s="156">
        <v>197</v>
      </c>
      <c r="G26" s="156">
        <v>96</v>
      </c>
      <c r="H26" s="156">
        <v>56</v>
      </c>
      <c r="I26" s="156" t="s">
        <v>116</v>
      </c>
      <c r="J26" s="156" t="s">
        <v>116</v>
      </c>
      <c r="K26" s="160">
        <v>48</v>
      </c>
      <c r="L26" s="39"/>
      <c r="M26" s="7"/>
    </row>
    <row r="27" spans="2:13" ht="19.5" customHeight="1">
      <c r="B27" s="110" t="s">
        <v>51</v>
      </c>
      <c r="C27" s="169">
        <f t="shared" si="2"/>
        <v>5743</v>
      </c>
      <c r="D27" s="168">
        <v>3350</v>
      </c>
      <c r="E27" s="156">
        <v>2134</v>
      </c>
      <c r="F27" s="156">
        <v>139</v>
      </c>
      <c r="G27" s="156">
        <v>65</v>
      </c>
      <c r="H27" s="156">
        <v>55</v>
      </c>
      <c r="I27" s="156" t="s">
        <v>116</v>
      </c>
      <c r="J27" s="156" t="s">
        <v>116</v>
      </c>
      <c r="K27" s="170" t="s">
        <v>112</v>
      </c>
      <c r="L27" s="39"/>
      <c r="M27" s="7"/>
    </row>
    <row r="28" spans="2:13" ht="19.5" customHeight="1">
      <c r="B28" s="110" t="s">
        <v>52</v>
      </c>
      <c r="C28" s="169">
        <f t="shared" si="2"/>
        <v>4436</v>
      </c>
      <c r="D28" s="168">
        <v>2540</v>
      </c>
      <c r="E28" s="156">
        <v>1657</v>
      </c>
      <c r="F28" s="156">
        <v>145</v>
      </c>
      <c r="G28" s="156">
        <v>64</v>
      </c>
      <c r="H28" s="156">
        <v>29</v>
      </c>
      <c r="I28" s="156" t="s">
        <v>116</v>
      </c>
      <c r="J28" s="156" t="s">
        <v>116</v>
      </c>
      <c r="K28" s="170">
        <v>1</v>
      </c>
      <c r="L28" s="39"/>
      <c r="M28" s="7"/>
    </row>
    <row r="29" spans="2:13" ht="19.5" customHeight="1">
      <c r="B29" s="110" t="s">
        <v>53</v>
      </c>
      <c r="C29" s="169">
        <f aca="true" t="shared" si="3" ref="C29:C35">SUM(D29:K29)</f>
        <v>5097</v>
      </c>
      <c r="D29" s="168">
        <v>2840</v>
      </c>
      <c r="E29" s="156">
        <v>2007</v>
      </c>
      <c r="F29" s="156">
        <v>135</v>
      </c>
      <c r="G29" s="156">
        <v>72</v>
      </c>
      <c r="H29" s="156">
        <v>43</v>
      </c>
      <c r="I29" s="156" t="s">
        <v>116</v>
      </c>
      <c r="J29" s="156" t="s">
        <v>116</v>
      </c>
      <c r="K29" s="170" t="s">
        <v>10</v>
      </c>
      <c r="L29" s="39"/>
      <c r="M29" s="7"/>
    </row>
    <row r="30" spans="2:13" ht="19.5" customHeight="1">
      <c r="B30" s="110" t="s">
        <v>54</v>
      </c>
      <c r="C30" s="169">
        <f t="shared" si="3"/>
        <v>4616</v>
      </c>
      <c r="D30" s="171">
        <v>2554</v>
      </c>
      <c r="E30" s="172">
        <v>1830</v>
      </c>
      <c r="F30" s="172">
        <v>118</v>
      </c>
      <c r="G30" s="172">
        <v>63</v>
      </c>
      <c r="H30" s="172">
        <v>51</v>
      </c>
      <c r="I30" s="156" t="s">
        <v>116</v>
      </c>
      <c r="J30" s="156" t="s">
        <v>116</v>
      </c>
      <c r="K30" s="173" t="s">
        <v>10</v>
      </c>
      <c r="L30" s="39"/>
      <c r="M30" s="7"/>
    </row>
    <row r="31" spans="2:13" ht="19.5" customHeight="1">
      <c r="B31" s="110" t="s">
        <v>55</v>
      </c>
      <c r="C31" s="169">
        <f t="shared" si="3"/>
        <v>4362</v>
      </c>
      <c r="D31" s="171">
        <v>2434</v>
      </c>
      <c r="E31" s="172">
        <v>1718</v>
      </c>
      <c r="F31" s="172">
        <v>104</v>
      </c>
      <c r="G31" s="172">
        <v>58</v>
      </c>
      <c r="H31" s="172">
        <v>48</v>
      </c>
      <c r="I31" s="156" t="s">
        <v>116</v>
      </c>
      <c r="J31" s="156" t="s">
        <v>116</v>
      </c>
      <c r="K31" s="173" t="s">
        <v>10</v>
      </c>
      <c r="L31" s="39"/>
      <c r="M31" s="7"/>
    </row>
    <row r="32" spans="2:13" ht="19.5" customHeight="1">
      <c r="B32" s="110" t="s">
        <v>56</v>
      </c>
      <c r="C32" s="169">
        <f t="shared" si="3"/>
        <v>3902</v>
      </c>
      <c r="D32" s="171">
        <v>2153</v>
      </c>
      <c r="E32" s="172">
        <v>1541</v>
      </c>
      <c r="F32" s="172">
        <v>88</v>
      </c>
      <c r="G32" s="172">
        <v>79</v>
      </c>
      <c r="H32" s="172">
        <v>41</v>
      </c>
      <c r="I32" s="156" t="s">
        <v>116</v>
      </c>
      <c r="J32" s="156" t="s">
        <v>116</v>
      </c>
      <c r="K32" s="173" t="s">
        <v>10</v>
      </c>
      <c r="L32" s="39"/>
      <c r="M32" s="7"/>
    </row>
    <row r="33" spans="2:13" ht="19.5" customHeight="1">
      <c r="B33" s="110" t="s">
        <v>57</v>
      </c>
      <c r="C33" s="169">
        <f t="shared" si="3"/>
        <v>3655</v>
      </c>
      <c r="D33" s="171">
        <v>2012</v>
      </c>
      <c r="E33" s="172">
        <v>1456</v>
      </c>
      <c r="F33" s="172">
        <v>90</v>
      </c>
      <c r="G33" s="172">
        <v>54</v>
      </c>
      <c r="H33" s="172">
        <v>43</v>
      </c>
      <c r="I33" s="174" t="s">
        <v>114</v>
      </c>
      <c r="J33" s="174" t="s">
        <v>113</v>
      </c>
      <c r="K33" s="173">
        <v>0</v>
      </c>
      <c r="L33" s="39"/>
      <c r="M33" s="7"/>
    </row>
    <row r="34" spans="2:13" ht="19.5" customHeight="1">
      <c r="B34" s="110" t="s">
        <v>58</v>
      </c>
      <c r="C34" s="169">
        <f>SUM(D34:K34)</f>
        <v>3442</v>
      </c>
      <c r="D34" s="171">
        <v>1872</v>
      </c>
      <c r="E34" s="172">
        <v>1386</v>
      </c>
      <c r="F34" s="172">
        <v>80</v>
      </c>
      <c r="G34" s="172">
        <v>64</v>
      </c>
      <c r="H34" s="172">
        <v>40</v>
      </c>
      <c r="I34" s="174" t="s">
        <v>117</v>
      </c>
      <c r="J34" s="174" t="s">
        <v>113</v>
      </c>
      <c r="K34" s="173">
        <v>0</v>
      </c>
      <c r="L34" s="39"/>
      <c r="M34" s="7"/>
    </row>
    <row r="35" spans="2:13" ht="19.5" customHeight="1">
      <c r="B35" s="110" t="s">
        <v>59</v>
      </c>
      <c r="C35" s="169">
        <f t="shared" si="3"/>
        <v>3052</v>
      </c>
      <c r="D35" s="171">
        <v>1647</v>
      </c>
      <c r="E35" s="172">
        <v>1245</v>
      </c>
      <c r="F35" s="172">
        <v>64</v>
      </c>
      <c r="G35" s="172">
        <v>52</v>
      </c>
      <c r="H35" s="172">
        <v>44</v>
      </c>
      <c r="I35" s="174" t="s">
        <v>113</v>
      </c>
      <c r="J35" s="174" t="s">
        <v>117</v>
      </c>
      <c r="K35" s="173">
        <v>0</v>
      </c>
      <c r="L35" s="39"/>
      <c r="M35" s="7"/>
    </row>
    <row r="36" spans="2:13" ht="19.5" customHeight="1">
      <c r="B36" s="110" t="s">
        <v>60</v>
      </c>
      <c r="C36" s="169">
        <v>3020</v>
      </c>
      <c r="D36" s="171">
        <v>1578</v>
      </c>
      <c r="E36" s="172">
        <v>1248</v>
      </c>
      <c r="F36" s="172">
        <v>83</v>
      </c>
      <c r="G36" s="172">
        <v>58</v>
      </c>
      <c r="H36" s="172">
        <v>53</v>
      </c>
      <c r="I36" s="174" t="s">
        <v>116</v>
      </c>
      <c r="J36" s="174" t="s">
        <v>116</v>
      </c>
      <c r="K36" s="173">
        <v>0</v>
      </c>
      <c r="L36" s="39"/>
      <c r="M36" s="7"/>
    </row>
    <row r="37" spans="2:13" ht="19.5" customHeight="1">
      <c r="B37" s="110" t="s">
        <v>61</v>
      </c>
      <c r="C37" s="169">
        <v>2807</v>
      </c>
      <c r="D37" s="171">
        <v>1516</v>
      </c>
      <c r="E37" s="172">
        <v>1119</v>
      </c>
      <c r="F37" s="172">
        <v>67</v>
      </c>
      <c r="G37" s="172">
        <v>67</v>
      </c>
      <c r="H37" s="172">
        <v>38</v>
      </c>
      <c r="I37" s="174" t="s">
        <v>113</v>
      </c>
      <c r="J37" s="174" t="s">
        <v>113</v>
      </c>
      <c r="K37" s="173">
        <v>0</v>
      </c>
      <c r="L37" s="39"/>
      <c r="M37" s="7"/>
    </row>
    <row r="38" spans="2:13" ht="19.5" customHeight="1">
      <c r="B38" s="110" t="s">
        <v>62</v>
      </c>
      <c r="C38" s="169">
        <v>2720</v>
      </c>
      <c r="D38" s="171">
        <v>1476</v>
      </c>
      <c r="E38" s="172">
        <v>1098</v>
      </c>
      <c r="F38" s="172">
        <v>58</v>
      </c>
      <c r="G38" s="172">
        <v>47</v>
      </c>
      <c r="H38" s="172">
        <v>41</v>
      </c>
      <c r="I38" s="174" t="s">
        <v>116</v>
      </c>
      <c r="J38" s="174" t="s">
        <v>116</v>
      </c>
      <c r="K38" s="173">
        <v>0</v>
      </c>
      <c r="L38" s="39"/>
      <c r="M38" s="7"/>
    </row>
    <row r="39" spans="2:13" ht="19.5" customHeight="1">
      <c r="B39" s="110" t="s">
        <v>64</v>
      </c>
      <c r="C39" s="169">
        <f>SUM(D39:K39)</f>
        <v>2562</v>
      </c>
      <c r="D39" s="171">
        <v>1441</v>
      </c>
      <c r="E39" s="172">
        <v>979</v>
      </c>
      <c r="F39" s="172">
        <v>65</v>
      </c>
      <c r="G39" s="172">
        <v>46</v>
      </c>
      <c r="H39" s="172">
        <v>31</v>
      </c>
      <c r="I39" s="174"/>
      <c r="J39" s="174"/>
      <c r="K39" s="173"/>
      <c r="L39" s="39"/>
      <c r="M39" s="7"/>
    </row>
    <row r="40" spans="2:13" ht="19.5" customHeight="1">
      <c r="B40" s="110" t="s">
        <v>66</v>
      </c>
      <c r="C40" s="169">
        <f>SUM(D40:K40)</f>
        <v>2267</v>
      </c>
      <c r="D40" s="175">
        <v>1206</v>
      </c>
      <c r="E40" s="172">
        <v>904</v>
      </c>
      <c r="F40" s="172">
        <v>52</v>
      </c>
      <c r="G40" s="172">
        <v>59</v>
      </c>
      <c r="H40" s="172">
        <v>46</v>
      </c>
      <c r="I40" s="176" t="s">
        <v>113</v>
      </c>
      <c r="J40" s="177" t="s">
        <v>113</v>
      </c>
      <c r="K40" s="173" t="s">
        <v>33</v>
      </c>
      <c r="L40" s="39"/>
      <c r="M40" s="7"/>
    </row>
    <row r="41" spans="2:13" ht="19.5" customHeight="1">
      <c r="B41" s="111"/>
      <c r="C41" s="154"/>
      <c r="D41" s="175"/>
      <c r="E41" s="172"/>
      <c r="F41" s="172"/>
      <c r="G41" s="172"/>
      <c r="H41" s="178"/>
      <c r="I41" s="176"/>
      <c r="J41" s="177"/>
      <c r="K41" s="173"/>
      <c r="L41" s="39"/>
      <c r="M41" s="7"/>
    </row>
    <row r="42" spans="2:13" ht="19.5" customHeight="1">
      <c r="B42" s="91" t="s">
        <v>118</v>
      </c>
      <c r="C42" s="179">
        <v>100</v>
      </c>
      <c r="D42" s="180" t="s">
        <v>119</v>
      </c>
      <c r="E42" s="181" t="s">
        <v>9</v>
      </c>
      <c r="F42" s="181" t="s">
        <v>9</v>
      </c>
      <c r="G42" s="181" t="s">
        <v>9</v>
      </c>
      <c r="H42" s="182" t="s">
        <v>21</v>
      </c>
      <c r="I42" s="183"/>
      <c r="J42" s="184" t="s">
        <v>9</v>
      </c>
      <c r="K42" s="185" t="s">
        <v>9</v>
      </c>
      <c r="L42" s="39"/>
      <c r="M42" s="7"/>
    </row>
    <row r="43" spans="2:13" ht="19.5" customHeight="1">
      <c r="B43" s="108" t="s">
        <v>39</v>
      </c>
      <c r="C43" s="179">
        <v>100</v>
      </c>
      <c r="D43" s="180" t="s">
        <v>9</v>
      </c>
      <c r="E43" s="181" t="s">
        <v>9</v>
      </c>
      <c r="F43" s="181" t="s">
        <v>9</v>
      </c>
      <c r="G43" s="181" t="s">
        <v>9</v>
      </c>
      <c r="H43" s="182" t="s">
        <v>120</v>
      </c>
      <c r="I43" s="183"/>
      <c r="J43" s="184" t="s">
        <v>9</v>
      </c>
      <c r="K43" s="185" t="s">
        <v>9</v>
      </c>
      <c r="L43" s="39"/>
      <c r="M43" s="7"/>
    </row>
    <row r="44" spans="2:13" ht="19.5" customHeight="1">
      <c r="B44" s="108" t="s">
        <v>40</v>
      </c>
      <c r="C44" s="179">
        <v>100</v>
      </c>
      <c r="D44" s="180">
        <f aca="true" t="shared" si="4" ref="D44:D49">D8/C8*100</f>
        <v>63.390107239600724</v>
      </c>
      <c r="E44" s="186">
        <f aca="true" t="shared" si="5" ref="E44:E49">E8/C8*100</f>
        <v>31.322126980592973</v>
      </c>
      <c r="F44" s="186">
        <f aca="true" t="shared" si="6" ref="F44:F49">F8/C8*100</f>
        <v>2.8015881850903557</v>
      </c>
      <c r="G44" s="186">
        <f aca="true" t="shared" si="7" ref="G44:G49">G8/C8*100</f>
        <v>1.2653530743255779</v>
      </c>
      <c r="H44" s="182">
        <f aca="true" t="shared" si="8" ref="H44:H49">H8/C8*100</f>
        <v>0.8274889606293369</v>
      </c>
      <c r="I44" s="183"/>
      <c r="J44" s="186">
        <f>J8/C8*100</f>
        <v>0.3933355597610301</v>
      </c>
      <c r="K44" s="185" t="s">
        <v>121</v>
      </c>
      <c r="L44" s="39"/>
      <c r="M44" s="7"/>
    </row>
    <row r="45" spans="2:13" ht="19.5" customHeight="1">
      <c r="B45" s="91" t="s">
        <v>41</v>
      </c>
      <c r="C45" s="179">
        <v>100</v>
      </c>
      <c r="D45" s="180">
        <f t="shared" si="4"/>
        <v>61.355751267680816</v>
      </c>
      <c r="E45" s="186">
        <f t="shared" si="5"/>
        <v>34.182901877057205</v>
      </c>
      <c r="F45" s="186">
        <f t="shared" si="6"/>
        <v>2.499777599857664</v>
      </c>
      <c r="G45" s="186">
        <f t="shared" si="7"/>
        <v>1.071968686059959</v>
      </c>
      <c r="H45" s="182">
        <f t="shared" si="8"/>
        <v>0.5782403700738369</v>
      </c>
      <c r="I45" s="183"/>
      <c r="J45" s="186">
        <f>J9/C9*100</f>
        <v>0.31136019927052755</v>
      </c>
      <c r="K45" s="185" t="s">
        <v>121</v>
      </c>
      <c r="L45" s="39"/>
      <c r="M45" s="7"/>
    </row>
    <row r="46" spans="2:13" ht="19.5" customHeight="1">
      <c r="B46" s="91" t="s">
        <v>42</v>
      </c>
      <c r="C46" s="179">
        <v>100</v>
      </c>
      <c r="D46" s="180">
        <f t="shared" si="4"/>
        <v>64.81077757281011</v>
      </c>
      <c r="E46" s="186">
        <f t="shared" si="5"/>
        <v>32.371848622058245</v>
      </c>
      <c r="F46" s="186">
        <f t="shared" si="6"/>
        <v>1.3639666834367488</v>
      </c>
      <c r="G46" s="186">
        <f t="shared" si="7"/>
        <v>0.7490636704119851</v>
      </c>
      <c r="H46" s="182">
        <f t="shared" si="8"/>
        <v>0.46956230085527423</v>
      </c>
      <c r="I46" s="183"/>
      <c r="J46" s="186">
        <f>J10/C10*100</f>
        <v>0.23478115042763711</v>
      </c>
      <c r="K46" s="185" t="s">
        <v>33</v>
      </c>
      <c r="L46" s="39"/>
      <c r="M46" s="7"/>
    </row>
    <row r="47" spans="2:13" ht="19.5" customHeight="1">
      <c r="B47" s="91" t="s">
        <v>43</v>
      </c>
      <c r="C47" s="179">
        <v>100</v>
      </c>
      <c r="D47" s="180">
        <f t="shared" si="4"/>
        <v>63.94466755912539</v>
      </c>
      <c r="E47" s="186">
        <f t="shared" si="5"/>
        <v>30.719704213680117</v>
      </c>
      <c r="F47" s="186">
        <f t="shared" si="6"/>
        <v>3.1299802384139737</v>
      </c>
      <c r="G47" s="186">
        <f t="shared" si="7"/>
        <v>1.4088098425447824</v>
      </c>
      <c r="H47" s="182">
        <f t="shared" si="8"/>
        <v>0.7968381462357366</v>
      </c>
      <c r="I47" s="183"/>
      <c r="J47" s="159" t="s">
        <v>117</v>
      </c>
      <c r="K47" s="185" t="s">
        <v>33</v>
      </c>
      <c r="L47" s="39"/>
      <c r="M47" s="7"/>
    </row>
    <row r="48" spans="2:13" ht="19.5" customHeight="1">
      <c r="B48" s="91" t="s">
        <v>44</v>
      </c>
      <c r="C48" s="179">
        <v>100</v>
      </c>
      <c r="D48" s="180">
        <f t="shared" si="4"/>
        <v>62.19061837039364</v>
      </c>
      <c r="E48" s="186">
        <f t="shared" si="5"/>
        <v>32.62355621906184</v>
      </c>
      <c r="F48" s="186">
        <f t="shared" si="6"/>
        <v>2.5221969042193764</v>
      </c>
      <c r="G48" s="186">
        <f t="shared" si="7"/>
        <v>1.4614598884261805</v>
      </c>
      <c r="H48" s="182">
        <f t="shared" si="8"/>
        <v>1.202168617898955</v>
      </c>
      <c r="I48" s="183"/>
      <c r="J48" s="159" t="s">
        <v>117</v>
      </c>
      <c r="K48" s="185" t="s">
        <v>121</v>
      </c>
      <c r="L48" s="39"/>
      <c r="M48" s="7"/>
    </row>
    <row r="49" spans="2:13" ht="19.5" customHeight="1">
      <c r="B49" s="107" t="s">
        <v>45</v>
      </c>
      <c r="C49" s="179">
        <v>100</v>
      </c>
      <c r="D49" s="180">
        <f t="shared" si="4"/>
        <v>62.22074341667459</v>
      </c>
      <c r="E49" s="186">
        <f t="shared" si="5"/>
        <v>31.79960072250214</v>
      </c>
      <c r="F49" s="186">
        <f t="shared" si="6"/>
        <v>3.298792660899325</v>
      </c>
      <c r="G49" s="186">
        <f t="shared" si="7"/>
        <v>1.464017492157049</v>
      </c>
      <c r="H49" s="182">
        <f t="shared" si="8"/>
        <v>1.216845707766898</v>
      </c>
      <c r="I49" s="183"/>
      <c r="J49" s="159" t="s">
        <v>113</v>
      </c>
      <c r="K49" s="185" t="s">
        <v>33</v>
      </c>
      <c r="L49" s="39"/>
      <c r="M49" s="7"/>
    </row>
    <row r="50" spans="2:13" ht="19.5" customHeight="1" hidden="1">
      <c r="B50" s="91"/>
      <c r="C50" s="154"/>
      <c r="D50" s="180"/>
      <c r="E50" s="186"/>
      <c r="F50" s="186"/>
      <c r="G50" s="186"/>
      <c r="H50" s="187"/>
      <c r="I50" s="188"/>
      <c r="J50" s="186"/>
      <c r="K50" s="185"/>
      <c r="L50" s="39"/>
      <c r="M50" s="7"/>
    </row>
    <row r="51" spans="2:13" ht="19.5" customHeight="1" hidden="1">
      <c r="B51" s="91" t="s">
        <v>11</v>
      </c>
      <c r="C51" s="179">
        <v>100</v>
      </c>
      <c r="D51" s="180">
        <f aca="true" t="shared" si="9" ref="D51:D65">D15/C15*100</f>
        <v>62.10760068638337</v>
      </c>
      <c r="E51" s="186">
        <f aca="true" t="shared" si="10" ref="E51:E65">E15/C15*100</f>
        <v>31.583728676693244</v>
      </c>
      <c r="F51" s="186">
        <f aca="true" t="shared" si="11" ref="F51:F65">F15/C15*100</f>
        <v>3.4319168264863227</v>
      </c>
      <c r="G51" s="186">
        <f aca="true" t="shared" si="12" ref="G51:G65">G15/C15*100</f>
        <v>1.826991016453013</v>
      </c>
      <c r="H51" s="184">
        <f aca="true" t="shared" si="13" ref="H51:H65">H15/C15*100</f>
        <v>1.0497627939840517</v>
      </c>
      <c r="I51" s="159" t="s">
        <v>113</v>
      </c>
      <c r="J51" s="159" t="s">
        <v>113</v>
      </c>
      <c r="K51" s="185" t="s">
        <v>33</v>
      </c>
      <c r="L51" s="39"/>
      <c r="M51" s="7"/>
    </row>
    <row r="52" spans="2:13" ht="19.5" customHeight="1" hidden="1">
      <c r="B52" s="91" t="s">
        <v>12</v>
      </c>
      <c r="C52" s="179">
        <v>100</v>
      </c>
      <c r="D52" s="180">
        <f t="shared" si="9"/>
        <v>64.27470834250495</v>
      </c>
      <c r="E52" s="186">
        <f t="shared" si="10"/>
        <v>30.288355712084524</v>
      </c>
      <c r="F52" s="186">
        <f t="shared" si="11"/>
        <v>2.8945630640545894</v>
      </c>
      <c r="G52" s="186">
        <f t="shared" si="12"/>
        <v>1.4858023332599604</v>
      </c>
      <c r="H52" s="184">
        <f t="shared" si="13"/>
        <v>1.0565705480959717</v>
      </c>
      <c r="I52" s="159" t="s">
        <v>117</v>
      </c>
      <c r="J52" s="159" t="s">
        <v>113</v>
      </c>
      <c r="K52" s="185" t="s">
        <v>121</v>
      </c>
      <c r="L52" s="39"/>
      <c r="M52" s="7"/>
    </row>
    <row r="53" spans="2:13" ht="19.5" customHeight="1" hidden="1">
      <c r="B53" s="91" t="s">
        <v>13</v>
      </c>
      <c r="C53" s="179">
        <v>100</v>
      </c>
      <c r="D53" s="180">
        <f t="shared" si="9"/>
        <v>63.240159726183684</v>
      </c>
      <c r="E53" s="186">
        <f t="shared" si="10"/>
        <v>30.929834569309754</v>
      </c>
      <c r="F53" s="186">
        <f t="shared" si="11"/>
        <v>3.3200228180262408</v>
      </c>
      <c r="G53" s="186">
        <f t="shared" si="12"/>
        <v>1.563034797490017</v>
      </c>
      <c r="H53" s="184">
        <f t="shared" si="13"/>
        <v>0.9469480889903024</v>
      </c>
      <c r="I53" s="159" t="s">
        <v>113</v>
      </c>
      <c r="J53" s="159" t="s">
        <v>113</v>
      </c>
      <c r="K53" s="185" t="s">
        <v>33</v>
      </c>
      <c r="L53" s="39"/>
      <c r="M53" s="7"/>
    </row>
    <row r="54" spans="2:13" ht="19.5" customHeight="1" hidden="1">
      <c r="B54" s="108" t="s">
        <v>14</v>
      </c>
      <c r="C54" s="179">
        <v>100</v>
      </c>
      <c r="D54" s="180">
        <f t="shared" si="9"/>
        <v>63.04696166646123</v>
      </c>
      <c r="E54" s="186">
        <f t="shared" si="10"/>
        <v>31.369407124368298</v>
      </c>
      <c r="F54" s="186">
        <f t="shared" si="11"/>
        <v>2.9335634167385676</v>
      </c>
      <c r="G54" s="186">
        <f t="shared" si="12"/>
        <v>1.836558609638851</v>
      </c>
      <c r="H54" s="184">
        <f t="shared" si="13"/>
        <v>0.8135091827930482</v>
      </c>
      <c r="I54" s="159" t="s">
        <v>113</v>
      </c>
      <c r="J54" s="159" t="s">
        <v>113</v>
      </c>
      <c r="K54" s="185" t="s">
        <v>33</v>
      </c>
      <c r="L54" s="39"/>
      <c r="M54" s="7"/>
    </row>
    <row r="55" spans="2:13" ht="19.5" customHeight="1">
      <c r="B55" s="108" t="s">
        <v>122</v>
      </c>
      <c r="C55" s="179">
        <v>100</v>
      </c>
      <c r="D55" s="180">
        <f t="shared" si="9"/>
        <v>62.779347546879016</v>
      </c>
      <c r="E55" s="186">
        <f t="shared" si="10"/>
        <v>32.13460056511688</v>
      </c>
      <c r="F55" s="186">
        <f t="shared" si="11"/>
        <v>2.658618032365785</v>
      </c>
      <c r="G55" s="186">
        <f t="shared" si="12"/>
        <v>1.6568199332134599</v>
      </c>
      <c r="H55" s="184">
        <f t="shared" si="13"/>
        <v>0.7706139224248651</v>
      </c>
      <c r="I55" s="159" t="s">
        <v>113</v>
      </c>
      <c r="J55" s="159" t="s">
        <v>113</v>
      </c>
      <c r="K55" s="185" t="s">
        <v>33</v>
      </c>
      <c r="L55" s="39"/>
      <c r="M55" s="7"/>
    </row>
    <row r="56" spans="2:13" ht="19.5" customHeight="1">
      <c r="B56" s="108" t="s">
        <v>78</v>
      </c>
      <c r="C56" s="179">
        <v>100</v>
      </c>
      <c r="D56" s="180">
        <f t="shared" si="9"/>
        <v>61.39249337240128</v>
      </c>
      <c r="E56" s="186">
        <f t="shared" si="10"/>
        <v>33.361239012138974</v>
      </c>
      <c r="F56" s="186">
        <f t="shared" si="11"/>
        <v>2.860332077577787</v>
      </c>
      <c r="G56" s="186">
        <f t="shared" si="12"/>
        <v>1.506906655504395</v>
      </c>
      <c r="H56" s="184">
        <f t="shared" si="13"/>
        <v>0.8511232035719268</v>
      </c>
      <c r="I56" s="159" t="s">
        <v>113</v>
      </c>
      <c r="J56" s="159" t="s">
        <v>113</v>
      </c>
      <c r="K56" s="185">
        <f>K20/C20*100</f>
        <v>0.02790567880563695</v>
      </c>
      <c r="L56" s="39"/>
      <c r="M56" s="7"/>
    </row>
    <row r="57" spans="2:13" ht="19.5" customHeight="1">
      <c r="B57" s="108" t="s">
        <v>79</v>
      </c>
      <c r="C57" s="179">
        <v>100</v>
      </c>
      <c r="D57" s="180">
        <f t="shared" si="9"/>
        <v>61.089837997054495</v>
      </c>
      <c r="E57" s="186">
        <f t="shared" si="10"/>
        <v>33.534609720176725</v>
      </c>
      <c r="F57" s="186">
        <f t="shared" si="11"/>
        <v>2.798232695139912</v>
      </c>
      <c r="G57" s="186">
        <f t="shared" si="12"/>
        <v>1.7525773195876289</v>
      </c>
      <c r="H57" s="184">
        <f t="shared" si="13"/>
        <v>0.8247422680412372</v>
      </c>
      <c r="I57" s="159" t="s">
        <v>113</v>
      </c>
      <c r="J57" s="159" t="s">
        <v>113</v>
      </c>
      <c r="K57" s="185" t="s">
        <v>33</v>
      </c>
      <c r="L57" s="39"/>
      <c r="M57" s="7"/>
    </row>
    <row r="58" spans="2:13" ht="19.5" customHeight="1">
      <c r="B58" s="108" t="s">
        <v>80</v>
      </c>
      <c r="C58" s="179">
        <v>100</v>
      </c>
      <c r="D58" s="180">
        <f t="shared" si="9"/>
        <v>59.74082073434125</v>
      </c>
      <c r="E58" s="186">
        <f t="shared" si="10"/>
        <v>34.65802735781138</v>
      </c>
      <c r="F58" s="186">
        <f t="shared" si="11"/>
        <v>3.2397408207343417</v>
      </c>
      <c r="G58" s="186">
        <f t="shared" si="12"/>
        <v>1.5550755939524838</v>
      </c>
      <c r="H58" s="184">
        <f t="shared" si="13"/>
        <v>0.8063354931605472</v>
      </c>
      <c r="I58" s="159" t="s">
        <v>113</v>
      </c>
      <c r="J58" s="159" t="s">
        <v>113</v>
      </c>
      <c r="K58" s="185" t="s">
        <v>121</v>
      </c>
      <c r="L58" s="39"/>
      <c r="M58" s="7"/>
    </row>
    <row r="59" spans="2:13" ht="19.5" customHeight="1">
      <c r="B59" s="108" t="s">
        <v>47</v>
      </c>
      <c r="C59" s="179">
        <v>100</v>
      </c>
      <c r="D59" s="180">
        <f t="shared" si="9"/>
        <v>58.722287047841306</v>
      </c>
      <c r="E59" s="186">
        <f t="shared" si="10"/>
        <v>36.14352392065344</v>
      </c>
      <c r="F59" s="186">
        <f t="shared" si="11"/>
        <v>3.0192532088681445</v>
      </c>
      <c r="G59" s="186">
        <f t="shared" si="12"/>
        <v>1.3856476079346558</v>
      </c>
      <c r="H59" s="184">
        <f t="shared" si="13"/>
        <v>0.7292882147024504</v>
      </c>
      <c r="I59" s="159" t="s">
        <v>113</v>
      </c>
      <c r="J59" s="159" t="s">
        <v>113</v>
      </c>
      <c r="K59" s="185" t="s">
        <v>33</v>
      </c>
      <c r="L59" s="39"/>
      <c r="M59" s="7"/>
    </row>
    <row r="60" spans="2:13" ht="19.5" customHeight="1">
      <c r="B60" s="111" t="s">
        <v>48</v>
      </c>
      <c r="C60" s="179">
        <v>100</v>
      </c>
      <c r="D60" s="180">
        <f t="shared" si="9"/>
        <v>60.32502101428972</v>
      </c>
      <c r="E60" s="186">
        <f t="shared" si="10"/>
        <v>35.065844774446624</v>
      </c>
      <c r="F60" s="186">
        <f t="shared" si="11"/>
        <v>2.7318576632109832</v>
      </c>
      <c r="G60" s="186">
        <f t="shared" si="12"/>
        <v>1.3729335948444943</v>
      </c>
      <c r="H60" s="184">
        <f t="shared" si="13"/>
        <v>0.5043429532081816</v>
      </c>
      <c r="I60" s="159" t="s">
        <v>113</v>
      </c>
      <c r="J60" s="159" t="s">
        <v>113</v>
      </c>
      <c r="K60" s="189" t="s">
        <v>33</v>
      </c>
      <c r="L60" s="39"/>
      <c r="M60" s="7"/>
    </row>
    <row r="61" spans="2:13" ht="19.5" customHeight="1">
      <c r="B61" s="111" t="s">
        <v>49</v>
      </c>
      <c r="C61" s="190">
        <v>100</v>
      </c>
      <c r="D61" s="180">
        <f t="shared" si="9"/>
        <v>58.69731800766284</v>
      </c>
      <c r="E61" s="186">
        <f t="shared" si="10"/>
        <v>35.93869731800766</v>
      </c>
      <c r="F61" s="186">
        <f t="shared" si="11"/>
        <v>2.743295019157088</v>
      </c>
      <c r="G61" s="186">
        <f t="shared" si="12"/>
        <v>1.7777777777777777</v>
      </c>
      <c r="H61" s="184">
        <f t="shared" si="13"/>
        <v>0.8275862068965517</v>
      </c>
      <c r="I61" s="159" t="s">
        <v>113</v>
      </c>
      <c r="J61" s="159" t="s">
        <v>117</v>
      </c>
      <c r="K61" s="185">
        <f aca="true" t="shared" si="14" ref="K61:K70">IF(K25=0,"－",K25/C25*100)</f>
        <v>0.01532567049808429</v>
      </c>
      <c r="L61" s="39"/>
      <c r="M61" s="7"/>
    </row>
    <row r="62" spans="2:13" ht="19.5" customHeight="1">
      <c r="B62" s="111" t="s">
        <v>50</v>
      </c>
      <c r="C62" s="190">
        <v>100</v>
      </c>
      <c r="D62" s="180">
        <f t="shared" si="9"/>
        <v>56.19952494061757</v>
      </c>
      <c r="E62" s="186">
        <f t="shared" si="10"/>
        <v>37.513855898654</v>
      </c>
      <c r="F62" s="186">
        <f t="shared" si="11"/>
        <v>3.1195566112430724</v>
      </c>
      <c r="G62" s="186">
        <f t="shared" si="12"/>
        <v>1.520190023752969</v>
      </c>
      <c r="H62" s="184">
        <f t="shared" si="13"/>
        <v>0.8867775138558986</v>
      </c>
      <c r="I62" s="159" t="s">
        <v>113</v>
      </c>
      <c r="J62" s="159" t="s">
        <v>113</v>
      </c>
      <c r="K62" s="185">
        <f t="shared" si="14"/>
        <v>0.7600950118764845</v>
      </c>
      <c r="L62" s="39"/>
      <c r="M62" s="7"/>
    </row>
    <row r="63" spans="2:13" ht="19.5" customHeight="1">
      <c r="B63" s="111" t="s">
        <v>51</v>
      </c>
      <c r="C63" s="190">
        <v>100</v>
      </c>
      <c r="D63" s="180">
        <f t="shared" si="9"/>
        <v>58.33188229148528</v>
      </c>
      <c r="E63" s="186">
        <f t="shared" si="10"/>
        <v>37.15827964478496</v>
      </c>
      <c r="F63" s="186">
        <f t="shared" si="11"/>
        <v>2.420337802542225</v>
      </c>
      <c r="G63" s="186">
        <f t="shared" si="12"/>
        <v>1.1318126414765801</v>
      </c>
      <c r="H63" s="184">
        <f t="shared" si="13"/>
        <v>0.9576876197109525</v>
      </c>
      <c r="I63" s="159" t="s">
        <v>113</v>
      </c>
      <c r="J63" s="159" t="s">
        <v>113</v>
      </c>
      <c r="K63" s="185" t="str">
        <f t="shared" si="14"/>
        <v>－</v>
      </c>
      <c r="L63" s="39"/>
      <c r="M63" s="7"/>
    </row>
    <row r="64" spans="2:13" ht="19.5" customHeight="1">
      <c r="B64" s="111" t="s">
        <v>52</v>
      </c>
      <c r="C64" s="190">
        <v>100</v>
      </c>
      <c r="D64" s="180">
        <f t="shared" si="9"/>
        <v>57.25879170423806</v>
      </c>
      <c r="E64" s="186">
        <f t="shared" si="10"/>
        <v>37.35347159603246</v>
      </c>
      <c r="F64" s="186">
        <f t="shared" si="11"/>
        <v>3.2687105500450855</v>
      </c>
      <c r="G64" s="186">
        <f t="shared" si="12"/>
        <v>1.4427412082957618</v>
      </c>
      <c r="H64" s="184">
        <f t="shared" si="13"/>
        <v>0.6537421100090172</v>
      </c>
      <c r="I64" s="159" t="s">
        <v>113</v>
      </c>
      <c r="J64" s="159" t="s">
        <v>113</v>
      </c>
      <c r="K64" s="185">
        <f t="shared" si="14"/>
        <v>0.022542831379621278</v>
      </c>
      <c r="L64" s="39"/>
      <c r="M64" s="191"/>
    </row>
    <row r="65" spans="2:13" ht="19.5" customHeight="1">
      <c r="B65" s="110" t="s">
        <v>53</v>
      </c>
      <c r="C65" s="190">
        <f>SUM(D65:K65)</f>
        <v>100</v>
      </c>
      <c r="D65" s="180">
        <f t="shared" si="9"/>
        <v>55.71905042181675</v>
      </c>
      <c r="E65" s="186">
        <f t="shared" si="10"/>
        <v>39.37610359034726</v>
      </c>
      <c r="F65" s="186">
        <f t="shared" si="11"/>
        <v>2.64861683343143</v>
      </c>
      <c r="G65" s="186">
        <f t="shared" si="12"/>
        <v>1.4125956444967627</v>
      </c>
      <c r="H65" s="184">
        <f t="shared" si="13"/>
        <v>0.843633509907789</v>
      </c>
      <c r="I65" s="177" t="s">
        <v>113</v>
      </c>
      <c r="J65" s="159" t="s">
        <v>113</v>
      </c>
      <c r="K65" s="185" t="str">
        <f t="shared" si="14"/>
        <v>－</v>
      </c>
      <c r="L65" s="39"/>
      <c r="M65" s="7"/>
    </row>
    <row r="66" spans="2:13" ht="19.5" customHeight="1">
      <c r="B66" s="110" t="s">
        <v>54</v>
      </c>
      <c r="C66" s="190">
        <f>SUM(D66:K66)</f>
        <v>100</v>
      </c>
      <c r="D66" s="192">
        <f>IF(D30=0,"－",D30/C30*100)</f>
        <v>55.32928942807626</v>
      </c>
      <c r="E66" s="193">
        <f>IF(E30=0,"－",E30/C30*100)</f>
        <v>39.64471403812825</v>
      </c>
      <c r="F66" s="193">
        <f>IF(F30=0,"－",F30/C30*100)</f>
        <v>2.55632582322357</v>
      </c>
      <c r="G66" s="193">
        <f>IF(G30=0,"－",G30/C30*100)</f>
        <v>1.3648180242634316</v>
      </c>
      <c r="H66" s="193">
        <f>IF(H30=0,"－",H30/C30*100)</f>
        <v>1.1048526863084922</v>
      </c>
      <c r="I66" s="194" t="s">
        <v>113</v>
      </c>
      <c r="J66" s="194" t="s">
        <v>113</v>
      </c>
      <c r="K66" s="185" t="str">
        <f t="shared" si="14"/>
        <v>－</v>
      </c>
      <c r="L66" s="39"/>
      <c r="M66" s="7"/>
    </row>
    <row r="67" spans="2:13" ht="19.5" customHeight="1">
      <c r="B67" s="110" t="s">
        <v>55</v>
      </c>
      <c r="C67" s="190">
        <f>SUM(D67:K67)</f>
        <v>100</v>
      </c>
      <c r="D67" s="192">
        <f>IF(D31=0,"－",D31/C31*100)</f>
        <v>55.80009170105457</v>
      </c>
      <c r="E67" s="193">
        <f>IF(E31=0,"－",E31/C31*100)</f>
        <v>39.38560293443374</v>
      </c>
      <c r="F67" s="193">
        <f>IF(F31=0,"－",F31/C31*100)</f>
        <v>2.384227418615314</v>
      </c>
      <c r="G67" s="193">
        <f>IF(G31=0,"－",G31/C31*100)</f>
        <v>1.3296652911508482</v>
      </c>
      <c r="H67" s="193">
        <f>IF(H31=0,"－",H31/C31*100)</f>
        <v>1.1004126547455295</v>
      </c>
      <c r="I67" s="194" t="s">
        <v>117</v>
      </c>
      <c r="J67" s="194" t="s">
        <v>113</v>
      </c>
      <c r="K67" s="185" t="str">
        <f t="shared" si="14"/>
        <v>－</v>
      </c>
      <c r="L67" s="39"/>
      <c r="M67" s="7"/>
    </row>
    <row r="68" spans="2:13" ht="19.5" customHeight="1">
      <c r="B68" s="110" t="s">
        <v>56</v>
      </c>
      <c r="C68" s="190">
        <f>SUM(D68:K68)</f>
        <v>100</v>
      </c>
      <c r="D68" s="192">
        <f>IF(D32=0,"－",D32/C32*100)</f>
        <v>55.17683239364428</v>
      </c>
      <c r="E68" s="193">
        <f>IF(E32=0,"－",E32/C32*100)</f>
        <v>39.49256791389031</v>
      </c>
      <c r="F68" s="193">
        <f>IF(F32=0,"－",F32/C32*100)</f>
        <v>2.255253716043055</v>
      </c>
      <c r="G68" s="193">
        <f>IF(G32=0,"－",G32/C32*100)</f>
        <v>2.0246027678113787</v>
      </c>
      <c r="H68" s="193">
        <f>IF(H32=0,"－",H32/C32*100)</f>
        <v>1.0507432086109687</v>
      </c>
      <c r="I68" s="194" t="s">
        <v>113</v>
      </c>
      <c r="J68" s="194" t="s">
        <v>113</v>
      </c>
      <c r="K68" s="185" t="str">
        <f t="shared" si="14"/>
        <v>－</v>
      </c>
      <c r="L68" s="39"/>
      <c r="M68" s="7"/>
    </row>
    <row r="69" spans="2:13" ht="19.5" customHeight="1">
      <c r="B69" s="110" t="s">
        <v>57</v>
      </c>
      <c r="C69" s="190">
        <f>SUM(D69:K69)</f>
        <v>99.99999999999999</v>
      </c>
      <c r="D69" s="192">
        <f>IF(D33=0,"－",D33/C33*100)</f>
        <v>55.04787961696307</v>
      </c>
      <c r="E69" s="193">
        <f>IF(E33=0,"－",E33/C33*100)</f>
        <v>39.83584131326949</v>
      </c>
      <c r="F69" s="193">
        <f>IF(F33=0,"－",F33/C33*100)</f>
        <v>2.462380300957592</v>
      </c>
      <c r="G69" s="193">
        <f>IF(G33=0,"－",G33/C33*100)</f>
        <v>1.4774281805745555</v>
      </c>
      <c r="H69" s="193">
        <f>IF(H33=0,"－",H33/C33*100)</f>
        <v>1.1764705882352942</v>
      </c>
      <c r="I69" s="194" t="s">
        <v>113</v>
      </c>
      <c r="J69" s="194" t="s">
        <v>113</v>
      </c>
      <c r="K69" s="185" t="str">
        <f t="shared" si="14"/>
        <v>－</v>
      </c>
      <c r="L69" s="39"/>
      <c r="M69" s="7"/>
    </row>
    <row r="70" spans="2:13" ht="19.5" customHeight="1">
      <c r="B70" s="110" t="s">
        <v>58</v>
      </c>
      <c r="C70" s="190">
        <v>100</v>
      </c>
      <c r="D70" s="192">
        <f>IF(D34=0,"－",D34/C34*100)</f>
        <v>54.38698431144683</v>
      </c>
      <c r="E70" s="193">
        <f>IF(E34=0,"－",E34/C34*100)</f>
        <v>40.267286461359674</v>
      </c>
      <c r="F70" s="193">
        <f>IF(F34=0,"－",F34/C34*100)</f>
        <v>2.324230098779779</v>
      </c>
      <c r="G70" s="193">
        <f>IF(G34=0,"－",G34/C34*100)</f>
        <v>1.8593840790238232</v>
      </c>
      <c r="H70" s="193">
        <f>IF(H34=0,"－",H34/C34*100)</f>
        <v>1.1621150493898895</v>
      </c>
      <c r="I70" s="194" t="s">
        <v>113</v>
      </c>
      <c r="J70" s="194" t="s">
        <v>117</v>
      </c>
      <c r="K70" s="185" t="str">
        <f t="shared" si="14"/>
        <v>－</v>
      </c>
      <c r="L70" s="39"/>
      <c r="M70" s="7"/>
    </row>
    <row r="71" spans="2:13" ht="19.5" customHeight="1">
      <c r="B71" s="110" t="s">
        <v>59</v>
      </c>
      <c r="C71" s="190">
        <v>100</v>
      </c>
      <c r="D71" s="192">
        <v>53.96461336828309</v>
      </c>
      <c r="E71" s="193">
        <v>40.79292267365662</v>
      </c>
      <c r="F71" s="193">
        <v>2.09698558322412</v>
      </c>
      <c r="G71" s="193">
        <v>1.7038007863695939</v>
      </c>
      <c r="H71" s="193">
        <v>1.4416775884665793</v>
      </c>
      <c r="I71" s="194" t="s">
        <v>116</v>
      </c>
      <c r="J71" s="194" t="s">
        <v>116</v>
      </c>
      <c r="K71" s="185" t="s">
        <v>10</v>
      </c>
      <c r="L71" s="39"/>
      <c r="M71" s="7"/>
    </row>
    <row r="72" spans="2:13" ht="19.5" customHeight="1">
      <c r="B72" s="110" t="s">
        <v>60</v>
      </c>
      <c r="C72" s="190">
        <v>100</v>
      </c>
      <c r="D72" s="192">
        <f>IF(D36=0,"－",D36/C36*100)</f>
        <v>52.25165562913907</v>
      </c>
      <c r="E72" s="193">
        <f>IF(E36=0,"－",E36/C36*100)</f>
        <v>41.324503311258276</v>
      </c>
      <c r="F72" s="193">
        <f>IF(F36=0,"－",F36/C36*100)</f>
        <v>2.748344370860927</v>
      </c>
      <c r="G72" s="193">
        <f>IF(G36=0,"－",G36/C36*100)</f>
        <v>1.9205298013245033</v>
      </c>
      <c r="H72" s="193">
        <f>IF(H36=0,"－",H36/C36*100)</f>
        <v>1.7549668874172186</v>
      </c>
      <c r="I72" s="194" t="s">
        <v>114</v>
      </c>
      <c r="J72" s="194" t="s">
        <v>117</v>
      </c>
      <c r="K72" s="185" t="str">
        <f>IF(K36=0,"－",K36/C36*100)</f>
        <v>－</v>
      </c>
      <c r="L72" s="39"/>
      <c r="M72" s="7"/>
    </row>
    <row r="73" spans="2:13" ht="19.5" customHeight="1">
      <c r="B73" s="110" t="s">
        <v>61</v>
      </c>
      <c r="C73" s="190">
        <f>SUM(D73:K73)</f>
        <v>99.99999999999999</v>
      </c>
      <c r="D73" s="192">
        <f>IF(D37=0,"－",D37/C37*100)</f>
        <v>54.00783754898468</v>
      </c>
      <c r="E73" s="193">
        <f>IF(E37=0,"－",E37/C37*100)</f>
        <v>39.86462415390096</v>
      </c>
      <c r="F73" s="193">
        <f>IF(F37=0,"－",F37/C37*100)</f>
        <v>2.386889918061988</v>
      </c>
      <c r="G73" s="193">
        <f>IF(G37=0,"－",G37/C37*100)</f>
        <v>2.386889918061988</v>
      </c>
      <c r="H73" s="193">
        <f>IF(H37=0,"－",H37/C37*100)</f>
        <v>1.3537584609903812</v>
      </c>
      <c r="I73" s="194" t="s">
        <v>114</v>
      </c>
      <c r="J73" s="194" t="s">
        <v>117</v>
      </c>
      <c r="K73" s="185" t="str">
        <f>IF(K37=0,"－",K37/C37*100)</f>
        <v>－</v>
      </c>
      <c r="L73" s="39"/>
      <c r="M73" s="7"/>
    </row>
    <row r="74" spans="2:13" ht="19.5" customHeight="1">
      <c r="B74" s="110" t="s">
        <v>62</v>
      </c>
      <c r="C74" s="190">
        <v>100</v>
      </c>
      <c r="D74" s="195">
        <v>54.3</v>
      </c>
      <c r="E74" s="193">
        <v>40.4</v>
      </c>
      <c r="F74" s="193">
        <v>2.1</v>
      </c>
      <c r="G74" s="193">
        <v>1.7</v>
      </c>
      <c r="H74" s="193">
        <v>1.5</v>
      </c>
      <c r="I74" s="174" t="s">
        <v>116</v>
      </c>
      <c r="J74" s="174" t="s">
        <v>116</v>
      </c>
      <c r="K74" s="173">
        <v>0</v>
      </c>
      <c r="L74" s="39"/>
      <c r="M74" s="7"/>
    </row>
    <row r="75" spans="2:13" ht="20.25" customHeight="1">
      <c r="B75" s="110" t="s">
        <v>123</v>
      </c>
      <c r="C75" s="190">
        <f>SUM(D75:K75)</f>
        <v>100</v>
      </c>
      <c r="D75" s="195">
        <f>IF(D39=0,"－",D39/C39*100)</f>
        <v>56.24512099921935</v>
      </c>
      <c r="E75" s="193">
        <f>IF(E39=0,"－",E39/C39*100)</f>
        <v>38.212334113973455</v>
      </c>
      <c r="F75" s="193">
        <f>IF(F39=0,"－",F39/C39*100)</f>
        <v>2.537080405932865</v>
      </c>
      <c r="G75" s="193">
        <f>IF(G39=0,"－",G39/C39*100)</f>
        <v>1.795472287275566</v>
      </c>
      <c r="H75" s="193">
        <f>IF(H39=0,"－",H39/C39*100)</f>
        <v>1.209992193598751</v>
      </c>
      <c r="I75" s="194" t="s">
        <v>117</v>
      </c>
      <c r="J75" s="194" t="s">
        <v>113</v>
      </c>
      <c r="K75" s="185" t="str">
        <f>IF(K39=0,"－",K39/C39*100)</f>
        <v>－</v>
      </c>
      <c r="L75" s="39"/>
      <c r="M75" s="7"/>
    </row>
    <row r="76" spans="2:13" ht="20.25" customHeight="1" thickBot="1">
      <c r="B76" s="196" t="s">
        <v>66</v>
      </c>
      <c r="C76" s="197">
        <f>SUM(D76:K76)</f>
        <v>100</v>
      </c>
      <c r="D76" s="198">
        <f>IF(D40=0,"－",D40/C40*100)</f>
        <v>53.19805910895457</v>
      </c>
      <c r="E76" s="199">
        <f>IF(E40=0,"－",E40/C40*100)</f>
        <v>39.87648875165417</v>
      </c>
      <c r="F76" s="199">
        <f>IF(F40=0,"－",F40/C40*100)</f>
        <v>2.293780326422585</v>
      </c>
      <c r="G76" s="199">
        <f>IF(G40=0,"－",G40/C40*100)</f>
        <v>2.6025584472871635</v>
      </c>
      <c r="H76" s="199">
        <f>IF(H40=0,"－",H40/C40*100)</f>
        <v>2.0291133656815177</v>
      </c>
      <c r="I76" s="200" t="s">
        <v>113</v>
      </c>
      <c r="J76" s="200" t="s">
        <v>113</v>
      </c>
      <c r="K76" s="201" t="str">
        <f>IF(K40=0,"－",K40/C40*100)</f>
        <v>－</v>
      </c>
      <c r="L76" s="39"/>
      <c r="M76" s="7"/>
    </row>
    <row r="77" spans="2:13" ht="19.5" customHeight="1">
      <c r="B77" s="25" t="s">
        <v>124</v>
      </c>
      <c r="C77" s="19"/>
      <c r="D77" s="19"/>
      <c r="E77" s="19"/>
      <c r="F77" s="9"/>
      <c r="G77" s="19"/>
      <c r="H77" s="19"/>
      <c r="I77" s="19"/>
      <c r="J77" s="19"/>
      <c r="K77" s="19"/>
      <c r="L77" s="39"/>
      <c r="M77" s="7"/>
    </row>
    <row r="78" spans="2:13" ht="19.5" customHeight="1">
      <c r="B78" s="25" t="s">
        <v>125</v>
      </c>
      <c r="C78" s="19"/>
      <c r="D78" s="19"/>
      <c r="E78" s="19"/>
      <c r="F78" s="9"/>
      <c r="G78" s="19"/>
      <c r="H78" s="19"/>
      <c r="I78" s="19"/>
      <c r="J78" s="19"/>
      <c r="K78" s="19"/>
      <c r="L78" s="39"/>
      <c r="M78" s="7"/>
    </row>
    <row r="79" spans="2:13" ht="19.5" customHeight="1">
      <c r="B79" s="36" t="s">
        <v>126</v>
      </c>
      <c r="C79" s="19"/>
      <c r="D79" s="19"/>
      <c r="E79" s="19"/>
      <c r="F79" s="9"/>
      <c r="G79" s="19"/>
      <c r="H79" s="19"/>
      <c r="I79" s="19"/>
      <c r="J79" s="19"/>
      <c r="K79" s="19"/>
      <c r="L79" s="39"/>
      <c r="M79" s="7"/>
    </row>
    <row r="80" spans="2:12" ht="19.5" customHeight="1">
      <c r="B80" s="25" t="s">
        <v>37</v>
      </c>
      <c r="K80" s="39"/>
      <c r="L80" s="39"/>
    </row>
  </sheetData>
  <sheetProtection/>
  <mergeCells count="16">
    <mergeCell ref="H46:I46"/>
    <mergeCell ref="H47:I47"/>
    <mergeCell ref="H48:I48"/>
    <mergeCell ref="H49:I49"/>
    <mergeCell ref="H12:I12"/>
    <mergeCell ref="H13:I13"/>
    <mergeCell ref="H42:I42"/>
    <mergeCell ref="H43:I43"/>
    <mergeCell ref="H44:I44"/>
    <mergeCell ref="H45:I45"/>
    <mergeCell ref="H6:I6"/>
    <mergeCell ref="H7:I7"/>
    <mergeCell ref="H8:I8"/>
    <mergeCell ref="H9:I9"/>
    <mergeCell ref="H10:I10"/>
    <mergeCell ref="H11:I11"/>
  </mergeCells>
  <printOptions horizontalCentered="1"/>
  <pageMargins left="0.5118110236220472" right="0.5118110236220472" top="0.5905511811023623" bottom="0.2" header="0.1968503937007874" footer="0.17"/>
  <pageSetup firstPageNumber="42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hohuku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hohuku</dc:creator>
  <cp:keywords/>
  <dc:description/>
  <cp:lastModifiedBy>岡山県</cp:lastModifiedBy>
  <cp:lastPrinted>2019-06-05T02:51:17Z</cp:lastPrinted>
  <dcterms:created xsi:type="dcterms:W3CDTF">2004-06-07T00:22:17Z</dcterms:created>
  <dcterms:modified xsi:type="dcterms:W3CDTF">2020-01-28T05:36:56Z</dcterms:modified>
  <cp:category/>
  <cp:version/>
  <cp:contentType/>
  <cp:contentStatus/>
</cp:coreProperties>
</file>