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0490" windowHeight="7410"/>
  </bookViews>
  <sheets>
    <sheet name="【様式】  " sheetId="5" r:id="rId1"/>
    <sheet name="【見本】（ボーナス等支給） " sheetId="4" r:id="rId2"/>
    <sheet name="案【様式】" sheetId="1" state="hidden" r:id="rId3"/>
    <sheet name="没" sheetId="2" state="hidden" r:id="rId4"/>
    <sheet name="【見本】  (医療機関持ち出し分に充当)" sheetId="7" r:id="rId5"/>
    <sheet name="【見本】  (医療機関持ち出し分に充当) (2)" sheetId="6" r:id="rId6"/>
  </sheets>
  <externalReferences>
    <externalReference r:id="rId7"/>
  </externalReferences>
  <definedNames>
    <definedName name="_new1" localSheetId="4">#REF!</definedName>
    <definedName name="_new1" localSheetId="5">#REF!</definedName>
    <definedName name="_new1" localSheetId="1">#REF!</definedName>
    <definedName name="_new1" localSheetId="0">#REF!</definedName>
    <definedName name="_new1">#REF!</definedName>
    <definedName name="erea" localSheetId="4">#REF!</definedName>
    <definedName name="erea" localSheetId="5">#REF!</definedName>
    <definedName name="erea" localSheetId="1">#REF!</definedName>
    <definedName name="erea" localSheetId="0">#REF!</definedName>
    <definedName name="erea">#REF!</definedName>
    <definedName name="new" localSheetId="4">#REF!</definedName>
    <definedName name="new" localSheetId="5">#REF!</definedName>
    <definedName name="new" localSheetId="1">#REF!</definedName>
    <definedName name="new" localSheetId="0">#REF!</definedName>
    <definedName name="new">#REF!</definedName>
    <definedName name="_xlnm.Print_Area" localSheetId="4">'【見本】  (医療機関持ち出し分に充当)'!$A$1:$I$50</definedName>
    <definedName name="_xlnm.Print_Area" localSheetId="5">'【見本】  (医療機関持ち出し分に充当) (2)'!$A$1:$J$50</definedName>
    <definedName name="_xlnm.Print_Area" localSheetId="1">'【見本】（ボーナス等支給） '!$A$1:$I$50</definedName>
    <definedName name="_xlnm.Print_Area" localSheetId="0">'【様式】  '!$A$1:$I$50</definedName>
    <definedName name="_xlnm.Print_Area" localSheetId="2">案【様式】!$A$1:$V$47</definedName>
    <definedName name="_xlnm.Print_Area" localSheetId="3">没!$A$1:$S$99</definedName>
    <definedName name="ry" localSheetId="4">#REF!</definedName>
    <definedName name="ry" localSheetId="5">#REF!</definedName>
    <definedName name="ry" localSheetId="1">#REF!</definedName>
    <definedName name="ry" localSheetId="0">#REF!</definedName>
    <definedName name="ry">#REF!</definedName>
    <definedName name="www" localSheetId="4">#REF!</definedName>
    <definedName name="www" localSheetId="5">#REF!</definedName>
    <definedName name="www" localSheetId="1">#REF!</definedName>
    <definedName name="www" localSheetId="0">#REF!</definedName>
    <definedName name="www">#REF!</definedName>
    <definedName name="かぶる" localSheetId="4">#REF!</definedName>
    <definedName name="かぶる" localSheetId="5">#REF!</definedName>
    <definedName name="かぶる" localSheetId="1">#REF!</definedName>
    <definedName name="かぶる" localSheetId="0">#REF!</definedName>
    <definedName name="かぶる">#REF!</definedName>
    <definedName name="サービス" localSheetId="4">#REF!</definedName>
    <definedName name="サービス" localSheetId="5">#REF!</definedName>
    <definedName name="サービス" localSheetId="1">#REF!</definedName>
    <definedName name="サービス" localSheetId="0">#REF!</definedName>
    <definedName name="サービス">#REF!</definedName>
    <definedName name="サービス種別" localSheetId="4">#REF!</definedName>
    <definedName name="サービス種別" localSheetId="5">#REF!</definedName>
    <definedName name="サービス種別" localSheetId="1">#REF!</definedName>
    <definedName name="サービス種別" localSheetId="0">#REF!</definedName>
    <definedName name="サービス種別">#REF!</definedName>
    <definedName name="サービス種類" localSheetId="4">#REF!</definedName>
    <definedName name="サービス種類" localSheetId="5">#REF!</definedName>
    <definedName name="サービス種類" localSheetId="1">#REF!</definedName>
    <definedName name="サービス種類" localSheetId="0">#REF!</definedName>
    <definedName name="サービス種類">#REF!</definedName>
    <definedName name="サービス名" localSheetId="4">#REF!</definedName>
    <definedName name="サービス名" localSheetId="5">#REF!</definedName>
    <definedName name="サービス名" localSheetId="1">#REF!</definedName>
    <definedName name="サービス名" localSheetId="0">#REF!</definedName>
    <definedName name="サービス名">#REF!</definedName>
    <definedName name="サービス名称" localSheetId="4">#REF!</definedName>
    <definedName name="サービス名称" localSheetId="5">#REF!</definedName>
    <definedName name="サービス名称" localSheetId="1">#REF!</definedName>
    <definedName name="サービス名称" localSheetId="0">#REF!</definedName>
    <definedName name="サービス名称">#REF!</definedName>
    <definedName name="一覧" localSheetId="4">#REF!</definedName>
    <definedName name="一覧" localSheetId="5">#REF!</definedName>
    <definedName name="一覧" localSheetId="1">#REF!</definedName>
    <definedName name="一覧" localSheetId="0">#REF!</definedName>
    <definedName name="一覧">#REF!</definedName>
    <definedName name="種類" localSheetId="4">#REF!</definedName>
    <definedName name="種類" localSheetId="5">#REF!</definedName>
    <definedName name="種類" localSheetId="1">#REF!</definedName>
    <definedName name="種類" localSheetId="0">#REF!</definedName>
    <definedName name="種類">#REF!</definedName>
    <definedName name="特定" localSheetId="4">#REF!</definedName>
    <definedName name="特定" localSheetId="5">#REF!</definedName>
    <definedName name="特定" localSheetId="1">#REF!</definedName>
    <definedName name="特定" localSheetId="0">#REF!</definedName>
    <definedName name="特定">#REF!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7" l="1"/>
  <c r="E33" i="7"/>
  <c r="G32" i="7"/>
  <c r="H32" i="7" s="1"/>
  <c r="G31" i="7"/>
  <c r="H31" i="7" s="1"/>
  <c r="G30" i="7"/>
  <c r="H30" i="7" s="1"/>
  <c r="G29" i="7"/>
  <c r="H29" i="7" s="1"/>
  <c r="G28" i="7"/>
  <c r="H28" i="7" s="1"/>
  <c r="G27" i="7"/>
  <c r="H27" i="7" s="1"/>
  <c r="G26" i="7"/>
  <c r="H26" i="7" s="1"/>
  <c r="G25" i="7"/>
  <c r="H25" i="7" s="1"/>
  <c r="G24" i="7"/>
  <c r="H24" i="7" s="1"/>
  <c r="G23" i="7"/>
  <c r="H23" i="7" s="1"/>
  <c r="G22" i="7"/>
  <c r="H22" i="7" s="1"/>
  <c r="G21" i="7"/>
  <c r="H21" i="7" s="1"/>
  <c r="G20" i="7"/>
  <c r="H20" i="7" s="1"/>
  <c r="G19" i="7"/>
  <c r="H19" i="7" s="1"/>
  <c r="G18" i="7"/>
  <c r="H18" i="7" s="1"/>
  <c r="G17" i="7"/>
  <c r="H17" i="7" s="1"/>
  <c r="G16" i="7"/>
  <c r="H16" i="7" s="1"/>
  <c r="G15" i="7"/>
  <c r="H15" i="7" s="1"/>
  <c r="G14" i="7"/>
  <c r="H14" i="7" s="1"/>
  <c r="G13" i="7"/>
  <c r="H13" i="7" s="1"/>
  <c r="G12" i="7"/>
  <c r="G33" i="7" s="1"/>
  <c r="G25" i="4"/>
  <c r="H25" i="4" s="1"/>
  <c r="H12" i="7" l="1"/>
  <c r="H33" i="7" s="1"/>
  <c r="D48" i="7" s="1"/>
  <c r="H48" i="7" s="1"/>
  <c r="F48" i="6"/>
  <c r="E33" i="6"/>
  <c r="G32" i="6"/>
  <c r="H32" i="6" s="1"/>
  <c r="H31" i="6"/>
  <c r="G31" i="6"/>
  <c r="G30" i="6"/>
  <c r="H30" i="6" s="1"/>
  <c r="G29" i="6"/>
  <c r="H29" i="6" s="1"/>
  <c r="G28" i="6"/>
  <c r="H28" i="6" s="1"/>
  <c r="H27" i="6"/>
  <c r="G27" i="6"/>
  <c r="G26" i="6"/>
  <c r="H26" i="6" s="1"/>
  <c r="G25" i="6"/>
  <c r="H25" i="6" s="1"/>
  <c r="G24" i="6"/>
  <c r="H24" i="6" s="1"/>
  <c r="H23" i="6"/>
  <c r="G23" i="6"/>
  <c r="G22" i="6"/>
  <c r="H22" i="6" s="1"/>
  <c r="G21" i="6"/>
  <c r="H21" i="6" s="1"/>
  <c r="G20" i="6"/>
  <c r="H20" i="6" s="1"/>
  <c r="H19" i="6"/>
  <c r="G19" i="6"/>
  <c r="G18" i="6"/>
  <c r="H18" i="6" s="1"/>
  <c r="G17" i="6"/>
  <c r="H17" i="6" s="1"/>
  <c r="G16" i="6"/>
  <c r="H16" i="6" s="1"/>
  <c r="H15" i="6"/>
  <c r="G15" i="6"/>
  <c r="G14" i="6"/>
  <c r="H14" i="6" s="1"/>
  <c r="G13" i="6"/>
  <c r="H13" i="6" s="1"/>
  <c r="G12" i="6"/>
  <c r="G33" i="6" l="1"/>
  <c r="H12" i="6"/>
  <c r="H33" i="6" s="1"/>
  <c r="D48" i="6" s="1"/>
  <c r="H48" i="6" s="1"/>
  <c r="F48" i="5"/>
  <c r="E33" i="5"/>
  <c r="G32" i="5"/>
  <c r="H32" i="5" s="1"/>
  <c r="G31" i="5"/>
  <c r="H31" i="5" s="1"/>
  <c r="G30" i="5"/>
  <c r="H30" i="5" s="1"/>
  <c r="G29" i="5"/>
  <c r="H29" i="5" s="1"/>
  <c r="G28" i="5"/>
  <c r="H28" i="5" s="1"/>
  <c r="G27" i="5"/>
  <c r="H27" i="5" s="1"/>
  <c r="G26" i="5"/>
  <c r="H26" i="5" s="1"/>
  <c r="G25" i="5"/>
  <c r="H25" i="5" s="1"/>
  <c r="G24" i="5"/>
  <c r="H24" i="5" s="1"/>
  <c r="G23" i="5"/>
  <c r="H23" i="5" s="1"/>
  <c r="G22" i="5"/>
  <c r="H22" i="5" s="1"/>
  <c r="G21" i="5"/>
  <c r="H21" i="5" s="1"/>
  <c r="H20" i="5"/>
  <c r="G20" i="5"/>
  <c r="G19" i="5"/>
  <c r="H19" i="5" s="1"/>
  <c r="G18" i="5"/>
  <c r="H18" i="5" s="1"/>
  <c r="G17" i="5"/>
  <c r="H17" i="5" s="1"/>
  <c r="H16" i="5"/>
  <c r="G16" i="5"/>
  <c r="G15" i="5"/>
  <c r="H15" i="5" s="1"/>
  <c r="G14" i="5"/>
  <c r="H14" i="5" s="1"/>
  <c r="G13" i="5"/>
  <c r="H13" i="5" s="1"/>
  <c r="H12" i="5"/>
  <c r="G12" i="5"/>
  <c r="H33" i="5" l="1"/>
  <c r="D48" i="5" s="1"/>
  <c r="H48" i="5" s="1"/>
  <c r="G33" i="5"/>
  <c r="F48" i="4"/>
  <c r="E33" i="4"/>
  <c r="G32" i="4"/>
  <c r="H32" i="4" s="1"/>
  <c r="G31" i="4"/>
  <c r="H31" i="4" s="1"/>
  <c r="G30" i="4"/>
  <c r="H30" i="4" s="1"/>
  <c r="G29" i="4"/>
  <c r="H29" i="4" s="1"/>
  <c r="G28" i="4"/>
  <c r="H28" i="4" s="1"/>
  <c r="G27" i="4"/>
  <c r="H27" i="4" s="1"/>
  <c r="G26" i="4"/>
  <c r="H26" i="4" s="1"/>
  <c r="G24" i="4"/>
  <c r="H24" i="4" s="1"/>
  <c r="G23" i="4"/>
  <c r="H23" i="4" s="1"/>
  <c r="G22" i="4"/>
  <c r="H22" i="4" s="1"/>
  <c r="G21" i="4"/>
  <c r="H21" i="4" s="1"/>
  <c r="G20" i="4"/>
  <c r="H20" i="4" s="1"/>
  <c r="G19" i="4"/>
  <c r="H19" i="4" s="1"/>
  <c r="G18" i="4"/>
  <c r="H18" i="4" s="1"/>
  <c r="G17" i="4"/>
  <c r="H17" i="4" s="1"/>
  <c r="G16" i="4"/>
  <c r="H16" i="4" s="1"/>
  <c r="G15" i="4"/>
  <c r="H15" i="4" s="1"/>
  <c r="G14" i="4"/>
  <c r="H14" i="4" s="1"/>
  <c r="G13" i="4"/>
  <c r="H13" i="4" s="1"/>
  <c r="G12" i="4"/>
  <c r="H12" i="4" s="1"/>
  <c r="G9" i="1"/>
  <c r="F45" i="1"/>
  <c r="G33" i="4" l="1"/>
  <c r="H33" i="4"/>
  <c r="D48" i="4" s="1"/>
  <c r="H48" i="4"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H9" i="1"/>
  <c r="H30" i="1" l="1"/>
  <c r="D45" i="1" s="1"/>
  <c r="H45" i="1"/>
  <c r="G30" i="1"/>
  <c r="E30" i="1"/>
  <c r="L25" i="2" l="1"/>
  <c r="J54" i="2" l="1"/>
  <c r="J53" i="2"/>
  <c r="J52" i="2"/>
  <c r="J51" i="2"/>
  <c r="J50" i="2"/>
  <c r="H91" i="2"/>
  <c r="J91" i="2" s="1"/>
  <c r="H92" i="2"/>
  <c r="J92" i="2" s="1"/>
  <c r="H93" i="2"/>
  <c r="J93" i="2" s="1"/>
  <c r="H94" i="2"/>
  <c r="J94" i="2" s="1"/>
  <c r="H90" i="2"/>
  <c r="J90" i="2" s="1"/>
  <c r="E39" i="2"/>
  <c r="J96" i="2" l="1"/>
  <c r="F73" i="2"/>
  <c r="P14" i="2"/>
  <c r="F64" i="2" s="1"/>
  <c r="F54" i="2" l="1"/>
  <c r="F53" i="2"/>
  <c r="K44" i="2"/>
  <c r="G44" i="2"/>
  <c r="H42" i="2"/>
  <c r="H54" i="2" s="1"/>
  <c r="E42" i="2"/>
  <c r="E54" i="2" s="1"/>
  <c r="D42" i="2"/>
  <c r="D54" i="2" s="1"/>
  <c r="C42" i="2"/>
  <c r="H41" i="2"/>
  <c r="H53" i="2" s="1"/>
  <c r="E41" i="2"/>
  <c r="D41" i="2"/>
  <c r="D53" i="2" s="1"/>
  <c r="C41" i="2"/>
  <c r="C53" i="2" s="1"/>
  <c r="H40" i="2"/>
  <c r="E40" i="2"/>
  <c r="D40" i="2"/>
  <c r="D52" i="2" s="1"/>
  <c r="C40" i="2"/>
  <c r="C52" i="2" s="1"/>
  <c r="H39" i="2"/>
  <c r="E51" i="2"/>
  <c r="D39" i="2"/>
  <c r="D51" i="2" s="1"/>
  <c r="C39" i="2"/>
  <c r="C51" i="2" s="1"/>
  <c r="H38" i="2"/>
  <c r="H50" i="2" s="1"/>
  <c r="E38" i="2"/>
  <c r="D38" i="2"/>
  <c r="D50" i="2" s="1"/>
  <c r="C38" i="2"/>
  <c r="K31" i="2"/>
  <c r="I31" i="2"/>
  <c r="E31" i="2"/>
  <c r="L29" i="2"/>
  <c r="N29" i="2" s="1"/>
  <c r="L28" i="2"/>
  <c r="L27" i="2"/>
  <c r="L26" i="2"/>
  <c r="N26" i="2" s="1"/>
  <c r="F51" i="2"/>
  <c r="F50" i="2"/>
  <c r="K56" i="2" l="1"/>
  <c r="H51" i="2"/>
  <c r="L39" i="2"/>
  <c r="L51" i="2" s="1"/>
  <c r="E53" i="2"/>
  <c r="L41" i="2"/>
  <c r="N41" i="2" s="1"/>
  <c r="E50" i="2"/>
  <c r="L38" i="2"/>
  <c r="E52" i="2"/>
  <c r="L40" i="2"/>
  <c r="N40" i="2" s="1"/>
  <c r="C54" i="2"/>
  <c r="I44" i="2"/>
  <c r="N25" i="2"/>
  <c r="O31" i="2" s="1"/>
  <c r="E56" i="2"/>
  <c r="L42" i="2"/>
  <c r="N42" i="2" s="1"/>
  <c r="N28" i="2"/>
  <c r="H52" i="2"/>
  <c r="N27" i="2"/>
  <c r="G31" i="2"/>
  <c r="F52" i="2"/>
  <c r="G56" i="2" s="1"/>
  <c r="C50" i="2"/>
  <c r="M31" i="2"/>
  <c r="E44" i="2"/>
  <c r="N51" i="2" l="1"/>
  <c r="N38" i="2"/>
  <c r="L50" i="2"/>
  <c r="N50" i="2" s="1"/>
  <c r="M44" i="2"/>
  <c r="L53" i="2"/>
  <c r="N53" i="2" s="1"/>
  <c r="L54" i="2"/>
  <c r="N54" i="2" s="1"/>
  <c r="L52" i="2"/>
  <c r="N52" i="2" s="1"/>
  <c r="I56" i="2"/>
  <c r="N39" i="2"/>
  <c r="O56" i="2" l="1"/>
  <c r="C64" i="2" s="1"/>
  <c r="M56" i="2"/>
  <c r="H64" i="2" l="1"/>
  <c r="C73" i="2" s="1"/>
  <c r="H73" i="2" s="1"/>
  <c r="O44" i="2"/>
</calcChain>
</file>

<file path=xl/comments1.xml><?xml version="1.0" encoding="utf-8"?>
<comments xmlns="http://schemas.openxmlformats.org/spreadsheetml/2006/main">
  <authors>
    <author>作成者</author>
  </authors>
  <commentList>
    <comment ref="E25" authorId="0" shapeId="0">
      <text>
        <r>
          <rPr>
            <b/>
            <sz val="14"/>
            <color indexed="81"/>
            <rFont val="MS P ゴシック"/>
            <family val="3"/>
            <charset val="128"/>
          </rPr>
          <t xml:space="preserve">（例）賃上げ人数×増加額
　看護師　　２人*18000円
　薬剤師　　１*8000
　看護補助　１*2000
　医療事務　１*2500
計48500円
※増加額分のみ記入
　賃上後給与総額ー賃上前給与総額＝増加額（円）
</t>
        </r>
        <r>
          <rPr>
            <sz val="14"/>
            <color indexed="81"/>
            <rFont val="MS P ゴシック"/>
            <family val="3"/>
            <charset val="128"/>
          </rPr>
          <t xml:space="preserve">
　</t>
        </r>
      </text>
    </comment>
    <comment ref="D26" authorId="0" shapeId="0">
      <text>
        <r>
          <rPr>
            <b/>
            <sz val="14"/>
            <color indexed="81"/>
            <rFont val="MS P ゴシック"/>
            <family val="3"/>
            <charset val="128"/>
          </rPr>
          <t xml:space="preserve">（例）賃上げ実施人数
　看護師　　2
　薬剤師　　１
　看護補助　１
　医療事務　１
</t>
        </r>
        <r>
          <rPr>
            <b/>
            <sz val="12"/>
            <color indexed="81"/>
            <rFont val="MS P ゴシック"/>
            <family val="3"/>
            <charset val="128"/>
          </rPr>
          <t xml:space="preserve">
</t>
        </r>
        <r>
          <rPr>
            <b/>
            <sz val="16"/>
            <color indexed="81"/>
            <rFont val="MS P ゴシック"/>
            <family val="3"/>
            <charset val="128"/>
          </rPr>
          <t>計５人</t>
        </r>
        <r>
          <rPr>
            <b/>
            <sz val="9"/>
            <color indexed="81"/>
            <rFont val="MS P ゴシック"/>
            <family val="3"/>
            <charset val="128"/>
          </rPr>
          <t xml:space="preserve">
　</t>
        </r>
      </text>
    </comment>
    <comment ref="E32" authorId="0" shapeId="0">
      <text>
        <r>
          <rPr>
            <b/>
            <sz val="14"/>
            <color indexed="81"/>
            <rFont val="MS P ゴシック"/>
            <family val="3"/>
            <charset val="128"/>
          </rPr>
          <t>賞与の増額分、一時的に支払われた手当があれば含める</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E24" authorId="0" shapeId="0">
      <text>
        <r>
          <rPr>
            <b/>
            <sz val="14"/>
            <color indexed="81"/>
            <rFont val="MS P ゴシック"/>
            <family val="3"/>
            <charset val="128"/>
          </rPr>
          <t xml:space="preserve">（例）賃上げ人数×増加額
　看護師　　２人*18000円
　薬剤師　　１*8000
　看護補助　１*2000
　医療事務　１*2500
計48500円
※増加額分のみ記入
　賃上前給与総額ー賃上げ後給与総額＝増加額（円）
</t>
        </r>
        <r>
          <rPr>
            <sz val="14"/>
            <color indexed="81"/>
            <rFont val="MS P ゴシック"/>
            <family val="3"/>
            <charset val="128"/>
          </rPr>
          <t xml:space="preserve">
　</t>
        </r>
      </text>
    </comment>
    <comment ref="D26" authorId="0" shapeId="0">
      <text>
        <r>
          <rPr>
            <b/>
            <sz val="14"/>
            <color indexed="81"/>
            <rFont val="MS P ゴシック"/>
            <family val="3"/>
            <charset val="128"/>
          </rPr>
          <t xml:space="preserve">（例）賃上げ実施人数
　看護師　　2
　薬剤師　　１
　看護補助　１
　医療事務　１
</t>
        </r>
        <r>
          <rPr>
            <b/>
            <sz val="12"/>
            <color indexed="81"/>
            <rFont val="MS P ゴシック"/>
            <family val="3"/>
            <charset val="128"/>
          </rPr>
          <t xml:space="preserve">
</t>
        </r>
        <r>
          <rPr>
            <b/>
            <sz val="16"/>
            <color indexed="81"/>
            <rFont val="MS P ゴシック"/>
            <family val="3"/>
            <charset val="128"/>
          </rPr>
          <t>計５人</t>
        </r>
        <r>
          <rPr>
            <b/>
            <sz val="9"/>
            <color indexed="81"/>
            <rFont val="MS P ゴシック"/>
            <family val="3"/>
            <charset val="128"/>
          </rPr>
          <t xml:space="preserve">
　</t>
        </r>
      </text>
    </comment>
    <comment ref="E32" authorId="0" shapeId="0">
      <text>
        <r>
          <rPr>
            <b/>
            <sz val="14"/>
            <color indexed="81"/>
            <rFont val="MS P ゴシック"/>
            <family val="3"/>
            <charset val="128"/>
          </rPr>
          <t>賞与の増額分、一時的に支払われた手当があれば含める</t>
        </r>
        <r>
          <rPr>
            <sz val="9"/>
            <color indexed="81"/>
            <rFont val="MS P ゴシック"/>
            <family val="3"/>
            <charset val="128"/>
          </rPr>
          <t xml:space="preserve">
</t>
        </r>
      </text>
    </comment>
  </commentList>
</comments>
</file>

<file path=xl/sharedStrings.xml><?xml version="1.0" encoding="utf-8"?>
<sst xmlns="http://schemas.openxmlformats.org/spreadsheetml/2006/main" count="629" uniqueCount="189">
  <si>
    <t>円</t>
    <rPh sb="0" eb="1">
      <t>エン</t>
    </rPh>
    <phoneticPr fontId="3"/>
  </si>
  <si>
    <r>
      <t>賃金</t>
    </r>
    <r>
      <rPr>
        <u/>
        <sz val="11"/>
        <color rgb="FFFF0000"/>
        <rFont val="BIZ UDPゴシック"/>
        <family val="3"/>
        <charset val="128"/>
      </rPr>
      <t>改善する前</t>
    </r>
    <r>
      <rPr>
        <sz val="11"/>
        <rFont val="BIZ UDPゴシック"/>
        <family val="3"/>
        <charset val="128"/>
      </rPr>
      <t>（賃金の改善措置が実施されなかった場合）</t>
    </r>
    <r>
      <rPr>
        <sz val="11"/>
        <color theme="1"/>
        <rFont val="BIZ UDPゴシック"/>
        <family val="3"/>
        <charset val="128"/>
      </rPr>
      <t>の給与総額・基本給等総額（単位：円）</t>
    </r>
    <rPh sb="0" eb="2">
      <t>チンギン</t>
    </rPh>
    <rPh sb="2" eb="4">
      <t>カイゼン</t>
    </rPh>
    <rPh sb="6" eb="7">
      <t>マエ</t>
    </rPh>
    <rPh sb="28" eb="30">
      <t>キュウヨ</t>
    </rPh>
    <rPh sb="30" eb="32">
      <t>ソウガク</t>
    </rPh>
    <rPh sb="33" eb="36">
      <t>キホンキュウ</t>
    </rPh>
    <rPh sb="36" eb="37">
      <t>トウ</t>
    </rPh>
    <rPh sb="37" eb="39">
      <t>ソウガク</t>
    </rPh>
    <phoneticPr fontId="3"/>
  </si>
  <si>
    <t>⓪</t>
    <phoneticPr fontId="3"/>
  </si>
  <si>
    <t>①</t>
    <phoneticPr fontId="3"/>
  </si>
  <si>
    <t>②</t>
    <phoneticPr fontId="3"/>
  </si>
  <si>
    <t>③</t>
    <phoneticPr fontId="3"/>
  </si>
  <si>
    <t>④</t>
    <phoneticPr fontId="3"/>
  </si>
  <si>
    <t>⑤</t>
    <phoneticPr fontId="3"/>
  </si>
  <si>
    <t>⑥</t>
    <phoneticPr fontId="3"/>
  </si>
  <si>
    <t>職種</t>
    <rPh sb="0" eb="2">
      <t>ショクシュ</t>
    </rPh>
    <phoneticPr fontId="3"/>
  </si>
  <si>
    <t>常勤換算
人数</t>
    <rPh sb="0" eb="2">
      <t>ジョウキン</t>
    </rPh>
    <rPh sb="2" eb="4">
      <t>カンサン</t>
    </rPh>
    <rPh sb="5" eb="7">
      <t>ニンズウ</t>
    </rPh>
    <phoneticPr fontId="3"/>
  </si>
  <si>
    <t>法定福利費の
事業主負担割合</t>
    <rPh sb="12" eb="14">
      <t>ワリアイ</t>
    </rPh>
    <phoneticPr fontId="3"/>
  </si>
  <si>
    <t>基本給等
（/月）</t>
    <rPh sb="7" eb="8">
      <t>ツキ</t>
    </rPh>
    <phoneticPr fontId="3"/>
  </si>
  <si>
    <t>給与
（/月）</t>
    <rPh sb="0" eb="2">
      <t>キュウヨ</t>
    </rPh>
    <rPh sb="5" eb="6">
      <t>ツキ</t>
    </rPh>
    <phoneticPr fontId="3"/>
  </si>
  <si>
    <t>賞与
（年間÷12）</t>
    <phoneticPr fontId="3"/>
  </si>
  <si>
    <t>法定福利費の
事業主負担分</t>
    <phoneticPr fontId="3"/>
  </si>
  <si>
    <t>給与総額
（/月）</t>
    <rPh sb="7" eb="8">
      <t>ツキ</t>
    </rPh>
    <phoneticPr fontId="3"/>
  </si>
  <si>
    <t>カテゴリーを選択</t>
    <rPh sb="6" eb="8">
      <t>センタク</t>
    </rPh>
    <phoneticPr fontId="3"/>
  </si>
  <si>
    <t>数値を入力</t>
    <rPh sb="0" eb="2">
      <t>スウチ</t>
    </rPh>
    <rPh sb="3" eb="5">
      <t>ニュウリョク</t>
    </rPh>
    <phoneticPr fontId="3"/>
  </si>
  <si>
    <r>
      <t xml:space="preserve">数値を入力
</t>
    </r>
    <r>
      <rPr>
        <sz val="10"/>
        <color rgb="FFFF0000"/>
        <rFont val="游ゴシック"/>
        <family val="3"/>
        <charset val="128"/>
        <scheme val="minor"/>
      </rPr>
      <t>支給がない場合は0</t>
    </r>
    <rPh sb="0" eb="2">
      <t>スウチ</t>
    </rPh>
    <rPh sb="2" eb="4">
      <t>ニュウリョク</t>
    </rPh>
    <rPh sb="6" eb="8">
      <t>シキュウ</t>
    </rPh>
    <rPh sb="11" eb="13">
      <t>バアイ</t>
    </rPh>
    <phoneticPr fontId="3"/>
  </si>
  <si>
    <t>①×(➂＋④)</t>
    <phoneticPr fontId="3"/>
  </si>
  <si>
    <t>③+④＋⑤</t>
    <phoneticPr fontId="3"/>
  </si>
  <si>
    <t>/月</t>
    <rPh sb="1" eb="2">
      <t>ツキ</t>
    </rPh>
    <phoneticPr fontId="3"/>
  </si>
  <si>
    <t>合計</t>
    <rPh sb="0" eb="2">
      <t>ゴウケイ</t>
    </rPh>
    <phoneticPr fontId="3"/>
  </si>
  <si>
    <r>
      <t>賃金</t>
    </r>
    <r>
      <rPr>
        <u/>
        <sz val="11"/>
        <color rgb="FFFF0000"/>
        <rFont val="BIZ UDPゴシック"/>
        <family val="3"/>
        <charset val="128"/>
      </rPr>
      <t>改善の見込み額のうち、ベア等実施分</t>
    </r>
    <r>
      <rPr>
        <sz val="11"/>
        <color theme="1"/>
        <rFont val="BIZ UDPゴシック"/>
        <family val="3"/>
        <charset val="128"/>
      </rPr>
      <t>（単位：円）</t>
    </r>
    <rPh sb="0" eb="2">
      <t>チンギン</t>
    </rPh>
    <rPh sb="2" eb="4">
      <t>カイゼン</t>
    </rPh>
    <rPh sb="5" eb="7">
      <t>ミコ</t>
    </rPh>
    <rPh sb="15" eb="16">
      <t>トウ</t>
    </rPh>
    <rPh sb="16" eb="18">
      <t>ジッシ</t>
    </rPh>
    <rPh sb="18" eb="19">
      <t>ブン</t>
    </rPh>
    <rPh sb="19" eb="20">
      <t>テイガク</t>
    </rPh>
    <phoneticPr fontId="3"/>
  </si>
  <si>
    <t>ア</t>
    <phoneticPr fontId="3"/>
  </si>
  <si>
    <t>イ</t>
    <phoneticPr fontId="3"/>
  </si>
  <si>
    <t>ウ</t>
    <phoneticPr fontId="3"/>
  </si>
  <si>
    <t>エ</t>
    <phoneticPr fontId="3"/>
  </si>
  <si>
    <t>オ</t>
    <phoneticPr fontId="3"/>
  </si>
  <si>
    <t>法定福利費の
事業主負担分
の増額分</t>
    <rPh sb="15" eb="17">
      <t>ゾウガク</t>
    </rPh>
    <rPh sb="17" eb="18">
      <t>ブン</t>
    </rPh>
    <phoneticPr fontId="3"/>
  </si>
  <si>
    <t>基本給等＋基本給等の引き上げに連動する増額分</t>
    <rPh sb="5" eb="7">
      <t>キホン</t>
    </rPh>
    <phoneticPr fontId="3"/>
  </si>
  <si>
    <t>上に同じ</t>
    <rPh sb="0" eb="1">
      <t>ウエ</t>
    </rPh>
    <rPh sb="2" eb="3">
      <t>オナ</t>
    </rPh>
    <phoneticPr fontId="3"/>
  </si>
  <si>
    <t>数値を入力</t>
    <rPh sb="0" eb="2">
      <t>スウチ</t>
    </rPh>
    <rPh sb="2" eb="4">
      <t>ニュウリョク</t>
    </rPh>
    <phoneticPr fontId="3"/>
  </si>
  <si>
    <t>アと同値
もしくは入力</t>
    <rPh sb="2" eb="4">
      <t>ドウチ</t>
    </rPh>
    <rPh sb="9" eb="11">
      <t>ニュウリョク</t>
    </rPh>
    <phoneticPr fontId="3"/>
  </si>
  <si>
    <t>①×(イ+ウ)</t>
    <phoneticPr fontId="3"/>
  </si>
  <si>
    <t>イ＋ウ＋エ</t>
    <phoneticPr fontId="3"/>
  </si>
  <si>
    <t>/月</t>
    <phoneticPr fontId="3"/>
  </si>
  <si>
    <t>/月</t>
  </si>
  <si>
    <r>
      <t>賃金</t>
    </r>
    <r>
      <rPr>
        <u/>
        <sz val="11"/>
        <color rgb="FFFF0000"/>
        <rFont val="BIZ UDPゴシック"/>
        <family val="3"/>
        <charset val="128"/>
      </rPr>
      <t>改善した後</t>
    </r>
    <r>
      <rPr>
        <sz val="11"/>
        <rFont val="BIZ UDPゴシック"/>
        <family val="3"/>
        <charset val="128"/>
      </rPr>
      <t>（賃金の改善措置が実施された場合）</t>
    </r>
    <r>
      <rPr>
        <sz val="11"/>
        <color theme="1"/>
        <rFont val="BIZ UDPゴシック"/>
        <family val="3"/>
        <charset val="128"/>
      </rPr>
      <t>の給与総額・基本給等総額（単位：円）</t>
    </r>
    <rPh sb="0" eb="2">
      <t>チンギン</t>
    </rPh>
    <rPh sb="2" eb="4">
      <t>カイゼン</t>
    </rPh>
    <rPh sb="6" eb="7">
      <t>ゴ</t>
    </rPh>
    <rPh sb="25" eb="27">
      <t>キュウヨ</t>
    </rPh>
    <rPh sb="27" eb="29">
      <t>ソウガク</t>
    </rPh>
    <rPh sb="30" eb="33">
      <t>キホンキュウ</t>
    </rPh>
    <rPh sb="33" eb="34">
      <t>トウ</t>
    </rPh>
    <rPh sb="34" eb="36">
      <t>ソウガク</t>
    </rPh>
    <rPh sb="37" eb="39">
      <t>タンイ</t>
    </rPh>
    <rPh sb="40" eb="41">
      <t>エン</t>
    </rPh>
    <phoneticPr fontId="3"/>
  </si>
  <si>
    <t>A</t>
    <phoneticPr fontId="3"/>
  </si>
  <si>
    <t>B</t>
    <phoneticPr fontId="3"/>
  </si>
  <si>
    <t>C</t>
    <phoneticPr fontId="3"/>
  </si>
  <si>
    <t>D</t>
    <phoneticPr fontId="3"/>
  </si>
  <si>
    <t>E</t>
    <phoneticPr fontId="3"/>
  </si>
  <si>
    <t>②＋ア</t>
    <phoneticPr fontId="3"/>
  </si>
  <si>
    <t>③＋イ</t>
    <phoneticPr fontId="3"/>
  </si>
  <si>
    <t>④＋ウ</t>
    <phoneticPr fontId="3"/>
  </si>
  <si>
    <t>⑤＋エ</t>
    <phoneticPr fontId="3"/>
  </si>
  <si>
    <t>B＋C+D</t>
    <phoneticPr fontId="3"/>
  </si>
  <si>
    <t>（単位：円）</t>
    <phoneticPr fontId="3"/>
  </si>
  <si>
    <t>計算方法：Eの合計－⑥の合計</t>
    <rPh sb="0" eb="2">
      <t>ケイサン</t>
    </rPh>
    <rPh sb="2" eb="4">
      <t>ホウホウ</t>
    </rPh>
    <rPh sb="7" eb="9">
      <t>ゴウケイ</t>
    </rPh>
    <rPh sb="12" eb="14">
      <t>ゴウケイ</t>
    </rPh>
    <phoneticPr fontId="3"/>
  </si>
  <si>
    <t>その他の対象職種</t>
  </si>
  <si>
    <t>看護職員等</t>
  </si>
  <si>
    <t>薬剤師</t>
  </si>
  <si>
    <t>看護補助者</t>
  </si>
  <si>
    <t>歯科衛生士</t>
  </si>
  <si>
    <r>
      <t xml:space="preserve">基本給等
（/月）
</t>
    </r>
    <r>
      <rPr>
        <sz val="11"/>
        <color rgb="FFFF0000"/>
        <rFont val="游ゴシック"/>
        <family val="3"/>
        <charset val="128"/>
        <scheme val="minor"/>
      </rPr>
      <t>(職種ごとの総数)</t>
    </r>
    <rPh sb="7" eb="8">
      <t>ツキ</t>
    </rPh>
    <phoneticPr fontId="3"/>
  </si>
  <si>
    <r>
      <t xml:space="preserve">常勤換算
人数
</t>
    </r>
    <r>
      <rPr>
        <sz val="11"/>
        <color rgb="FFFF0000"/>
        <rFont val="游ゴシック"/>
        <family val="3"/>
        <charset val="128"/>
        <scheme val="minor"/>
      </rPr>
      <t>(</t>
    </r>
    <r>
      <rPr>
        <sz val="10"/>
        <color rgb="FFFF0000"/>
        <rFont val="游ゴシック"/>
        <family val="3"/>
        <charset val="128"/>
        <scheme val="minor"/>
      </rPr>
      <t>職種ごとの総数</t>
    </r>
    <r>
      <rPr>
        <sz val="11"/>
        <color rgb="FFFF0000"/>
        <rFont val="游ゴシック"/>
        <family val="3"/>
        <charset val="128"/>
        <scheme val="minor"/>
      </rPr>
      <t>)</t>
    </r>
    <rPh sb="0" eb="2">
      <t>ジョウキン</t>
    </rPh>
    <rPh sb="2" eb="4">
      <t>カンサン</t>
    </rPh>
    <rPh sb="5" eb="7">
      <t>ニンズウ</t>
    </rPh>
    <rPh sb="9" eb="11">
      <t>ショクシュ</t>
    </rPh>
    <rPh sb="14" eb="16">
      <t>ソウスウ</t>
    </rPh>
    <phoneticPr fontId="3"/>
  </si>
  <si>
    <r>
      <t xml:space="preserve">給与
（/月）
</t>
    </r>
    <r>
      <rPr>
        <sz val="11"/>
        <color rgb="FFFF0000"/>
        <rFont val="游ゴシック"/>
        <family val="3"/>
        <charset val="128"/>
        <scheme val="minor"/>
      </rPr>
      <t>(職種ごとの総数)</t>
    </r>
    <rPh sb="0" eb="2">
      <t>キュウヨ</t>
    </rPh>
    <rPh sb="5" eb="6">
      <t>ツキ</t>
    </rPh>
    <phoneticPr fontId="3"/>
  </si>
  <si>
    <r>
      <t xml:space="preserve">賞与
（年間÷12）
</t>
    </r>
    <r>
      <rPr>
        <sz val="11"/>
        <color rgb="FFFF0000"/>
        <rFont val="游ゴシック"/>
        <family val="3"/>
        <charset val="128"/>
        <scheme val="minor"/>
      </rPr>
      <t>(職種ごとの総数)</t>
    </r>
    <phoneticPr fontId="3"/>
  </si>
  <si>
    <r>
      <t xml:space="preserve">基本給等増額分
（/月）
</t>
    </r>
    <r>
      <rPr>
        <sz val="11"/>
        <color rgb="FFFF0000"/>
        <rFont val="游ゴシック"/>
        <family val="3"/>
        <charset val="128"/>
        <scheme val="minor"/>
      </rPr>
      <t>(職種ごとの総数)</t>
    </r>
    <rPh sb="4" eb="6">
      <t>ゾウガク</t>
    </rPh>
    <rPh sb="6" eb="7">
      <t>ブン</t>
    </rPh>
    <rPh sb="10" eb="11">
      <t>ツキ</t>
    </rPh>
    <phoneticPr fontId="3"/>
  </si>
  <si>
    <r>
      <t xml:space="preserve">給与増額分
（/月）
</t>
    </r>
    <r>
      <rPr>
        <sz val="11"/>
        <color rgb="FFFF0000"/>
        <rFont val="游ゴシック"/>
        <family val="3"/>
        <charset val="128"/>
        <scheme val="minor"/>
      </rPr>
      <t>(職種ごとの総数)</t>
    </r>
    <rPh sb="0" eb="2">
      <t>キュウヨ</t>
    </rPh>
    <rPh sb="2" eb="4">
      <t>ゾウガク</t>
    </rPh>
    <rPh sb="4" eb="5">
      <t>ブン</t>
    </rPh>
    <rPh sb="8" eb="9">
      <t>ツキ</t>
    </rPh>
    <phoneticPr fontId="3"/>
  </si>
  <si>
    <r>
      <t xml:space="preserve">賞与増額分
（年間÷12）
</t>
    </r>
    <r>
      <rPr>
        <sz val="11"/>
        <color rgb="FFFF0000"/>
        <rFont val="游ゴシック"/>
        <family val="3"/>
        <charset val="128"/>
        <scheme val="minor"/>
      </rPr>
      <t>(職種ごとの総数)</t>
    </r>
    <rPh sb="2" eb="4">
      <t>ゾウガク</t>
    </rPh>
    <rPh sb="4" eb="5">
      <t>ブン</t>
    </rPh>
    <phoneticPr fontId="3"/>
  </si>
  <si>
    <t>▼Eの合計</t>
    <rPh sb="3" eb="5">
      <t>ゴウケイ</t>
    </rPh>
    <phoneticPr fontId="3"/>
  </si>
  <si>
    <t>▼⑥の合計</t>
    <rPh sb="3" eb="5">
      <t>ゴウケイ</t>
    </rPh>
    <phoneticPr fontId="3"/>
  </si>
  <si>
    <t>【対象職員の給与総額引き上げ金額】</t>
    <rPh sb="6" eb="8">
      <t>キュウヨ</t>
    </rPh>
    <rPh sb="8" eb="10">
      <t>ソウガク</t>
    </rPh>
    <rPh sb="10" eb="11">
      <t>ヒ</t>
    </rPh>
    <rPh sb="12" eb="13">
      <t>ア</t>
    </rPh>
    <rPh sb="14" eb="16">
      <t>キンガク</t>
    </rPh>
    <phoneticPr fontId="3"/>
  </si>
  <si>
    <t>【対象医療機関の自己財源によるベア実施額】</t>
    <rPh sb="1" eb="7">
      <t>タイショウイリョウキカン</t>
    </rPh>
    <rPh sb="8" eb="12">
      <t>ジコザイゲン</t>
    </rPh>
    <rPh sb="17" eb="20">
      <t>ジッシガク</t>
    </rPh>
    <phoneticPr fontId="3"/>
  </si>
  <si>
    <t>ベアによる賃上げ実施額/月</t>
    <rPh sb="5" eb="7">
      <t>チンア</t>
    </rPh>
    <rPh sb="8" eb="11">
      <t>ジッシガク</t>
    </rPh>
    <rPh sb="12" eb="13">
      <t>ツキ</t>
    </rPh>
    <phoneticPr fontId="3"/>
  </si>
  <si>
    <t>（単位：円）</t>
  </si>
  <si>
    <t>ベースアップ評価料による
収入実績額</t>
    <rPh sb="6" eb="9">
      <t>ヒョウカリョウ</t>
    </rPh>
    <rPh sb="13" eb="18">
      <t>シュウニュウジッセキガク</t>
    </rPh>
    <phoneticPr fontId="3"/>
  </si>
  <si>
    <t>令和</t>
    <rPh sb="0" eb="2">
      <t>レイワ</t>
    </rPh>
    <phoneticPr fontId="3"/>
  </si>
  <si>
    <t>年　</t>
    <rPh sb="0" eb="1">
      <t>ネン</t>
    </rPh>
    <phoneticPr fontId="3"/>
  </si>
  <si>
    <t>令和　</t>
    <rPh sb="0" eb="2">
      <t>レイワ</t>
    </rPh>
    <phoneticPr fontId="3"/>
  </si>
  <si>
    <t>年</t>
    <rPh sb="0" eb="1">
      <t>ネン</t>
    </rPh>
    <phoneticPr fontId="3"/>
  </si>
  <si>
    <t>月  　　　　　  から</t>
    <rPh sb="0" eb="1">
      <t>ツキ</t>
    </rPh>
    <phoneticPr fontId="3"/>
  </si>
  <si>
    <t>　　　　　　ベースアップ評価料算定期間は</t>
    <rPh sb="12" eb="19">
      <t>ヒョウカリョウサンテイキカン</t>
    </rPh>
    <phoneticPr fontId="3"/>
  </si>
  <si>
    <t>ヶ月です</t>
    <rPh sb="1" eb="2">
      <t>ゲツ</t>
    </rPh>
    <phoneticPr fontId="3"/>
  </si>
  <si>
    <t>月　　　の</t>
    <rPh sb="0" eb="1">
      <t>ツキ</t>
    </rPh>
    <phoneticPr fontId="3"/>
  </si>
  <si>
    <t>×</t>
    <phoneticPr fontId="3"/>
  </si>
  <si>
    <t>＝</t>
    <phoneticPr fontId="3"/>
  </si>
  <si>
    <t>ベアによる賃上げ実施額（合計）</t>
    <rPh sb="12" eb="14">
      <t>ゴウケイ</t>
    </rPh>
    <phoneticPr fontId="3"/>
  </si>
  <si>
    <t>▼①算定期間</t>
    <rPh sb="2" eb="6">
      <t>サンテイキカン</t>
    </rPh>
    <phoneticPr fontId="3"/>
  </si>
  <si>
    <t>①算定期間</t>
    <rPh sb="1" eb="5">
      <t>サンテイキカン</t>
    </rPh>
    <phoneticPr fontId="3"/>
  </si>
  <si>
    <t>ベースアップ評価料による
収入実績額</t>
    <phoneticPr fontId="3"/>
  </si>
  <si>
    <t>=</t>
    <phoneticPr fontId="3"/>
  </si>
  <si>
    <t>－</t>
    <phoneticPr fontId="3"/>
  </si>
  <si>
    <t>差額（医療機関持ち出し分）</t>
    <rPh sb="0" eb="2">
      <t>サガク</t>
    </rPh>
    <rPh sb="3" eb="7">
      <t>イリョウキカン</t>
    </rPh>
    <rPh sb="7" eb="8">
      <t>モ</t>
    </rPh>
    <rPh sb="9" eb="10">
      <t>ダ</t>
    </rPh>
    <rPh sb="11" eb="12">
      <t>ブン</t>
    </rPh>
    <phoneticPr fontId="3"/>
  </si>
  <si>
    <t>留意事項</t>
    <rPh sb="0" eb="4">
      <t>リュウイジコウ</t>
    </rPh>
    <phoneticPr fontId="3"/>
  </si>
  <si>
    <t>③処遇改善を目的とした、すでに雇用している職員の賃金改善のうち</t>
    <rPh sb="1" eb="5">
      <t>ショグウカイゼン</t>
    </rPh>
    <rPh sb="6" eb="8">
      <t>モクテキ</t>
    </rPh>
    <rPh sb="24" eb="28">
      <t>チンギンカイゼン</t>
    </rPh>
    <phoneticPr fontId="3"/>
  </si>
  <si>
    <t>　　　　赤枠内に必要事項を記入してください。</t>
    <rPh sb="4" eb="7">
      <t>アカワクナイ</t>
    </rPh>
    <rPh sb="8" eb="12">
      <t>ヒツヨウジコウ</t>
    </rPh>
    <rPh sb="13" eb="15">
      <t>キニュウ</t>
    </rPh>
    <phoneticPr fontId="3"/>
  </si>
  <si>
    <t>　１）</t>
    <phoneticPr fontId="3"/>
  </si>
  <si>
    <t>　２）</t>
    <phoneticPr fontId="3"/>
  </si>
  <si>
    <t>ベースアップ評価料の収入以上に支出している額への充当を行う　　　　　　　　→　　　1⃣～3⃣の記入をお願いします。</t>
    <rPh sb="24" eb="26">
      <t>ジュウトウ</t>
    </rPh>
    <rPh sb="27" eb="28">
      <t>オコナ</t>
    </rPh>
    <rPh sb="47" eb="49">
      <t>キニュウ</t>
    </rPh>
    <rPh sb="51" eb="52">
      <t>ネガ</t>
    </rPh>
    <phoneticPr fontId="3"/>
  </si>
  <si>
    <t>ベースアップ評価料で手当てされる部分とは別に新たな賃上げの取り組みを行う　→　　　4⃣のみ記入をお願いします。　　</t>
    <rPh sb="6" eb="9">
      <t>ヒョウカリョウ</t>
    </rPh>
    <rPh sb="10" eb="12">
      <t>テア</t>
    </rPh>
    <rPh sb="16" eb="18">
      <t>ブブン</t>
    </rPh>
    <rPh sb="20" eb="21">
      <t>ベツ</t>
    </rPh>
    <rPh sb="22" eb="23">
      <t>アラ</t>
    </rPh>
    <rPh sb="25" eb="27">
      <t>チンア</t>
    </rPh>
    <rPh sb="29" eb="30">
      <t>ト</t>
    </rPh>
    <rPh sb="31" eb="32">
      <t>ク</t>
    </rPh>
    <rPh sb="34" eb="35">
      <t>オコナ</t>
    </rPh>
    <rPh sb="45" eb="47">
      <t>キニュウ</t>
    </rPh>
    <rPh sb="49" eb="50">
      <t>ネガ</t>
    </rPh>
    <phoneticPr fontId="3"/>
  </si>
  <si>
    <t>　　　　赤枠内にべースアップ評価料による収入実績額（算定期間中の総額）、算定期間を記載してください。</t>
    <rPh sb="14" eb="16">
      <t>ヒョウカ</t>
    </rPh>
    <rPh sb="16" eb="17">
      <t>リョウ</t>
    </rPh>
    <rPh sb="20" eb="22">
      <t>シュウニュウ</t>
    </rPh>
    <rPh sb="22" eb="24">
      <t>ジッセキ</t>
    </rPh>
    <rPh sb="24" eb="25">
      <t>ガク</t>
    </rPh>
    <rPh sb="26" eb="31">
      <t>サンテイキカンチュウ</t>
    </rPh>
    <rPh sb="32" eb="34">
      <t>ソウガク</t>
    </rPh>
    <rPh sb="36" eb="40">
      <t>サンテイキカン</t>
    </rPh>
    <rPh sb="41" eb="43">
      <t>キサイ</t>
    </rPh>
    <phoneticPr fontId="3"/>
  </si>
  <si>
    <t>ベースアップ評価料の収入以上に支出している額を確認してください。（自動計算、記入不要）</t>
    <rPh sb="6" eb="9">
      <t>ヒョウカリョウ</t>
    </rPh>
    <rPh sb="10" eb="14">
      <t>シュウニュウイジョウ</t>
    </rPh>
    <rPh sb="15" eb="17">
      <t>シシュツ</t>
    </rPh>
    <rPh sb="21" eb="22">
      <t>ガク</t>
    </rPh>
    <rPh sb="23" eb="25">
      <t>カクニン</t>
    </rPh>
    <rPh sb="33" eb="37">
      <t>ジドウケイサン</t>
    </rPh>
    <rPh sb="38" eb="42">
      <t>キニュウフヨウ</t>
    </rPh>
    <phoneticPr fontId="3"/>
  </si>
  <si>
    <t>赤枠内に取り組み種別、必要事項を記載してください。</t>
    <rPh sb="4" eb="5">
      <t>ト</t>
    </rPh>
    <rPh sb="6" eb="7">
      <t>ク</t>
    </rPh>
    <rPh sb="8" eb="10">
      <t>シュベツ</t>
    </rPh>
    <rPh sb="11" eb="15">
      <t>ヒツヨウジコウ</t>
    </rPh>
    <phoneticPr fontId="3"/>
  </si>
  <si>
    <t>べースアップ評価料による賃上げとは別に、</t>
    <rPh sb="12" eb="14">
      <t>チンア</t>
    </rPh>
    <rPh sb="17" eb="18">
      <t>ベツ</t>
    </rPh>
    <phoneticPr fontId="3"/>
  </si>
  <si>
    <t>支給額</t>
    <rPh sb="0" eb="3">
      <t>シキュウガク</t>
    </rPh>
    <phoneticPr fontId="3"/>
  </si>
  <si>
    <r>
      <t xml:space="preserve">支給対象
人数
</t>
    </r>
    <r>
      <rPr>
        <sz val="11"/>
        <color rgb="FFFF0000"/>
        <rFont val="游ゴシック"/>
        <family val="3"/>
        <charset val="128"/>
        <scheme val="minor"/>
      </rPr>
      <t>(職種ごとの総数)</t>
    </r>
    <rPh sb="0" eb="4">
      <t>シキュウタイショウ</t>
    </rPh>
    <rPh sb="5" eb="7">
      <t>ニンズウ</t>
    </rPh>
    <phoneticPr fontId="3"/>
  </si>
  <si>
    <t>による支給等を実施したもの。</t>
    <rPh sb="3" eb="5">
      <t>シキュウ</t>
    </rPh>
    <rPh sb="5" eb="6">
      <t>ナド</t>
    </rPh>
    <rPh sb="7" eb="9">
      <t>ジッシ</t>
    </rPh>
    <phoneticPr fontId="3"/>
  </si>
  <si>
    <t>支給総額</t>
    <rPh sb="0" eb="4">
      <t>シキュウソウガク</t>
    </rPh>
    <phoneticPr fontId="3"/>
  </si>
  <si>
    <t>円</t>
    <rPh sb="0" eb="1">
      <t>エン</t>
    </rPh>
    <phoneticPr fontId="3"/>
  </si>
  <si>
    <t>①×②</t>
    <phoneticPr fontId="3"/>
  </si>
  <si>
    <t>その他医療に従事する職員</t>
  </si>
  <si>
    <t>支給額総額</t>
    <rPh sb="0" eb="5">
      <t>シキュウガクソウガク</t>
    </rPh>
    <phoneticPr fontId="3"/>
  </si>
  <si>
    <t>②+③</t>
    <phoneticPr fontId="3"/>
  </si>
  <si>
    <t>※申請上限額＜支給額総額の場合は、補助金支給額は申請上限額となります。</t>
    <rPh sb="1" eb="3">
      <t>シンセイ</t>
    </rPh>
    <rPh sb="3" eb="6">
      <t>ジョウゲンガク</t>
    </rPh>
    <rPh sb="7" eb="10">
      <t>シキュウガク</t>
    </rPh>
    <rPh sb="10" eb="12">
      <t>ソウガク</t>
    </rPh>
    <rPh sb="13" eb="15">
      <t>バアイ</t>
    </rPh>
    <rPh sb="17" eb="20">
      <t>ホジョキン</t>
    </rPh>
    <rPh sb="20" eb="23">
      <t>シキュウガク</t>
    </rPh>
    <rPh sb="24" eb="29">
      <t>シンセイジョウゲンガク</t>
    </rPh>
    <phoneticPr fontId="3"/>
  </si>
  <si>
    <t>※申請上限額＜差額（医療機関持ち出し分）の場合は、補助金支給額は申請上限額となります。</t>
    <rPh sb="1" eb="3">
      <t>シンセイ</t>
    </rPh>
    <rPh sb="3" eb="6">
      <t>ジョウゲンガク</t>
    </rPh>
    <rPh sb="7" eb="9">
      <t>サガク</t>
    </rPh>
    <rPh sb="10" eb="15">
      <t>イリョウキカンモ</t>
    </rPh>
    <rPh sb="16" eb="17">
      <t>ダ</t>
    </rPh>
    <rPh sb="18" eb="19">
      <t>ブン</t>
    </rPh>
    <rPh sb="21" eb="23">
      <t>バアイ</t>
    </rPh>
    <rPh sb="25" eb="28">
      <t>ホジョキン</t>
    </rPh>
    <rPh sb="28" eb="31">
      <t>シキュウガク</t>
    </rPh>
    <rPh sb="32" eb="37">
      <t>シンセイジョウゲンガク</t>
    </rPh>
    <phoneticPr fontId="3"/>
  </si>
  <si>
    <t>【様式第９号ー３】　処遇改善を目的とした、すでに雇用している職員の賃金改善用　計算シート</t>
    <rPh sb="1" eb="3">
      <t>ヨウシキ</t>
    </rPh>
    <rPh sb="3" eb="4">
      <t>ダイ</t>
    </rPh>
    <rPh sb="5" eb="6">
      <t>ゴウ</t>
    </rPh>
    <rPh sb="10" eb="12">
      <t>ショグウ</t>
    </rPh>
    <rPh sb="12" eb="14">
      <t>カイゼン</t>
    </rPh>
    <rPh sb="15" eb="17">
      <t>モクテキ</t>
    </rPh>
    <rPh sb="24" eb="26">
      <t>コヨウ</t>
    </rPh>
    <rPh sb="30" eb="32">
      <t>ショクイン</t>
    </rPh>
    <rPh sb="33" eb="35">
      <t>チンギン</t>
    </rPh>
    <rPh sb="35" eb="37">
      <t>カイゼン</t>
    </rPh>
    <rPh sb="37" eb="38">
      <t>ヨウ</t>
    </rPh>
    <rPh sb="39" eb="41">
      <t>ケイサン</t>
    </rPh>
    <phoneticPr fontId="3"/>
  </si>
  <si>
    <t>法定福利費の事業主負担</t>
    <rPh sb="0" eb="5">
      <t>ホウテイフクリヒ</t>
    </rPh>
    <rPh sb="6" eb="11">
      <t>ジギョウヌシフタン</t>
    </rPh>
    <phoneticPr fontId="3"/>
  </si>
  <si>
    <t>計</t>
    <rPh sb="0" eb="1">
      <t>ケイ</t>
    </rPh>
    <phoneticPr fontId="3"/>
  </si>
  <si>
    <t>R6.4</t>
    <phoneticPr fontId="3"/>
  </si>
  <si>
    <t>R6.5</t>
  </si>
  <si>
    <t>R6.6</t>
  </si>
  <si>
    <t>R6.7</t>
  </si>
  <si>
    <t>R6.8</t>
  </si>
  <si>
    <t>R6.9</t>
  </si>
  <si>
    <t>R6.10</t>
  </si>
  <si>
    <t>R6.11</t>
  </si>
  <si>
    <t>R6.12</t>
  </si>
  <si>
    <t>R7.1</t>
    <phoneticPr fontId="3"/>
  </si>
  <si>
    <t>R7.2</t>
  </si>
  <si>
    <t>R7.3</t>
  </si>
  <si>
    <t>R7.4</t>
  </si>
  <si>
    <t>R7.5</t>
  </si>
  <si>
    <t>R7.6</t>
  </si>
  <si>
    <t>R7.7</t>
  </si>
  <si>
    <t>R7.8</t>
  </si>
  <si>
    <t>R7.9</t>
  </si>
  <si>
    <t>R7.10</t>
  </si>
  <si>
    <t>R7.11</t>
  </si>
  <si>
    <t>R7.12</t>
  </si>
  <si>
    <t>合計</t>
    <rPh sb="0" eb="2">
      <t>ゴウケイ</t>
    </rPh>
    <phoneticPr fontId="3"/>
  </si>
  <si>
    <t>作業療法士、視能訓練士、言語聴覚士、義肢装具士、歯科衛生士、歯科技工</t>
  </si>
  <si>
    <t>士、歯科業務補助者、診療放射線技師、診療エックス線技師、臨床検査技</t>
  </si>
  <si>
    <t>師、衛生検査技師、臨床工学技士、管理栄養士、栄養士、精神保健福祉士、</t>
  </si>
  <si>
    <t>社会福祉士、介護福祉士、保育士、救急救命士、あん摩マッサージ指圧師・</t>
  </si>
  <si>
    <t>はり師・きゆう師、柔道整復師、公認心理師、診療情報管理士、医師事務作</t>
  </si>
  <si>
    <t>薬剤師、保健師、助産師、看護師、准看護師、看護補助者、理学療法士、</t>
    <phoneticPr fontId="3"/>
  </si>
  <si>
    <t>③・・・</t>
    <phoneticPr fontId="3"/>
  </si>
  <si>
    <t>④・・・</t>
    <phoneticPr fontId="3"/>
  </si>
  <si>
    <t>⑤・・・</t>
    <phoneticPr fontId="3"/>
  </si>
  <si>
    <t>法定福利費率</t>
    <rPh sb="0" eb="6">
      <t>ホウテイフクリヒリツ</t>
    </rPh>
    <phoneticPr fontId="3"/>
  </si>
  <si>
    <t>②</t>
    <phoneticPr fontId="3"/>
  </si>
  <si>
    <t>③</t>
    <phoneticPr fontId="3"/>
  </si>
  <si>
    <t>③+⑤</t>
    <phoneticPr fontId="3"/>
  </si>
  <si>
    <t>②・・・</t>
    <phoneticPr fontId="3"/>
  </si>
  <si>
    <t>対象職種は次のとおりです</t>
    <phoneticPr fontId="3"/>
  </si>
  <si>
    <t>（１）ベースアップ評価料の算定による収入</t>
    <rPh sb="9" eb="12">
      <t>ヒョウカリョウ</t>
    </rPh>
    <rPh sb="13" eb="15">
      <t>サンテイ</t>
    </rPh>
    <rPh sb="18" eb="20">
      <t>シュウニュウ</t>
    </rPh>
    <phoneticPr fontId="3"/>
  </si>
  <si>
    <t>③×16.5％</t>
    <phoneticPr fontId="3"/>
  </si>
  <si>
    <t>（２）ベースアップ評価料以外の賃上げ</t>
    <rPh sb="9" eb="12">
      <t>ヒョウカリョウ</t>
    </rPh>
    <rPh sb="12" eb="14">
      <t>イガイ</t>
    </rPh>
    <rPh sb="15" eb="17">
      <t>チンア</t>
    </rPh>
    <phoneticPr fontId="3"/>
  </si>
  <si>
    <t>　（例）・医療機関の自己財源でベア以上に賃上げを実施した額</t>
    <rPh sb="2" eb="3">
      <t>レイ</t>
    </rPh>
    <rPh sb="5" eb="7">
      <t>イリョウ</t>
    </rPh>
    <rPh sb="7" eb="9">
      <t>キカン</t>
    </rPh>
    <rPh sb="10" eb="12">
      <t>ジコ</t>
    </rPh>
    <rPh sb="12" eb="14">
      <t>ザイゲン</t>
    </rPh>
    <rPh sb="17" eb="19">
      <t>イジョウ</t>
    </rPh>
    <rPh sb="20" eb="22">
      <t>チンア</t>
    </rPh>
    <rPh sb="24" eb="26">
      <t>ジッシ</t>
    </rPh>
    <rPh sb="28" eb="29">
      <t>ガク</t>
    </rPh>
    <phoneticPr fontId="3"/>
  </si>
  <si>
    <t>ベースアップ評価料による
収入実績額</t>
    <phoneticPr fontId="3"/>
  </si>
  <si>
    <t>です。</t>
    <phoneticPr fontId="3"/>
  </si>
  <si>
    <t>から</t>
    <phoneticPr fontId="3"/>
  </si>
  <si>
    <t>右記ベースアップ評価料の算定期間は、</t>
    <rPh sb="0" eb="2">
      <t>ウキ</t>
    </rPh>
    <rPh sb="8" eb="11">
      <t>ヒョウカリョウ</t>
    </rPh>
    <rPh sb="12" eb="14">
      <t>サンテイ</t>
    </rPh>
    <rPh sb="14" eb="16">
      <t>キカン</t>
    </rPh>
    <phoneticPr fontId="3"/>
  </si>
  <si>
    <t>実施月</t>
    <rPh sb="0" eb="2">
      <t>ジッシ</t>
    </rPh>
    <rPh sb="2" eb="3">
      <t>ツキ</t>
    </rPh>
    <phoneticPr fontId="3"/>
  </si>
  <si>
    <t>①・・・</t>
    <phoneticPr fontId="3"/>
  </si>
  <si>
    <t>＝</t>
    <phoneticPr fontId="3"/>
  </si>
  <si>
    <t>ー</t>
    <phoneticPr fontId="3"/>
  </si>
  <si>
    <t>1⃣賃上げ合計額</t>
    <rPh sb="2" eb="4">
      <t>チンア</t>
    </rPh>
    <rPh sb="5" eb="8">
      <t>ゴウケイガク</t>
    </rPh>
    <phoneticPr fontId="3"/>
  </si>
  <si>
    <t>2⃣ベア収入額</t>
    <rPh sb="4" eb="6">
      <t>シュウニュウ</t>
    </rPh>
    <rPh sb="6" eb="7">
      <t>ガク</t>
    </rPh>
    <phoneticPr fontId="3"/>
  </si>
  <si>
    <t>賃上げを実施した月のみ入力をお願いします</t>
    <rPh sb="0" eb="2">
      <t>チンア</t>
    </rPh>
    <rPh sb="4" eb="6">
      <t>ジッシ</t>
    </rPh>
    <rPh sb="8" eb="9">
      <t>ツキ</t>
    </rPh>
    <rPh sb="11" eb="13">
      <t>ニュウリョク</t>
    </rPh>
    <rPh sb="15" eb="16">
      <t>ネガ</t>
    </rPh>
    <phoneticPr fontId="3"/>
  </si>
  <si>
    <t>16.5%で概算が可能です</t>
    <rPh sb="6" eb="8">
      <t>ガイサン</t>
    </rPh>
    <rPh sb="9" eb="11">
      <t>カノウ</t>
    </rPh>
    <phoneticPr fontId="3"/>
  </si>
  <si>
    <t>賃上げによる増加額とは次の総額です　（１）＋（２）</t>
    <rPh sb="0" eb="2">
      <t>チンア</t>
    </rPh>
    <rPh sb="6" eb="9">
      <t>ゾウカガク</t>
    </rPh>
    <rPh sb="11" eb="12">
      <t>ツギ</t>
    </rPh>
    <rPh sb="13" eb="15">
      <t>ソウガク</t>
    </rPh>
    <phoneticPr fontId="3"/>
  </si>
  <si>
    <t>・賞与増額分</t>
    <rPh sb="1" eb="3">
      <t>ショウヨ</t>
    </rPh>
    <rPh sb="3" eb="6">
      <t>ゾウガクブン</t>
    </rPh>
    <phoneticPr fontId="3"/>
  </si>
  <si>
    <t>・ベアとは別に、医療機関が独自で一時金、手当、ボーナス等を給付した額</t>
    <rPh sb="5" eb="6">
      <t>ベツ</t>
    </rPh>
    <rPh sb="8" eb="12">
      <t>イリョウキカン</t>
    </rPh>
    <rPh sb="13" eb="15">
      <t>ドクジ</t>
    </rPh>
    <rPh sb="16" eb="19">
      <t>イチジキン</t>
    </rPh>
    <rPh sb="20" eb="22">
      <t>テアテ</t>
    </rPh>
    <rPh sb="27" eb="28">
      <t>ナド</t>
    </rPh>
    <rPh sb="29" eb="31">
      <t>キュウフ</t>
    </rPh>
    <rPh sb="33" eb="34">
      <t>ガク</t>
    </rPh>
    <phoneticPr fontId="3"/>
  </si>
  <si>
    <t>のみ入力をお願いします。</t>
    <rPh sb="2" eb="4">
      <t>ニュウリョク</t>
    </rPh>
    <rPh sb="6" eb="7">
      <t>ネガ</t>
    </rPh>
    <phoneticPr fontId="3"/>
  </si>
  <si>
    <t>　べースアップ評価料による収入実績額、および算定期間を記載してください。</t>
    <phoneticPr fontId="3"/>
  </si>
  <si>
    <t>差額（補助金充当可能額）</t>
    <rPh sb="0" eb="2">
      <t>サガク</t>
    </rPh>
    <rPh sb="3" eb="6">
      <t>ホジョキン</t>
    </rPh>
    <rPh sb="6" eb="8">
      <t>ジュウトウ</t>
    </rPh>
    <rPh sb="8" eb="10">
      <t>カノウ</t>
    </rPh>
    <rPh sb="10" eb="11">
      <t>ガク</t>
    </rPh>
    <phoneticPr fontId="3"/>
  </si>
  <si>
    <t>　ベースアップ評価料の収入以上に支出している額を確認してください。（自動計算、記入不要）</t>
    <phoneticPr fontId="3"/>
  </si>
  <si>
    <t>賃上げ人数</t>
    <rPh sb="0" eb="2">
      <t>チンア</t>
    </rPh>
    <rPh sb="3" eb="5">
      <t>ニンズウ</t>
    </rPh>
    <phoneticPr fontId="3"/>
  </si>
  <si>
    <t>　賃上げ実施人数、賃上げによる増加額を記入の上、賃上げ合計額を確認してください。</t>
    <rPh sb="1" eb="3">
      <t>チンア</t>
    </rPh>
    <rPh sb="4" eb="6">
      <t>ジッシ</t>
    </rPh>
    <rPh sb="6" eb="8">
      <t>ニンズウ</t>
    </rPh>
    <rPh sb="9" eb="11">
      <t>チンア</t>
    </rPh>
    <rPh sb="15" eb="18">
      <t>ゾウカガク</t>
    </rPh>
    <rPh sb="19" eb="21">
      <t>キニュウ</t>
    </rPh>
    <rPh sb="22" eb="23">
      <t>ウエ</t>
    </rPh>
    <rPh sb="24" eb="26">
      <t>チンア</t>
    </rPh>
    <rPh sb="27" eb="30">
      <t>ゴウケイガク</t>
    </rPh>
    <rPh sb="31" eb="33">
      <t>カクニン</t>
    </rPh>
    <phoneticPr fontId="3"/>
  </si>
  <si>
    <r>
      <t>業補助者、</t>
    </r>
    <r>
      <rPr>
        <b/>
        <u/>
        <sz val="14"/>
        <rFont val="游ゴシック"/>
        <family val="3"/>
        <charset val="128"/>
        <scheme val="minor"/>
      </rPr>
      <t>事務職員</t>
    </r>
    <r>
      <rPr>
        <b/>
        <sz val="14"/>
        <rFont val="游ゴシック"/>
        <family val="3"/>
        <charset val="128"/>
        <scheme val="minor"/>
      </rPr>
      <t>、その他医療に従事する職員（医師及び歯科医師を除</t>
    </r>
    <phoneticPr fontId="3"/>
  </si>
  <si>
    <r>
      <t>く。</t>
    </r>
    <r>
      <rPr>
        <b/>
        <u/>
        <sz val="14"/>
        <rFont val="游ゴシック"/>
        <family val="3"/>
        <charset val="128"/>
        <scheme val="minor"/>
      </rPr>
      <t>ただし、40 歳未満の若手医師・若手歯科医師はその限りではない</t>
    </r>
    <r>
      <rPr>
        <b/>
        <sz val="14"/>
        <rFont val="游ゴシック"/>
        <family val="3"/>
        <charset val="128"/>
        <scheme val="minor"/>
      </rPr>
      <t>。）</t>
    </r>
    <phoneticPr fontId="3"/>
  </si>
  <si>
    <t>賃上げ職員全体の増加額（円）</t>
    <rPh sb="0" eb="2">
      <t>チンア</t>
    </rPh>
    <rPh sb="3" eb="5">
      <t>ショクイン</t>
    </rPh>
    <rPh sb="5" eb="7">
      <t>ゼンタイ</t>
    </rPh>
    <rPh sb="8" eb="11">
      <t>ゾウカガク</t>
    </rPh>
    <rPh sb="12" eb="13">
      <t>エン</t>
    </rPh>
    <phoneticPr fontId="3"/>
  </si>
  <si>
    <t>※申請上限額＜補助金充当可能額の場合は、補助金支給額は申請上限額となります。</t>
    <phoneticPr fontId="3"/>
  </si>
  <si>
    <t>R7.12月</t>
  </si>
  <si>
    <t>【様式第９号】　処遇改善を目的とした、すでに雇用している職員の賃金改善用　計算シート</t>
    <rPh sb="1" eb="3">
      <t>ヨウシキ</t>
    </rPh>
    <rPh sb="3" eb="4">
      <t>ダイ</t>
    </rPh>
    <rPh sb="5" eb="6">
      <t>ゴウ</t>
    </rPh>
    <rPh sb="8" eb="10">
      <t>ショグウ</t>
    </rPh>
    <rPh sb="10" eb="12">
      <t>カイゼン</t>
    </rPh>
    <rPh sb="13" eb="15">
      <t>モクテキ</t>
    </rPh>
    <rPh sb="22" eb="24">
      <t>コヨウ</t>
    </rPh>
    <rPh sb="28" eb="30">
      <t>ショクイン</t>
    </rPh>
    <rPh sb="31" eb="33">
      <t>チンギン</t>
    </rPh>
    <rPh sb="33" eb="35">
      <t>カイゼン</t>
    </rPh>
    <rPh sb="35" eb="36">
      <t>ヨウ</t>
    </rPh>
    <rPh sb="37" eb="39">
      <t>ケイサン</t>
    </rPh>
    <phoneticPr fontId="3"/>
  </si>
  <si>
    <t>※基準額＜補助金充当可能額の場合は、交付決定額は基準額となります。</t>
    <rPh sb="1" eb="3">
      <t>キジュン</t>
    </rPh>
    <rPh sb="3" eb="4">
      <t>ガク</t>
    </rPh>
    <rPh sb="18" eb="23">
      <t>コウフケッテイガク</t>
    </rPh>
    <rPh sb="24" eb="26">
      <t>キジュン</t>
    </rPh>
    <phoneticPr fontId="3"/>
  </si>
  <si>
    <t>賃上げ人数(人)</t>
    <rPh sb="0" eb="2">
      <t>チンア</t>
    </rPh>
    <rPh sb="3" eb="5">
      <t>ニンズウ</t>
    </rPh>
    <rPh sb="6" eb="7">
      <t>ニン</t>
    </rPh>
    <phoneticPr fontId="3"/>
  </si>
  <si>
    <t>R7.6月</t>
  </si>
  <si>
    <t>（１）ベースアップ評価料の算定による賃上げした額</t>
    <rPh sb="9" eb="12">
      <t>ヒョウカリョウ</t>
    </rPh>
    <rPh sb="13" eb="15">
      <t>サンテイ</t>
    </rPh>
    <rPh sb="18" eb="20">
      <t>チンア</t>
    </rPh>
    <rPh sb="23" eb="24">
      <t>ガク</t>
    </rPh>
    <phoneticPr fontId="3"/>
  </si>
  <si>
    <t>→　１⃣のみ記入</t>
    <rPh sb="6" eb="8">
      <t>キニュウ</t>
    </rPh>
    <phoneticPr fontId="3"/>
  </si>
  <si>
    <t>ベアとは別に、医療機関が独自で一時金、手当、ボーナス等を支給した額に充当</t>
    <rPh sb="28" eb="30">
      <t>シキュウ</t>
    </rPh>
    <rPh sb="34" eb="36">
      <t>ジュウトウ</t>
    </rPh>
    <phoneticPr fontId="3"/>
  </si>
  <si>
    <t>ベア以上に賃上げを行い、医療機関の自己財源による持出し発生部分に充当</t>
    <rPh sb="2" eb="4">
      <t>イジョウ</t>
    </rPh>
    <rPh sb="5" eb="7">
      <t>チンア</t>
    </rPh>
    <rPh sb="9" eb="10">
      <t>オコナ</t>
    </rPh>
    <rPh sb="12" eb="16">
      <t>イリョウキカン</t>
    </rPh>
    <rPh sb="17" eb="21">
      <t>ジコザイゲン</t>
    </rPh>
    <rPh sb="24" eb="26">
      <t>モチダ</t>
    </rPh>
    <rPh sb="27" eb="29">
      <t>ハッセイ</t>
    </rPh>
    <rPh sb="29" eb="31">
      <t>ブブン</t>
    </rPh>
    <rPh sb="32" eb="34">
      <t>ジュウトウ</t>
    </rPh>
    <phoneticPr fontId="3"/>
  </si>
  <si>
    <t>→　1⃣，２⃣を記入</t>
    <rPh sb="8" eb="1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</si>
</sst>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円&quot;"/>
    <numFmt numFmtId="177" formatCode="_ * #,##0.0000_ ;_ * \-#,##0.0000_ ;_ * &quot;-&quot;????_ ;_ @_ "/>
    <numFmt numFmtId="178" formatCode="0.0_);[Red]\(0.0\)"/>
    <numFmt numFmtId="179" formatCode="0.0%"/>
    <numFmt numFmtId="180" formatCode="#,##0.0;[Red]\-#,##0.0"/>
    <numFmt numFmtId="181" formatCode="_ * #,##0.0_ ;_ * \-#,##0.0_ ;_ * &quot;-&quot;????_ ;_ @_ "/>
  </numFmts>
  <fonts count="37">
    <font>
      <sz val="11"/>
      <color theme="1"/>
      <name val="游ゴシック"/>
      <family val="2"/>
      <scheme val="minor"/>
    </font>
    <font>
      <sz val="11"/>
      <color theme="1"/>
      <name val="游ゴシック"/>
      <family val="2"/>
      <scheme val="minor"/>
    </font>
    <font>
      <sz val="14"/>
      <color theme="1"/>
      <name val="BIZ UDPゴシック"/>
      <family val="3"/>
      <charset val="128"/>
    </font>
    <font>
      <sz val="6"/>
      <name val="游ゴシック"/>
      <family val="3"/>
      <charset val="128"/>
      <scheme val="minor"/>
    </font>
    <font>
      <sz val="11"/>
      <color theme="1"/>
      <name val="BIZ UDPゴシック"/>
      <family val="3"/>
      <charset val="128"/>
    </font>
    <font>
      <u/>
      <sz val="11"/>
      <color rgb="FFFF0000"/>
      <name val="BIZ UDPゴシック"/>
      <family val="3"/>
      <charset val="128"/>
    </font>
    <font>
      <sz val="11"/>
      <name val="BIZ UDPゴシック"/>
      <family val="3"/>
      <charset val="128"/>
    </font>
    <font>
      <sz val="10"/>
      <color rgb="FFFF0000"/>
      <name val="游ゴシック"/>
      <family val="3"/>
      <charset val="128"/>
      <scheme val="minor"/>
    </font>
    <font>
      <sz val="11"/>
      <color rgb="FFFF0000"/>
      <name val="游ゴシック"/>
      <family val="3"/>
      <charset val="128"/>
      <scheme val="minor"/>
    </font>
    <font>
      <b/>
      <sz val="16"/>
      <color theme="1"/>
      <name val="游ゴシック"/>
      <family val="3"/>
      <charset val="128"/>
      <scheme val="minor"/>
    </font>
    <font>
      <sz val="16"/>
      <color theme="1"/>
      <name val="BIZ UDPゴシック"/>
      <family val="3"/>
      <charset val="128"/>
    </font>
    <font>
      <b/>
      <sz val="18"/>
      <color theme="1"/>
      <name val="BIZ UDPゴシック"/>
      <family val="3"/>
      <charset val="128"/>
    </font>
    <font>
      <sz val="16"/>
      <name val="BIZ UDPゴシック"/>
      <family val="3"/>
      <charset val="128"/>
    </font>
    <font>
      <sz val="16"/>
      <color theme="1"/>
      <name val="游ゴシック"/>
      <family val="2"/>
      <scheme val="minor"/>
    </font>
    <font>
      <b/>
      <sz val="14"/>
      <color rgb="FFFF0000"/>
      <name val="BIZ UDPゴシック"/>
      <family val="3"/>
      <charset val="128"/>
    </font>
    <font>
      <b/>
      <sz val="12"/>
      <color theme="1"/>
      <name val="BIZ UDPゴシック"/>
      <family val="3"/>
      <charset val="128"/>
    </font>
    <font>
      <b/>
      <sz val="11"/>
      <color theme="1"/>
      <name val="游ゴシック"/>
      <family val="3"/>
      <charset val="128"/>
      <scheme val="minor"/>
    </font>
    <font>
      <b/>
      <sz val="16"/>
      <name val="BIZ UDPゴシック"/>
      <family val="3"/>
      <charset val="128"/>
    </font>
    <font>
      <b/>
      <sz val="14"/>
      <color rgb="FFFF0000"/>
      <name val="游ゴシック"/>
      <family val="3"/>
      <charset val="128"/>
      <scheme val="minor"/>
    </font>
    <font>
      <sz val="11"/>
      <color theme="1"/>
      <name val="游ゴシック"/>
      <family val="3"/>
      <charset val="128"/>
      <scheme val="minor"/>
    </font>
    <font>
      <sz val="12"/>
      <color theme="1"/>
      <name val="游ゴシック"/>
      <family val="2"/>
      <scheme val="minor"/>
    </font>
    <font>
      <sz val="14"/>
      <color theme="1"/>
      <name val="游ゴシック"/>
      <family val="2"/>
      <scheme val="minor"/>
    </font>
    <font>
      <sz val="14"/>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u/>
      <sz val="14"/>
      <name val="游ゴシック"/>
      <family val="3"/>
      <charset val="128"/>
      <scheme val="minor"/>
    </font>
    <font>
      <b/>
      <sz val="14"/>
      <name val="游ゴシック"/>
      <family val="3"/>
      <charset val="128"/>
      <scheme val="minor"/>
    </font>
    <font>
      <b/>
      <sz val="11"/>
      <name val="游ゴシック"/>
      <family val="3"/>
      <charset val="128"/>
      <scheme val="minor"/>
    </font>
    <font>
      <b/>
      <sz val="12"/>
      <color rgb="FFFF0000"/>
      <name val="游ゴシック"/>
      <family val="3"/>
      <charset val="128"/>
      <scheme val="minor"/>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4"/>
      <color indexed="81"/>
      <name val="MS P ゴシック"/>
      <family val="3"/>
      <charset val="128"/>
    </font>
    <font>
      <b/>
      <sz val="16"/>
      <color indexed="81"/>
      <name val="MS P ゴシック"/>
      <family val="3"/>
      <charset val="128"/>
    </font>
    <font>
      <sz val="14"/>
      <color indexed="81"/>
      <name val="MS P ゴシック"/>
      <family val="3"/>
      <charset val="128"/>
    </font>
    <font>
      <sz val="14"/>
      <name val="游ゴシック"/>
      <family val="3"/>
      <charset val="128"/>
      <scheme val="minor"/>
    </font>
    <font>
      <sz val="11"/>
      <name val="游ゴシック"/>
      <family val="3"/>
      <charset val="128"/>
      <scheme val="minor"/>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14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diagonalUp="1">
      <left/>
      <right/>
      <top style="thin">
        <color indexed="64"/>
      </top>
      <bottom style="thin">
        <color indexed="64"/>
      </bottom>
      <diagonal style="thin">
        <color indexed="64"/>
      </diagonal>
    </border>
    <border>
      <left/>
      <right style="thick">
        <color rgb="FFFF0000"/>
      </right>
      <top/>
      <bottom/>
      <diagonal/>
    </border>
    <border>
      <left style="thick">
        <color rgb="FFFF0000"/>
      </left>
      <right style="thick">
        <color rgb="FFFF0000"/>
      </right>
      <top/>
      <bottom/>
      <diagonal/>
    </border>
    <border>
      <left style="thick">
        <color rgb="FFFF0000"/>
      </left>
      <right/>
      <top style="thick">
        <color rgb="FFFF0000"/>
      </top>
      <bottom/>
      <diagonal/>
    </border>
    <border>
      <left style="thick">
        <color rgb="FFFF0000"/>
      </left>
      <right/>
      <top/>
      <bottom/>
      <diagonal/>
    </border>
    <border>
      <left style="thin">
        <color indexed="64"/>
      </left>
      <right style="thin">
        <color indexed="64"/>
      </right>
      <top/>
      <bottom/>
      <diagonal/>
    </border>
    <border>
      <left style="thin">
        <color indexed="64"/>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style="medium">
        <color rgb="FFFF0000"/>
      </right>
      <top style="thin">
        <color indexed="64"/>
      </top>
      <bottom style="thin">
        <color indexed="64"/>
      </bottom>
      <diagonal/>
    </border>
    <border>
      <left style="thick">
        <color rgb="FFFF0000"/>
      </left>
      <right/>
      <top style="thin">
        <color indexed="64"/>
      </top>
      <bottom/>
      <diagonal/>
    </border>
    <border>
      <left style="thick">
        <color rgb="FFFF0000"/>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top style="thick">
        <color rgb="FFFF0000"/>
      </top>
      <bottom style="medium">
        <color theme="4" tint="-0.249977111117893"/>
      </bottom>
      <diagonal/>
    </border>
    <border>
      <left/>
      <right style="medium">
        <color theme="4" tint="-0.249977111117893"/>
      </right>
      <top/>
      <bottom style="medium">
        <color theme="4" tint="-0.24997711111789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medium">
        <color rgb="FFFF0000"/>
      </left>
      <right style="medium">
        <color rgb="FFFF0000"/>
      </right>
      <top style="medium">
        <color rgb="FFFF0000"/>
      </top>
      <bottom style="medium">
        <color rgb="FFFF0000"/>
      </bottom>
      <diagonal/>
    </border>
    <border>
      <left/>
      <right/>
      <top style="thick">
        <color rgb="FFFF0000"/>
      </top>
      <bottom/>
      <diagonal/>
    </border>
    <border>
      <left style="thin">
        <color indexed="64"/>
      </left>
      <right style="thin">
        <color indexed="64"/>
      </right>
      <top style="thin">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theme="1"/>
      </left>
      <right style="thin">
        <color indexed="64"/>
      </right>
      <top style="thick">
        <color theme="1"/>
      </top>
      <bottom style="thick">
        <color theme="1"/>
      </bottom>
      <diagonal/>
    </border>
    <border>
      <left style="thick">
        <color theme="1"/>
      </left>
      <right/>
      <top/>
      <bottom/>
      <diagonal/>
    </border>
    <border>
      <left style="thin">
        <color indexed="64"/>
      </left>
      <right/>
      <top style="thick">
        <color theme="1"/>
      </top>
      <bottom style="thick">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style="thick">
        <color rgb="FFFF0000"/>
      </right>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ck">
        <color rgb="FFFF0000"/>
      </top>
      <bottom style="medium">
        <color indexed="64"/>
      </bottom>
      <diagonal/>
    </border>
    <border>
      <left style="thin">
        <color indexed="64"/>
      </left>
      <right style="thick">
        <color rgb="FFFF0000"/>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ck">
        <color rgb="FFFF0000"/>
      </right>
      <top style="thin">
        <color indexed="64"/>
      </top>
      <bottom style="thick">
        <color indexed="64"/>
      </bottom>
      <diagonal/>
    </border>
    <border>
      <left style="thick">
        <color rgb="FFFF0000"/>
      </left>
      <right style="thick">
        <color indexed="64"/>
      </right>
      <top style="thin">
        <color indexed="64"/>
      </top>
      <bottom style="thick">
        <color indexed="64"/>
      </bottom>
      <diagonal/>
    </border>
    <border>
      <left style="medium">
        <color indexed="64"/>
      </left>
      <right style="thin">
        <color indexed="64"/>
      </right>
      <top style="thin">
        <color indexed="64"/>
      </top>
      <bottom/>
      <diagonal/>
    </border>
    <border>
      <left style="medium">
        <color indexed="64"/>
      </left>
      <right style="thick">
        <color rgb="FFFF0000"/>
      </right>
      <top style="thin">
        <color indexed="64"/>
      </top>
      <bottom style="medium">
        <color indexed="64"/>
      </bottom>
      <diagonal/>
    </border>
    <border>
      <left style="thick">
        <color rgb="FFFF0000"/>
      </left>
      <right style="medium">
        <color indexed="64"/>
      </right>
      <top style="thin">
        <color indexed="64"/>
      </top>
      <bottom style="medium">
        <color indexed="64"/>
      </bottom>
      <diagonal/>
    </border>
    <border>
      <left/>
      <right style="medium">
        <color rgb="FFFF0000"/>
      </right>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7">
    <xf numFmtId="0" fontId="0" fillId="0" borderId="0" xfId="0"/>
    <xf numFmtId="0" fontId="2" fillId="0" borderId="0" xfId="0" applyFont="1"/>
    <xf numFmtId="0" fontId="0" fillId="0" borderId="0" xfId="0" applyAlignment="1">
      <alignment shrinkToFit="1"/>
    </xf>
    <xf numFmtId="0" fontId="0" fillId="0" borderId="0" xfId="0" applyAlignment="1">
      <alignment horizontal="center"/>
    </xf>
    <xf numFmtId="0" fontId="4" fillId="0" borderId="0" xfId="0" applyFont="1" applyBorder="1"/>
    <xf numFmtId="0" fontId="4" fillId="0" borderId="0" xfId="0" applyFont="1" applyBorder="1" applyAlignment="1">
      <alignment horizontal="center"/>
    </xf>
    <xf numFmtId="0" fontId="4" fillId="0" borderId="0" xfId="0" applyFont="1" applyBorder="1" applyAlignment="1">
      <alignment vertical="center" shrinkToFit="1"/>
    </xf>
    <xf numFmtId="0" fontId="4" fillId="0" borderId="0" xfId="0" applyFont="1"/>
    <xf numFmtId="0" fontId="4" fillId="0" borderId="0" xfId="0" applyFont="1" applyAlignment="1">
      <alignment shrinkToFit="1"/>
    </xf>
    <xf numFmtId="0" fontId="4" fillId="0" borderId="0" xfId="0" applyFont="1" applyAlignment="1">
      <alignment horizontal="center"/>
    </xf>
    <xf numFmtId="0" fontId="0" fillId="0" borderId="8" xfId="0" applyBorder="1"/>
    <xf numFmtId="0" fontId="0" fillId="0" borderId="8" xfId="0" applyBorder="1" applyAlignment="1">
      <alignment shrinkToFit="1"/>
    </xf>
    <xf numFmtId="0" fontId="0" fillId="0" borderId="8" xfId="0" applyBorder="1" applyAlignment="1">
      <alignment horizontal="center"/>
    </xf>
    <xf numFmtId="0" fontId="0" fillId="0" borderId="9" xfId="0" applyBorder="1"/>
    <xf numFmtId="0" fontId="0" fillId="0" borderId="10" xfId="0" applyBorder="1"/>
    <xf numFmtId="0" fontId="4" fillId="0" borderId="0" xfId="0" applyFont="1" applyAlignment="1">
      <alignment horizontal="left" vertical="center"/>
    </xf>
    <xf numFmtId="0" fontId="0" fillId="0" borderId="11" xfId="0" applyBorder="1"/>
    <xf numFmtId="0" fontId="0" fillId="0" borderId="10" xfId="0" applyBorder="1" applyAlignment="1">
      <alignment horizontal="center"/>
    </xf>
    <xf numFmtId="0" fontId="0" fillId="0" borderId="12" xfId="0" applyBorder="1" applyAlignment="1">
      <alignment horizontal="center"/>
    </xf>
    <xf numFmtId="0" fontId="0" fillId="0" borderId="12" xfId="0" applyBorder="1" applyAlignment="1">
      <alignment horizontal="center" shrinkToFit="1"/>
    </xf>
    <xf numFmtId="0" fontId="0" fillId="0" borderId="11" xfId="0" applyBorder="1" applyAlignment="1">
      <alignment horizontal="center"/>
    </xf>
    <xf numFmtId="0" fontId="0" fillId="4" borderId="13" xfId="0" applyFill="1" applyBorder="1" applyAlignment="1">
      <alignment horizontal="center" vertical="center"/>
    </xf>
    <xf numFmtId="0" fontId="0" fillId="4" borderId="13" xfId="0" applyFill="1" applyBorder="1" applyAlignment="1">
      <alignment horizontal="center" vertical="center" shrinkToFit="1"/>
    </xf>
    <xf numFmtId="0" fontId="0" fillId="4" borderId="13" xfId="0" applyFill="1" applyBorder="1" applyAlignment="1">
      <alignment horizontal="center" vertical="center" wrapText="1"/>
    </xf>
    <xf numFmtId="38" fontId="0" fillId="0" borderId="18" xfId="1" applyFont="1" applyBorder="1" applyAlignment="1">
      <alignment horizontal="right"/>
    </xf>
    <xf numFmtId="177" fontId="0" fillId="0" borderId="12" xfId="0" applyNumberFormat="1" applyBorder="1" applyAlignment="1">
      <alignment horizontal="center"/>
    </xf>
    <xf numFmtId="38" fontId="0" fillId="0" borderId="0" xfId="1" applyFont="1" applyFill="1" applyBorder="1" applyAlignment="1">
      <alignment horizontal="right"/>
    </xf>
    <xf numFmtId="177" fontId="0" fillId="0" borderId="0" xfId="0" applyNumberFormat="1" applyAlignment="1">
      <alignment horizontal="center"/>
    </xf>
    <xf numFmtId="38" fontId="0" fillId="0" borderId="12" xfId="1" applyFont="1" applyBorder="1" applyAlignment="1">
      <alignment horizontal="right"/>
    </xf>
    <xf numFmtId="38" fontId="0" fillId="3" borderId="12" xfId="1" applyFont="1" applyFill="1" applyBorder="1" applyAlignment="1">
      <alignment horizontal="right"/>
    </xf>
    <xf numFmtId="38" fontId="0" fillId="3" borderId="13" xfId="1" applyFont="1" applyFill="1" applyBorder="1" applyAlignment="1">
      <alignment horizontal="right"/>
    </xf>
    <xf numFmtId="177" fontId="0" fillId="5" borderId="19" xfId="0" applyNumberFormat="1" applyFill="1" applyBorder="1" applyAlignment="1">
      <alignment horizontal="center"/>
    </xf>
    <xf numFmtId="177" fontId="0" fillId="5" borderId="18" xfId="0" applyNumberFormat="1" applyFill="1" applyBorder="1" applyAlignment="1">
      <alignment horizontal="center"/>
    </xf>
    <xf numFmtId="38" fontId="0" fillId="5" borderId="12" xfId="1" applyFont="1" applyFill="1" applyBorder="1" applyAlignment="1">
      <alignment horizontal="right"/>
    </xf>
    <xf numFmtId="177" fontId="0" fillId="5" borderId="12" xfId="0" applyNumberFormat="1" applyFill="1" applyBorder="1" applyAlignment="1">
      <alignment horizontal="center"/>
    </xf>
    <xf numFmtId="177" fontId="0" fillId="0" borderId="0" xfId="0" applyNumberFormat="1" applyAlignment="1">
      <alignment horizontal="center" shrinkToFit="1"/>
    </xf>
    <xf numFmtId="38" fontId="0" fillId="0" borderId="0" xfId="1" applyFont="1" applyBorder="1" applyAlignment="1">
      <alignment horizontal="right"/>
    </xf>
    <xf numFmtId="177" fontId="0" fillId="0" borderId="12" xfId="0" applyNumberFormat="1" applyBorder="1" applyAlignment="1">
      <alignment horizontal="center" shrinkToFit="1"/>
    </xf>
    <xf numFmtId="181" fontId="0" fillId="0" borderId="12" xfId="0" applyNumberFormat="1" applyBorder="1" applyAlignment="1">
      <alignment horizontal="right"/>
    </xf>
    <xf numFmtId="38" fontId="0" fillId="0" borderId="18" xfId="1" applyFont="1" applyFill="1" applyBorder="1" applyAlignment="1">
      <alignment horizontal="right"/>
    </xf>
    <xf numFmtId="177" fontId="0" fillId="0" borderId="17" xfId="0" applyNumberFormat="1" applyBorder="1" applyAlignment="1">
      <alignment horizontal="center"/>
    </xf>
    <xf numFmtId="177" fontId="0" fillId="5" borderId="17" xfId="0" applyNumberFormat="1" applyFill="1" applyBorder="1" applyAlignment="1">
      <alignment horizontal="left"/>
    </xf>
    <xf numFmtId="177" fontId="0" fillId="5" borderId="18" xfId="0" applyNumberFormat="1" applyFill="1" applyBorder="1" applyAlignment="1">
      <alignment horizontal="left"/>
    </xf>
    <xf numFmtId="180" fontId="0" fillId="5" borderId="12" xfId="1" applyNumberFormat="1" applyFont="1" applyFill="1" applyBorder="1" applyAlignment="1">
      <alignment horizontal="right"/>
    </xf>
    <xf numFmtId="38" fontId="0" fillId="0" borderId="12" xfId="1" applyFont="1" applyFill="1" applyBorder="1" applyAlignment="1">
      <alignment horizontal="right"/>
    </xf>
    <xf numFmtId="0" fontId="0" fillId="4" borderId="13" xfId="0" applyFill="1" applyBorder="1" applyAlignment="1">
      <alignment horizontal="center"/>
    </xf>
    <xf numFmtId="179" fontId="0" fillId="0" borderId="12" xfId="2" applyNumberFormat="1" applyFont="1" applyBorder="1" applyAlignment="1">
      <alignment horizontal="right"/>
    </xf>
    <xf numFmtId="0" fontId="0" fillId="0" borderId="0" xfId="0" applyAlignment="1">
      <alignment horizontal="right"/>
    </xf>
    <xf numFmtId="177" fontId="0" fillId="5" borderId="17" xfId="0" applyNumberFormat="1" applyFill="1" applyBorder="1" applyAlignment="1">
      <alignment horizontal="center"/>
    </xf>
    <xf numFmtId="0" fontId="4" fillId="0" borderId="0" xfId="0" applyFont="1" applyAlignment="1">
      <alignment vertical="center"/>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38" fontId="4" fillId="0" borderId="0" xfId="1" applyFont="1" applyBorder="1" applyAlignment="1">
      <alignment horizontal="center" vertical="center"/>
    </xf>
    <xf numFmtId="176" fontId="4" fillId="0" borderId="0" xfId="1" applyNumberFormat="1" applyFont="1" applyFill="1" applyBorder="1" applyAlignment="1">
      <alignment horizontal="center" vertical="center"/>
    </xf>
    <xf numFmtId="38" fontId="4" fillId="0" borderId="0" xfId="1" applyNumberFormat="1" applyFont="1" applyFill="1" applyBorder="1" applyAlignment="1">
      <alignment vertical="center"/>
    </xf>
    <xf numFmtId="0" fontId="0" fillId="0" borderId="21" xfId="0" applyBorder="1"/>
    <xf numFmtId="0" fontId="0" fillId="0" borderId="22" xfId="0" applyBorder="1"/>
    <xf numFmtId="0" fontId="0" fillId="0" borderId="22" xfId="0" applyBorder="1" applyAlignment="1">
      <alignment shrinkToFit="1"/>
    </xf>
    <xf numFmtId="0" fontId="0" fillId="0" borderId="22" xfId="0" applyBorder="1" applyAlignment="1">
      <alignment horizontal="center"/>
    </xf>
    <xf numFmtId="0" fontId="0" fillId="0" borderId="23" xfId="0" applyBorder="1"/>
    <xf numFmtId="0" fontId="0" fillId="0" borderId="0" xfId="0" applyAlignment="1">
      <alignment horizontal="left"/>
    </xf>
    <xf numFmtId="0" fontId="4" fillId="0" borderId="0" xfId="0" applyFont="1" applyFill="1" applyBorder="1" applyAlignment="1">
      <alignment horizontal="left" vertical="center"/>
    </xf>
    <xf numFmtId="177" fontId="0" fillId="0" borderId="15" xfId="0" applyNumberFormat="1" applyFill="1" applyBorder="1" applyAlignment="1">
      <alignment horizontal="center" shrinkToFit="1"/>
    </xf>
    <xf numFmtId="177" fontId="0" fillId="0" borderId="17" xfId="0" applyNumberFormat="1" applyFill="1" applyBorder="1" applyAlignment="1">
      <alignment horizontal="center" shrinkToFit="1"/>
    </xf>
    <xf numFmtId="179" fontId="0" fillId="0" borderId="20" xfId="2" applyNumberFormat="1" applyFont="1" applyFill="1" applyBorder="1" applyAlignment="1">
      <alignment horizontal="right"/>
    </xf>
    <xf numFmtId="0" fontId="0" fillId="0" borderId="0" xfId="0" applyAlignment="1">
      <alignment horizontal="center" vertical="center" wrapText="1"/>
    </xf>
    <xf numFmtId="0" fontId="0" fillId="0" borderId="0" xfId="0" applyBorder="1" applyAlignment="1">
      <alignment horizontal="center"/>
    </xf>
    <xf numFmtId="177" fontId="0" fillId="0" borderId="0" xfId="0" applyNumberFormat="1" applyBorder="1" applyAlignment="1">
      <alignment horizontal="center"/>
    </xf>
    <xf numFmtId="0" fontId="0" fillId="0" borderId="0" xfId="0" applyFill="1" applyBorder="1" applyAlignment="1">
      <alignment horizontal="center" vertical="center"/>
    </xf>
    <xf numFmtId="177" fontId="0" fillId="0" borderId="0" xfId="0" applyNumberFormat="1" applyFill="1" applyBorder="1" applyAlignment="1">
      <alignment horizontal="center"/>
    </xf>
    <xf numFmtId="178" fontId="0" fillId="3" borderId="26" xfId="0" applyNumberFormat="1" applyFill="1" applyBorder="1"/>
    <xf numFmtId="178" fontId="0" fillId="3" borderId="27" xfId="0" applyNumberFormat="1" applyFill="1" applyBorder="1"/>
    <xf numFmtId="178" fontId="0" fillId="3" borderId="28" xfId="0" applyNumberFormat="1" applyFill="1" applyBorder="1"/>
    <xf numFmtId="38" fontId="0" fillId="3" borderId="29" xfId="1" applyFont="1" applyFill="1" applyBorder="1" applyAlignment="1">
      <alignment horizontal="right"/>
    </xf>
    <xf numFmtId="177" fontId="0" fillId="0" borderId="30" xfId="0" applyNumberFormat="1" applyBorder="1" applyAlignment="1">
      <alignment horizontal="center"/>
    </xf>
    <xf numFmtId="38" fontId="0" fillId="3" borderId="30" xfId="1" applyFont="1" applyFill="1" applyBorder="1" applyAlignment="1">
      <alignment horizontal="right"/>
    </xf>
    <xf numFmtId="177" fontId="0" fillId="0" borderId="31" xfId="0" applyNumberFormat="1" applyBorder="1" applyAlignment="1">
      <alignment horizontal="center"/>
    </xf>
    <xf numFmtId="38" fontId="0" fillId="3" borderId="32" xfId="1" applyFont="1" applyFill="1" applyBorder="1" applyAlignment="1">
      <alignment horizontal="right"/>
    </xf>
    <xf numFmtId="177" fontId="0" fillId="0" borderId="33" xfId="0" applyNumberFormat="1" applyBorder="1" applyAlignment="1">
      <alignment horizontal="center"/>
    </xf>
    <xf numFmtId="38" fontId="0" fillId="3" borderId="34" xfId="1" applyFont="1" applyFill="1" applyBorder="1" applyAlignment="1">
      <alignment horizontal="right"/>
    </xf>
    <xf numFmtId="38" fontId="0" fillId="3" borderId="35" xfId="1" applyFont="1" applyFill="1" applyBorder="1" applyAlignment="1">
      <alignment horizontal="right"/>
    </xf>
    <xf numFmtId="177" fontId="0" fillId="0" borderId="36" xfId="0" applyNumberFormat="1" applyBorder="1" applyAlignment="1">
      <alignment horizontal="center"/>
    </xf>
    <xf numFmtId="38" fontId="0" fillId="3" borderId="36" xfId="1" applyFont="1" applyFill="1" applyBorder="1" applyAlignment="1">
      <alignment horizontal="right"/>
    </xf>
    <xf numFmtId="177" fontId="0" fillId="0" borderId="37" xfId="0" applyNumberFormat="1" applyBorder="1" applyAlignment="1">
      <alignment horizontal="center"/>
    </xf>
    <xf numFmtId="177" fontId="0" fillId="0" borderId="17" xfId="0" applyNumberFormat="1" applyBorder="1" applyAlignment="1">
      <alignment horizontal="center" shrinkToFit="1"/>
    </xf>
    <xf numFmtId="179" fontId="0" fillId="0" borderId="20" xfId="2" applyNumberFormat="1" applyFont="1" applyBorder="1" applyAlignment="1">
      <alignment horizontal="right"/>
    </xf>
    <xf numFmtId="38" fontId="4" fillId="0" borderId="0" xfId="0" applyNumberFormat="1" applyFont="1" applyBorder="1" applyAlignment="1">
      <alignment horizontal="center" vertical="center"/>
    </xf>
    <xf numFmtId="38" fontId="4" fillId="0" borderId="0" xfId="1" applyNumberFormat="1" applyFont="1" applyFill="1" applyBorder="1" applyAlignment="1">
      <alignment horizontal="center" vertical="center"/>
    </xf>
    <xf numFmtId="0" fontId="0" fillId="0" borderId="0" xfId="0" applyFill="1" applyBorder="1" applyAlignment="1">
      <alignment horizontal="center" vertical="center" wrapText="1"/>
    </xf>
    <xf numFmtId="177" fontId="0" fillId="5" borderId="38" xfId="0" applyNumberFormat="1" applyFill="1" applyBorder="1" applyAlignment="1">
      <alignment horizontal="center"/>
    </xf>
    <xf numFmtId="38" fontId="0" fillId="6" borderId="12" xfId="1" applyFont="1" applyFill="1" applyBorder="1" applyAlignment="1">
      <alignment horizontal="right"/>
    </xf>
    <xf numFmtId="38" fontId="0" fillId="7" borderId="12" xfId="1" applyFont="1" applyFill="1" applyBorder="1" applyAlignment="1">
      <alignment horizontal="right"/>
    </xf>
    <xf numFmtId="180" fontId="0" fillId="7" borderId="12" xfId="1" applyNumberFormat="1" applyFont="1" applyFill="1" applyBorder="1" applyAlignment="1">
      <alignment horizontal="right"/>
    </xf>
    <xf numFmtId="177" fontId="0" fillId="0" borderId="20" xfId="0" applyNumberFormat="1" applyFill="1" applyBorder="1" applyAlignment="1">
      <alignment horizontal="left"/>
    </xf>
    <xf numFmtId="0" fontId="0" fillId="0" borderId="24" xfId="0" applyBorder="1" applyAlignment="1">
      <alignment horizontal="center"/>
    </xf>
    <xf numFmtId="0" fontId="4" fillId="0" borderId="0" xfId="0" applyFont="1" applyFill="1" applyBorder="1" applyAlignment="1">
      <alignment horizontal="center" vertical="center" wrapText="1"/>
    </xf>
    <xf numFmtId="0" fontId="4" fillId="9" borderId="0" xfId="0" applyFont="1" applyFill="1" applyAlignment="1">
      <alignment vertical="center"/>
    </xf>
    <xf numFmtId="0" fontId="0" fillId="0" borderId="0" xfId="0" applyBorder="1"/>
    <xf numFmtId="0" fontId="0" fillId="0" borderId="0" xfId="0" applyBorder="1" applyAlignment="1">
      <alignment shrinkToFit="1"/>
    </xf>
    <xf numFmtId="0" fontId="0" fillId="0" borderId="12" xfId="0" applyBorder="1" applyAlignment="1">
      <alignment horizontal="center"/>
    </xf>
    <xf numFmtId="0" fontId="4" fillId="0" borderId="0" xfId="0" applyFont="1" applyBorder="1" applyAlignment="1">
      <alignment horizontal="left" vertical="center"/>
    </xf>
    <xf numFmtId="0" fontId="4" fillId="0" borderId="0" xfId="0" applyFont="1" applyAlignment="1">
      <alignment horizontal="left" vertical="center"/>
    </xf>
    <xf numFmtId="0" fontId="0" fillId="4" borderId="13" xfId="0" applyFill="1" applyBorder="1" applyAlignment="1">
      <alignment horizontal="center" vertical="center" wrapText="1"/>
    </xf>
    <xf numFmtId="0" fontId="0" fillId="4" borderId="13" xfId="0" applyFill="1" applyBorder="1" applyAlignment="1">
      <alignment horizontal="center" vertical="center"/>
    </xf>
    <xf numFmtId="0" fontId="0" fillId="4" borderId="13" xfId="0" applyFill="1" applyBorder="1" applyAlignment="1">
      <alignment horizontal="center" vertical="center" shrinkToFit="1"/>
    </xf>
    <xf numFmtId="0" fontId="0" fillId="0" borderId="0" xfId="0" applyAlignment="1">
      <alignment horizontal="center"/>
    </xf>
    <xf numFmtId="0" fontId="4" fillId="0" borderId="39" xfId="0" applyFont="1" applyFill="1" applyBorder="1" applyAlignment="1">
      <alignment horizontal="right"/>
    </xf>
    <xf numFmtId="0" fontId="4" fillId="11" borderId="25" xfId="0" applyFont="1" applyFill="1" applyBorder="1" applyAlignment="1">
      <alignment horizontal="center"/>
    </xf>
    <xf numFmtId="0" fontId="4" fillId="0" borderId="40" xfId="0" applyFont="1" applyFill="1" applyBorder="1" applyAlignment="1">
      <alignment horizontal="left" vertical="center"/>
    </xf>
    <xf numFmtId="0" fontId="4" fillId="11" borderId="41" xfId="0" applyFont="1" applyFill="1" applyBorder="1" applyAlignment="1">
      <alignment horizontal="center"/>
    </xf>
    <xf numFmtId="38" fontId="4" fillId="0" borderId="42" xfId="1" applyNumberFormat="1" applyFont="1" applyFill="1" applyBorder="1" applyAlignment="1">
      <alignment horizontal="left" vertical="center"/>
    </xf>
    <xf numFmtId="38" fontId="4" fillId="0" borderId="39" xfId="1" applyNumberFormat="1" applyFont="1" applyFill="1" applyBorder="1" applyAlignment="1">
      <alignment horizontal="right" vertical="center"/>
    </xf>
    <xf numFmtId="0" fontId="4" fillId="11" borderId="5" xfId="0" applyFont="1" applyFill="1" applyBorder="1" applyAlignment="1">
      <alignment horizontal="center"/>
    </xf>
    <xf numFmtId="0" fontId="4" fillId="0" borderId="42" xfId="0" applyFont="1" applyBorder="1" applyAlignment="1">
      <alignment horizontal="left" vertical="center"/>
    </xf>
    <xf numFmtId="0" fontId="4" fillId="0" borderId="0" xfId="0" applyFont="1" applyBorder="1" applyAlignment="1">
      <alignment vertical="center" wrapText="1"/>
    </xf>
    <xf numFmtId="38" fontId="4" fillId="0" borderId="0" xfId="0" applyNumberFormat="1" applyFont="1" applyBorder="1" applyAlignment="1">
      <alignment vertical="center"/>
    </xf>
    <xf numFmtId="38" fontId="4" fillId="0" borderId="12"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center" vertical="center"/>
    </xf>
    <xf numFmtId="177" fontId="0" fillId="0" borderId="44" xfId="0" applyNumberFormat="1" applyFill="1" applyBorder="1" applyAlignment="1">
      <alignment horizontal="center" shrinkToFit="1"/>
    </xf>
    <xf numFmtId="0" fontId="0" fillId="0" borderId="45" xfId="0" applyBorder="1" applyAlignment="1">
      <alignment shrinkToFit="1"/>
    </xf>
    <xf numFmtId="178" fontId="0" fillId="3" borderId="47" xfId="0" applyNumberFormat="1" applyFill="1" applyBorder="1"/>
    <xf numFmtId="179" fontId="0" fillId="0" borderId="46" xfId="2" applyNumberFormat="1" applyFont="1" applyFill="1" applyBorder="1" applyAlignment="1">
      <alignment horizontal="right"/>
    </xf>
    <xf numFmtId="178" fontId="0" fillId="3" borderId="48" xfId="0" applyNumberFormat="1" applyFill="1" applyBorder="1"/>
    <xf numFmtId="178" fontId="0" fillId="3" borderId="49" xfId="0" applyNumberFormat="1" applyFill="1" applyBorder="1"/>
    <xf numFmtId="178" fontId="0" fillId="3" borderId="50" xfId="0" applyNumberFormat="1" applyFill="1" applyBorder="1"/>
    <xf numFmtId="0" fontId="0" fillId="3" borderId="0" xfId="0" applyFill="1"/>
    <xf numFmtId="177" fontId="0" fillId="3" borderId="0" xfId="0" applyNumberFormat="1" applyFill="1" applyBorder="1" applyAlignment="1">
      <alignment horizontal="center"/>
    </xf>
    <xf numFmtId="0" fontId="0" fillId="0" borderId="55" xfId="0" applyBorder="1"/>
    <xf numFmtId="0" fontId="0" fillId="0" borderId="57" xfId="0" applyBorder="1"/>
    <xf numFmtId="0" fontId="0" fillId="0" borderId="57" xfId="0" applyBorder="1" applyAlignment="1">
      <alignment horizontal="center"/>
    </xf>
    <xf numFmtId="0" fontId="0" fillId="0" borderId="58" xfId="0" applyBorder="1"/>
    <xf numFmtId="0" fontId="11" fillId="0" borderId="0" xfId="0" applyFont="1"/>
    <xf numFmtId="0" fontId="12" fillId="0" borderId="7" xfId="0" applyFont="1" applyBorder="1"/>
    <xf numFmtId="0" fontId="13" fillId="0" borderId="0" xfId="0" applyFont="1"/>
    <xf numFmtId="0" fontId="4" fillId="9" borderId="0" xfId="0" applyFont="1" applyFill="1" applyBorder="1" applyAlignment="1">
      <alignment horizontal="center" vertical="center"/>
    </xf>
    <xf numFmtId="0" fontId="12" fillId="0" borderId="59" xfId="0" applyFont="1" applyBorder="1"/>
    <xf numFmtId="0" fontId="4" fillId="0" borderId="60" xfId="0" applyFont="1" applyBorder="1"/>
    <xf numFmtId="0" fontId="4" fillId="0" borderId="60" xfId="0" applyFont="1" applyBorder="1" applyAlignment="1">
      <alignment shrinkToFit="1"/>
    </xf>
    <xf numFmtId="0" fontId="4" fillId="0" borderId="60" xfId="0" applyFont="1" applyBorder="1" applyAlignment="1">
      <alignment horizontal="center"/>
    </xf>
    <xf numFmtId="0" fontId="4" fillId="0" borderId="61" xfId="0" applyFont="1" applyBorder="1"/>
    <xf numFmtId="0" fontId="4" fillId="0" borderId="62" xfId="0" applyFont="1" applyBorder="1"/>
    <xf numFmtId="0" fontId="4" fillId="0" borderId="63" xfId="0" applyFont="1" applyBorder="1"/>
    <xf numFmtId="0" fontId="4" fillId="0" borderId="64" xfId="0" applyFont="1" applyBorder="1"/>
    <xf numFmtId="0" fontId="4" fillId="0" borderId="65" xfId="0" applyFont="1" applyBorder="1"/>
    <xf numFmtId="0" fontId="4" fillId="0" borderId="65" xfId="0" applyFont="1" applyBorder="1" applyAlignment="1">
      <alignment shrinkToFit="1"/>
    </xf>
    <xf numFmtId="0" fontId="4" fillId="0" borderId="66" xfId="0" applyFont="1" applyBorder="1"/>
    <xf numFmtId="0" fontId="4" fillId="0" borderId="65" xfId="0" applyFont="1" applyBorder="1" applyAlignment="1">
      <alignment horizontal="center"/>
    </xf>
    <xf numFmtId="0" fontId="4" fillId="0" borderId="66" xfId="0" applyFont="1" applyBorder="1" applyAlignment="1">
      <alignment horizontal="center"/>
    </xf>
    <xf numFmtId="0" fontId="4" fillId="0" borderId="67" xfId="0" applyFont="1" applyBorder="1"/>
    <xf numFmtId="0" fontId="4" fillId="0" borderId="0" xfId="0" applyFont="1" applyBorder="1" applyAlignment="1">
      <alignment shrinkToFit="1"/>
    </xf>
    <xf numFmtId="0" fontId="9" fillId="0" borderId="0" xfId="0" applyFont="1"/>
    <xf numFmtId="0" fontId="16" fillId="0" borderId="0" xfId="0" applyFont="1"/>
    <xf numFmtId="0" fontId="17" fillId="0" borderId="10" xfId="0" applyFont="1" applyBorder="1"/>
    <xf numFmtId="0" fontId="17" fillId="0" borderId="62" xfId="0" applyFont="1" applyBorder="1"/>
    <xf numFmtId="0" fontId="0" fillId="0" borderId="74" xfId="0" applyBorder="1"/>
    <xf numFmtId="0" fontId="0" fillId="0" borderId="75" xfId="0" applyBorder="1"/>
    <xf numFmtId="0" fontId="0" fillId="0" borderId="75" xfId="0" applyBorder="1" applyAlignment="1">
      <alignment shrinkToFit="1"/>
    </xf>
    <xf numFmtId="0" fontId="0" fillId="0" borderId="75" xfId="0" applyBorder="1" applyAlignment="1">
      <alignment horizontal="center"/>
    </xf>
    <xf numFmtId="0" fontId="0" fillId="0" borderId="76" xfId="0" applyBorder="1"/>
    <xf numFmtId="0" fontId="0" fillId="0" borderId="77" xfId="0" applyBorder="1"/>
    <xf numFmtId="0" fontId="0" fillId="0" borderId="78" xfId="0" applyBorder="1"/>
    <xf numFmtId="0" fontId="0" fillId="0" borderId="79" xfId="0" applyBorder="1"/>
    <xf numFmtId="0" fontId="0" fillId="0" borderId="80" xfId="0" applyBorder="1"/>
    <xf numFmtId="0" fontId="0" fillId="0" borderId="80" xfId="0" applyBorder="1" applyAlignment="1">
      <alignment shrinkToFit="1"/>
    </xf>
    <xf numFmtId="0" fontId="0" fillId="0" borderId="80" xfId="0" applyBorder="1" applyAlignment="1">
      <alignment horizontal="center"/>
    </xf>
    <xf numFmtId="0" fontId="0" fillId="0" borderId="81" xfId="0" applyBorder="1"/>
    <xf numFmtId="0" fontId="9" fillId="0" borderId="0" xfId="0" applyFont="1" applyBorder="1"/>
    <xf numFmtId="179" fontId="0" fillId="0" borderId="86" xfId="2" applyNumberFormat="1" applyFont="1" applyFill="1" applyBorder="1" applyAlignment="1">
      <alignment horizontal="right"/>
    </xf>
    <xf numFmtId="177" fontId="0" fillId="0" borderId="17" xfId="0" applyNumberFormat="1" applyFont="1" applyFill="1" applyBorder="1" applyAlignment="1">
      <alignment horizontal="center" shrinkToFit="1"/>
    </xf>
    <xf numFmtId="38" fontId="0" fillId="0" borderId="13" xfId="1" applyFont="1" applyBorder="1" applyAlignment="1">
      <alignment horizontal="right"/>
    </xf>
    <xf numFmtId="177" fontId="0" fillId="0" borderId="13" xfId="0" applyNumberFormat="1" applyBorder="1" applyAlignment="1">
      <alignment horizontal="center"/>
    </xf>
    <xf numFmtId="0" fontId="9" fillId="0" borderId="51" xfId="0" applyFont="1" applyFill="1" applyBorder="1"/>
    <xf numFmtId="0" fontId="0" fillId="0" borderId="52" xfId="0" applyFill="1" applyBorder="1"/>
    <xf numFmtId="0" fontId="0" fillId="0" borderId="52" xfId="0" applyFill="1" applyBorder="1" applyAlignment="1">
      <alignment shrinkToFit="1"/>
    </xf>
    <xf numFmtId="0" fontId="0" fillId="0" borderId="52" xfId="0" applyFill="1" applyBorder="1" applyAlignment="1">
      <alignment horizontal="center"/>
    </xf>
    <xf numFmtId="0" fontId="0" fillId="0" borderId="53" xfId="0" applyFill="1" applyBorder="1"/>
    <xf numFmtId="0" fontId="9" fillId="0" borderId="54" xfId="0" applyFont="1" applyBorder="1"/>
    <xf numFmtId="0" fontId="16" fillId="0" borderId="0" xfId="0" applyFont="1" applyBorder="1"/>
    <xf numFmtId="0" fontId="16" fillId="0" borderId="0" xfId="0" applyFont="1" applyBorder="1" applyAlignment="1">
      <alignment shrinkToFit="1"/>
    </xf>
    <xf numFmtId="0" fontId="16" fillId="0" borderId="0" xfId="0" applyFont="1" applyBorder="1" applyAlignment="1">
      <alignment horizontal="center"/>
    </xf>
    <xf numFmtId="0" fontId="9" fillId="0" borderId="56" xfId="0" applyFont="1" applyBorder="1"/>
    <xf numFmtId="0" fontId="16" fillId="0" borderId="57" xfId="0" applyFont="1" applyBorder="1"/>
    <xf numFmtId="0" fontId="16" fillId="0" borderId="57" xfId="0" applyFont="1" applyBorder="1" applyAlignment="1">
      <alignment shrinkToFit="1"/>
    </xf>
    <xf numFmtId="0" fontId="16" fillId="0" borderId="57" xfId="0" applyFont="1" applyBorder="1" applyAlignment="1">
      <alignment horizontal="center"/>
    </xf>
    <xf numFmtId="0" fontId="16" fillId="9" borderId="0" xfId="0" applyFont="1" applyFill="1" applyBorder="1" applyAlignment="1">
      <alignment horizontal="center"/>
    </xf>
    <xf numFmtId="0" fontId="16" fillId="9" borderId="0" xfId="0" applyFont="1" applyFill="1" applyBorder="1"/>
    <xf numFmtId="0" fontId="16" fillId="14" borderId="0" xfId="0" applyFont="1" applyFill="1" applyBorder="1" applyAlignment="1">
      <alignment horizontal="center"/>
    </xf>
    <xf numFmtId="0" fontId="16" fillId="14" borderId="0" xfId="0" applyFont="1" applyFill="1" applyBorder="1"/>
    <xf numFmtId="38" fontId="10" fillId="0" borderId="0" xfId="1" applyFont="1" applyBorder="1" applyAlignment="1">
      <alignment horizontal="center" vertical="center"/>
    </xf>
    <xf numFmtId="0" fontId="0" fillId="0" borderId="0" xfId="0" applyAlignment="1">
      <alignment horizontal="center"/>
    </xf>
    <xf numFmtId="0" fontId="19" fillId="0" borderId="0" xfId="0" applyFont="1"/>
    <xf numFmtId="0" fontId="0" fillId="0" borderId="0" xfId="0" applyAlignment="1">
      <alignment horizontal="center"/>
    </xf>
    <xf numFmtId="0" fontId="0" fillId="0" borderId="0" xfId="0" applyAlignment="1">
      <alignment horizontal="center"/>
    </xf>
    <xf numFmtId="38" fontId="0" fillId="0" borderId="0" xfId="1" applyFont="1" applyAlignment="1"/>
    <xf numFmtId="38" fontId="0" fillId="0" borderId="0" xfId="1" applyFont="1" applyBorder="1" applyAlignment="1"/>
    <xf numFmtId="0" fontId="20" fillId="0" borderId="0" xfId="0" applyFont="1"/>
    <xf numFmtId="38" fontId="22" fillId="0" borderId="12" xfId="1" applyFont="1" applyBorder="1" applyAlignment="1"/>
    <xf numFmtId="38" fontId="22" fillId="0" borderId="91" xfId="1" applyFont="1" applyBorder="1" applyAlignment="1"/>
    <xf numFmtId="38" fontId="22" fillId="8" borderId="92" xfId="1" applyFont="1" applyFill="1" applyBorder="1" applyAlignment="1"/>
    <xf numFmtId="0" fontId="21" fillId="0" borderId="0" xfId="0" applyFont="1"/>
    <xf numFmtId="0" fontId="22" fillId="0" borderId="0" xfId="0" applyFont="1"/>
    <xf numFmtId="0" fontId="21" fillId="0" borderId="0" xfId="0" applyFont="1" applyBorder="1"/>
    <xf numFmtId="38" fontId="0" fillId="0" borderId="0" xfId="1" applyFont="1" applyBorder="1" applyAlignment="1">
      <alignment horizontal="center"/>
    </xf>
    <xf numFmtId="38" fontId="22" fillId="0" borderId="71" xfId="1" applyFont="1" applyBorder="1" applyAlignment="1"/>
    <xf numFmtId="38" fontId="22" fillId="0" borderId="101" xfId="1" applyFont="1" applyBorder="1" applyAlignment="1"/>
    <xf numFmtId="0" fontId="23" fillId="0" borderId="102" xfId="0" applyFont="1" applyFill="1" applyBorder="1" applyAlignment="1">
      <alignment horizontal="center"/>
    </xf>
    <xf numFmtId="0" fontId="22" fillId="0" borderId="103" xfId="0" applyFont="1" applyBorder="1"/>
    <xf numFmtId="38" fontId="22" fillId="0" borderId="104" xfId="1" applyFont="1" applyBorder="1" applyAlignment="1"/>
    <xf numFmtId="38" fontId="22" fillId="0" borderId="105" xfId="1" applyFont="1" applyBorder="1" applyAlignment="1"/>
    <xf numFmtId="38" fontId="21" fillId="0" borderId="0" xfId="1" applyFont="1" applyBorder="1" applyAlignment="1"/>
    <xf numFmtId="0" fontId="0" fillId="0" borderId="0" xfId="0" applyFont="1" applyFill="1" applyBorder="1" applyAlignment="1">
      <alignment wrapText="1"/>
    </xf>
    <xf numFmtId="0" fontId="19" fillId="0" borderId="0" xfId="0" applyFont="1" applyFill="1" applyBorder="1" applyAlignment="1"/>
    <xf numFmtId="0" fontId="0" fillId="0" borderId="0" xfId="0" applyFill="1" applyBorder="1" applyAlignment="1"/>
    <xf numFmtId="38" fontId="21" fillId="0" borderId="0" xfId="1" applyFont="1" applyBorder="1" applyAlignment="1">
      <alignment horizontal="center"/>
    </xf>
    <xf numFmtId="0" fontId="21" fillId="0" borderId="0" xfId="0" applyFont="1" applyFill="1" applyBorder="1" applyAlignment="1">
      <alignment horizontal="center"/>
    </xf>
    <xf numFmtId="38" fontId="21" fillId="0" borderId="12" xfId="0" applyNumberFormat="1" applyFont="1" applyBorder="1"/>
    <xf numFmtId="38" fontId="21" fillId="0" borderId="12" xfId="1" applyFont="1" applyBorder="1" applyAlignment="1"/>
    <xf numFmtId="38" fontId="22" fillId="0" borderId="106" xfId="1" applyFont="1" applyBorder="1" applyAlignment="1"/>
    <xf numFmtId="179" fontId="22" fillId="0" borderId="18" xfId="1" applyNumberFormat="1" applyFont="1" applyBorder="1" applyAlignment="1"/>
    <xf numFmtId="179" fontId="22" fillId="0" borderId="109" xfId="1" applyNumberFormat="1" applyFont="1" applyBorder="1" applyAlignment="1"/>
    <xf numFmtId="0" fontId="22" fillId="3" borderId="110" xfId="0" applyFont="1" applyFill="1" applyBorder="1"/>
    <xf numFmtId="38" fontId="22" fillId="3" borderId="111" xfId="1" applyFont="1" applyFill="1" applyBorder="1" applyAlignment="1"/>
    <xf numFmtId="0" fontId="22" fillId="3" borderId="112" xfId="0" applyFont="1" applyFill="1" applyBorder="1"/>
    <xf numFmtId="38" fontId="22" fillId="3" borderId="44" xfId="1" applyFont="1" applyFill="1" applyBorder="1" applyAlignment="1"/>
    <xf numFmtId="0" fontId="22" fillId="3" borderId="113" xfId="0" applyFont="1" applyFill="1" applyBorder="1"/>
    <xf numFmtId="38" fontId="22" fillId="3" borderId="114" xfId="1" applyFont="1" applyFill="1" applyBorder="1" applyAlignment="1"/>
    <xf numFmtId="0" fontId="13" fillId="3" borderId="25" xfId="0" applyFont="1" applyFill="1" applyBorder="1" applyAlignment="1">
      <alignment horizontal="center" vertical="center"/>
    </xf>
    <xf numFmtId="0" fontId="20" fillId="3" borderId="115" xfId="0" applyFont="1" applyFill="1" applyBorder="1"/>
    <xf numFmtId="0" fontId="23" fillId="0" borderId="0" xfId="0" applyFont="1" applyAlignment="1"/>
    <xf numFmtId="0" fontId="23" fillId="0" borderId="0" xfId="0" applyFont="1"/>
    <xf numFmtId="38" fontId="23" fillId="0" borderId="0" xfId="1" applyFont="1" applyAlignment="1"/>
    <xf numFmtId="0" fontId="23" fillId="0" borderId="107" xfId="0" applyFont="1" applyBorder="1" applyAlignment="1">
      <alignment horizontal="center"/>
    </xf>
    <xf numFmtId="0" fontId="23" fillId="0" borderId="108" xfId="0" applyFont="1" applyBorder="1" applyAlignment="1">
      <alignment horizontal="center"/>
    </xf>
    <xf numFmtId="38" fontId="0" fillId="0" borderId="116" xfId="1" applyFont="1" applyBorder="1" applyAlignment="1"/>
    <xf numFmtId="0" fontId="0" fillId="0" borderId="121" xfId="0" applyBorder="1"/>
    <xf numFmtId="0" fontId="26" fillId="4" borderId="0" xfId="0" applyFont="1" applyFill="1" applyBorder="1"/>
    <xf numFmtId="0" fontId="27" fillId="4" borderId="0" xfId="0" applyFont="1" applyFill="1" applyBorder="1"/>
    <xf numFmtId="10" fontId="26" fillId="4" borderId="0" xfId="0" applyNumberFormat="1" applyFont="1" applyFill="1" applyBorder="1"/>
    <xf numFmtId="0" fontId="26" fillId="4" borderId="123" xfId="0" applyFont="1" applyFill="1" applyBorder="1" applyAlignment="1">
      <alignment vertical="center"/>
    </xf>
    <xf numFmtId="0" fontId="26" fillId="4" borderId="124" xfId="0" applyFont="1" applyFill="1" applyBorder="1" applyAlignment="1">
      <alignment vertical="center"/>
    </xf>
    <xf numFmtId="0" fontId="26" fillId="4" borderId="124" xfId="0" applyFont="1" applyFill="1" applyBorder="1"/>
    <xf numFmtId="0" fontId="27" fillId="4" borderId="124" xfId="0" applyFont="1" applyFill="1" applyBorder="1"/>
    <xf numFmtId="0" fontId="27" fillId="4" borderId="125" xfId="0" applyFont="1" applyFill="1" applyBorder="1"/>
    <xf numFmtId="0" fontId="26" fillId="4" borderId="126" xfId="0" applyFont="1" applyFill="1" applyBorder="1"/>
    <xf numFmtId="0" fontId="27" fillId="4" borderId="127" xfId="0" applyFont="1" applyFill="1" applyBorder="1"/>
    <xf numFmtId="0" fontId="26" fillId="4" borderId="128" xfId="0" applyFont="1" applyFill="1" applyBorder="1"/>
    <xf numFmtId="0" fontId="26" fillId="4" borderId="129" xfId="0" applyFont="1" applyFill="1" applyBorder="1"/>
    <xf numFmtId="0" fontId="27" fillId="4" borderId="129" xfId="0" applyFont="1" applyFill="1" applyBorder="1"/>
    <xf numFmtId="0" fontId="27" fillId="4" borderId="130" xfId="0" applyFont="1" applyFill="1" applyBorder="1"/>
    <xf numFmtId="0" fontId="23" fillId="0" borderId="0" xfId="0" applyFont="1" applyBorder="1"/>
    <xf numFmtId="38" fontId="28" fillId="0" borderId="0" xfId="1" applyFont="1" applyAlignment="1"/>
    <xf numFmtId="0" fontId="0" fillId="0" borderId="0" xfId="0" applyAlignment="1">
      <alignment horizontal="center"/>
    </xf>
    <xf numFmtId="38" fontId="22" fillId="3" borderId="131" xfId="1" applyFont="1" applyFill="1" applyBorder="1" applyAlignment="1"/>
    <xf numFmtId="38" fontId="22" fillId="3" borderId="134" xfId="1" applyFont="1" applyFill="1" applyBorder="1" applyAlignment="1"/>
    <xf numFmtId="38" fontId="22" fillId="0" borderId="133" xfId="1" applyFont="1" applyBorder="1" applyAlignment="1"/>
    <xf numFmtId="38" fontId="18" fillId="0" borderId="0" xfId="1" applyFont="1" applyAlignment="1"/>
    <xf numFmtId="38" fontId="22" fillId="0" borderId="92" xfId="1" applyFont="1" applyFill="1" applyBorder="1" applyAlignment="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35" fillId="3" borderId="29" xfId="0" applyFont="1" applyFill="1" applyBorder="1"/>
    <xf numFmtId="38" fontId="35" fillId="3" borderId="31" xfId="1" applyFont="1" applyFill="1" applyBorder="1" applyAlignment="1"/>
    <xf numFmtId="0" fontId="35" fillId="3" borderId="32" xfId="0" applyFont="1" applyFill="1" applyBorder="1"/>
    <xf numFmtId="38" fontId="35" fillId="3" borderId="33" xfId="1" applyFont="1" applyFill="1" applyBorder="1" applyAlignment="1"/>
    <xf numFmtId="38" fontId="36" fillId="3" borderId="144" xfId="1" applyFont="1" applyFill="1" applyBorder="1" applyAlignment="1"/>
    <xf numFmtId="0" fontId="35" fillId="3" borderId="35" xfId="0" applyFont="1" applyFill="1" applyBorder="1"/>
    <xf numFmtId="38" fontId="35" fillId="3" borderId="37" xfId="1" applyFont="1" applyFill="1" applyBorder="1" applyAlignment="1"/>
    <xf numFmtId="0" fontId="23" fillId="0" borderId="0" xfId="0" applyFont="1" applyAlignment="1">
      <alignment horizontal="left"/>
    </xf>
    <xf numFmtId="38" fontId="9" fillId="0" borderId="0" xfId="1" applyFont="1" applyAlignment="1">
      <alignment horizontal="left"/>
    </xf>
    <xf numFmtId="0" fontId="23" fillId="0" borderId="0" xfId="0" applyFont="1" applyBorder="1" applyAlignment="1">
      <alignment horizontal="left"/>
    </xf>
    <xf numFmtId="0" fontId="23" fillId="0" borderId="12" xfId="0" applyFont="1" applyBorder="1" applyAlignment="1">
      <alignment vertical="center"/>
    </xf>
    <xf numFmtId="0" fontId="23" fillId="9" borderId="93" xfId="0" applyFont="1" applyFill="1" applyBorder="1" applyAlignment="1">
      <alignment horizontal="center" vertical="center"/>
    </xf>
    <xf numFmtId="0" fontId="23" fillId="9" borderId="97" xfId="0" applyFont="1" applyFill="1" applyBorder="1" applyAlignment="1">
      <alignment horizontal="center" vertical="center"/>
    </xf>
    <xf numFmtId="0" fontId="23" fillId="9" borderId="99" xfId="0" applyFont="1" applyFill="1" applyBorder="1" applyAlignment="1">
      <alignment horizontal="center" vertical="center"/>
    </xf>
    <xf numFmtId="0" fontId="23" fillId="9" borderId="94" xfId="0" applyFont="1" applyFill="1" applyBorder="1" applyAlignment="1">
      <alignment horizontal="center" vertical="center"/>
    </xf>
    <xf numFmtId="0" fontId="23" fillId="9" borderId="43" xfId="0" applyFont="1" applyFill="1" applyBorder="1" applyAlignment="1">
      <alignment horizontal="center" vertical="center"/>
    </xf>
    <xf numFmtId="38" fontId="23" fillId="9" borderId="94" xfId="1" applyFont="1" applyFill="1" applyBorder="1" applyAlignment="1">
      <alignment horizontal="center" vertical="center" wrapText="1"/>
    </xf>
    <xf numFmtId="38" fontId="23" fillId="9" borderId="43" xfId="1" applyFont="1" applyFill="1" applyBorder="1" applyAlignment="1">
      <alignment horizontal="center" vertical="center" wrapText="1"/>
    </xf>
    <xf numFmtId="38" fontId="23" fillId="9" borderId="132" xfId="1" applyFont="1" applyFill="1" applyBorder="1" applyAlignment="1">
      <alignment horizontal="center" vertical="center" wrapText="1"/>
    </xf>
    <xf numFmtId="38" fontId="23" fillId="9" borderId="14" xfId="1" applyFont="1" applyFill="1" applyBorder="1" applyAlignment="1">
      <alignment horizontal="center" vertical="center" wrapText="1"/>
    </xf>
    <xf numFmtId="38" fontId="23" fillId="9" borderId="96" xfId="1" applyFont="1" applyFill="1" applyBorder="1" applyAlignment="1">
      <alignment horizontal="center" vertical="center" wrapText="1"/>
    </xf>
    <xf numFmtId="38" fontId="23" fillId="9" borderId="98" xfId="1" applyFont="1" applyFill="1" applyBorder="1" applyAlignment="1">
      <alignment horizontal="center" vertical="center" wrapText="1"/>
    </xf>
    <xf numFmtId="38" fontId="23" fillId="9" borderId="100" xfId="1" applyFont="1" applyFill="1" applyBorder="1" applyAlignment="1">
      <alignment horizontal="center" vertical="center" wrapText="1"/>
    </xf>
    <xf numFmtId="38" fontId="21" fillId="8" borderId="139" xfId="1" applyFont="1" applyFill="1" applyBorder="1" applyAlignment="1">
      <alignment horizontal="center"/>
    </xf>
    <xf numFmtId="38" fontId="21" fillId="8" borderId="140" xfId="1" applyFont="1" applyFill="1" applyBorder="1" applyAlignment="1">
      <alignment horizontal="center"/>
    </xf>
    <xf numFmtId="38" fontId="23" fillId="0" borderId="0" xfId="1" applyFont="1" applyFill="1" applyBorder="1" applyAlignment="1">
      <alignment horizontal="center"/>
    </xf>
    <xf numFmtId="38" fontId="24" fillId="9" borderId="12" xfId="1" applyFont="1" applyFill="1" applyBorder="1" applyAlignment="1">
      <alignment horizontal="center" wrapText="1"/>
    </xf>
    <xf numFmtId="38" fontId="24" fillId="9" borderId="12" xfId="1" applyFont="1" applyFill="1" applyBorder="1" applyAlignment="1">
      <alignment horizontal="center"/>
    </xf>
    <xf numFmtId="38" fontId="24" fillId="9" borderId="117" xfId="1" applyFont="1" applyFill="1" applyBorder="1" applyAlignment="1">
      <alignment horizontal="center"/>
    </xf>
    <xf numFmtId="38" fontId="21" fillId="3" borderId="118" xfId="1" applyFont="1" applyFill="1" applyBorder="1" applyAlignment="1">
      <alignment horizontal="center"/>
    </xf>
    <xf numFmtId="38" fontId="21" fillId="3" borderId="119" xfId="1" applyFont="1" applyFill="1" applyBorder="1" applyAlignment="1">
      <alignment horizontal="center"/>
    </xf>
    <xf numFmtId="0" fontId="21" fillId="0" borderId="12" xfId="0" applyFont="1" applyBorder="1" applyAlignment="1">
      <alignment vertical="center"/>
    </xf>
    <xf numFmtId="0" fontId="16" fillId="9" borderId="12" xfId="0" applyFont="1" applyFill="1" applyBorder="1" applyAlignment="1">
      <alignment horizontal="center" vertical="center"/>
    </xf>
    <xf numFmtId="38" fontId="16" fillId="9" borderId="13" xfId="1" applyFont="1" applyFill="1" applyBorder="1" applyAlignment="1">
      <alignment horizontal="center" vertical="center"/>
    </xf>
    <xf numFmtId="38" fontId="16" fillId="9" borderId="14" xfId="1" applyFont="1" applyFill="1" applyBorder="1" applyAlignment="1">
      <alignment horizontal="center" vertical="center"/>
    </xf>
    <xf numFmtId="38" fontId="23" fillId="9" borderId="135" xfId="1" applyFont="1" applyFill="1" applyBorder="1" applyAlignment="1">
      <alignment horizontal="center" vertical="center"/>
    </xf>
    <xf numFmtId="38" fontId="23" fillId="9" borderId="136" xfId="1" applyFont="1" applyFill="1" applyBorder="1" applyAlignment="1">
      <alignment horizontal="center" vertical="center"/>
    </xf>
    <xf numFmtId="38" fontId="23" fillId="9" borderId="137" xfId="1" applyFont="1" applyFill="1" applyBorder="1" applyAlignment="1">
      <alignment horizontal="center" vertical="center"/>
    </xf>
    <xf numFmtId="38" fontId="23" fillId="9" borderId="138" xfId="1" applyFont="1" applyFill="1" applyBorder="1" applyAlignment="1">
      <alignment horizontal="center" vertical="center"/>
    </xf>
    <xf numFmtId="0" fontId="23" fillId="0" borderId="0" xfId="0" applyFont="1" applyAlignment="1">
      <alignment horizontal="left"/>
    </xf>
    <xf numFmtId="38" fontId="9" fillId="0" borderId="0" xfId="1" applyFont="1" applyAlignment="1">
      <alignment horizontal="left"/>
    </xf>
    <xf numFmtId="0" fontId="23" fillId="0" borderId="0" xfId="0" applyFont="1" applyBorder="1" applyAlignment="1">
      <alignment horizontal="left"/>
    </xf>
    <xf numFmtId="38" fontId="21" fillId="8" borderId="142" xfId="1" applyFont="1" applyFill="1" applyBorder="1" applyAlignment="1">
      <alignment horizontal="center"/>
    </xf>
    <xf numFmtId="38" fontId="21" fillId="8" borderId="143" xfId="1" applyFont="1" applyFill="1" applyBorder="1" applyAlignment="1">
      <alignment horizontal="center"/>
    </xf>
    <xf numFmtId="38" fontId="23" fillId="9" borderId="68" xfId="1" applyFont="1" applyFill="1" applyBorder="1" applyAlignment="1">
      <alignment horizontal="center" vertical="center"/>
    </xf>
    <xf numFmtId="38" fontId="23" fillId="9" borderId="69" xfId="1" applyFont="1" applyFill="1" applyBorder="1" applyAlignment="1">
      <alignment horizontal="center" vertical="center"/>
    </xf>
    <xf numFmtId="38" fontId="23" fillId="9" borderId="141" xfId="1" applyFont="1" applyFill="1" applyBorder="1" applyAlignment="1">
      <alignment horizontal="center" vertical="center"/>
    </xf>
    <xf numFmtId="38" fontId="23" fillId="9" borderId="101" xfId="1" applyFont="1" applyFill="1" applyBorder="1" applyAlignment="1">
      <alignment horizontal="center" vertical="center"/>
    </xf>
    <xf numFmtId="38" fontId="23" fillId="9" borderId="12" xfId="1" applyFont="1" applyFill="1" applyBorder="1" applyAlignment="1">
      <alignment horizontal="center" vertical="center"/>
    </xf>
    <xf numFmtId="38" fontId="23" fillId="9" borderId="13" xfId="1" applyFont="1" applyFill="1" applyBorder="1" applyAlignment="1">
      <alignment horizontal="center" vertical="center"/>
    </xf>
    <xf numFmtId="38" fontId="21" fillId="8" borderId="120" xfId="1" applyFont="1" applyFill="1" applyBorder="1" applyAlignment="1">
      <alignment horizontal="center"/>
    </xf>
    <xf numFmtId="38" fontId="21" fillId="8" borderId="122" xfId="1" applyFont="1" applyFill="1" applyBorder="1" applyAlignment="1">
      <alignment horizontal="center"/>
    </xf>
    <xf numFmtId="38" fontId="23" fillId="9" borderId="95" xfId="1" applyFont="1" applyFill="1" applyBorder="1" applyAlignment="1">
      <alignment horizontal="center" vertical="center" wrapText="1"/>
    </xf>
    <xf numFmtId="38" fontId="23" fillId="9" borderId="3" xfId="1" applyFont="1" applyFill="1" applyBorder="1" applyAlignment="1">
      <alignment horizontal="center" vertical="center" wrapText="1"/>
    </xf>
    <xf numFmtId="0" fontId="18" fillId="8" borderId="87" xfId="0" applyFont="1" applyFill="1" applyBorder="1" applyAlignment="1">
      <alignment horizontal="center" vertical="center"/>
    </xf>
    <xf numFmtId="0" fontId="18" fillId="8" borderId="88" xfId="0" applyFont="1" applyFill="1" applyBorder="1" applyAlignment="1">
      <alignment horizontal="center" vertical="center"/>
    </xf>
    <xf numFmtId="38" fontId="15" fillId="0" borderId="89" xfId="0" applyNumberFormat="1" applyFont="1" applyBorder="1" applyAlignment="1">
      <alignment horizontal="center"/>
    </xf>
    <xf numFmtId="38" fontId="15" fillId="0" borderId="90" xfId="0" applyNumberFormat="1" applyFont="1" applyBorder="1" applyAlignment="1">
      <alignment horizontal="center"/>
    </xf>
    <xf numFmtId="0" fontId="0" fillId="4" borderId="1" xfId="0" applyFill="1" applyBorder="1" applyAlignment="1">
      <alignment horizontal="center" vertical="center" wrapText="1"/>
    </xf>
    <xf numFmtId="0" fontId="0" fillId="4" borderId="2"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82" xfId="0" applyFill="1" applyBorder="1" applyAlignment="1">
      <alignment horizontal="center" vertical="center" wrapText="1"/>
    </xf>
    <xf numFmtId="0" fontId="0" fillId="4" borderId="83" xfId="0" applyFill="1" applyBorder="1" applyAlignment="1">
      <alignment horizontal="center" vertical="center" wrapText="1"/>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2"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3" xfId="0" applyFill="1" applyBorder="1" applyAlignment="1">
      <alignment horizontal="center" vertical="center" shrinkToFit="1"/>
    </xf>
    <xf numFmtId="0" fontId="0" fillId="4" borderId="14" xfId="0" applyFill="1" applyBorder="1" applyAlignment="1">
      <alignment horizontal="center" vertical="center" shrinkToFi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4" xfId="0" applyFill="1" applyBorder="1" applyAlignment="1">
      <alignment horizontal="center" vertical="center"/>
    </xf>
    <xf numFmtId="0" fontId="0" fillId="0" borderId="12" xfId="0" applyBorder="1" applyAlignment="1">
      <alignment horizontal="center"/>
    </xf>
    <xf numFmtId="0" fontId="13" fillId="11" borderId="84" xfId="0" applyFont="1" applyFill="1" applyBorder="1" applyAlignment="1">
      <alignment horizontal="center"/>
    </xf>
    <xf numFmtId="0" fontId="13" fillId="11" borderId="85" xfId="0" applyFont="1" applyFill="1" applyBorder="1" applyAlignment="1">
      <alignment horizontal="center"/>
    </xf>
    <xf numFmtId="177" fontId="0" fillId="5" borderId="17" xfId="0" applyNumberFormat="1" applyFill="1" applyBorder="1" applyAlignment="1">
      <alignment horizontal="left"/>
    </xf>
    <xf numFmtId="177" fontId="0" fillId="5" borderId="20" xfId="0" applyNumberFormat="1" applyFill="1" applyBorder="1" applyAlignment="1">
      <alignment horizontal="left"/>
    </xf>
    <xf numFmtId="0" fontId="0" fillId="4" borderId="13" xfId="0" applyFill="1" applyBorder="1" applyAlignment="1">
      <alignment horizontal="center" vertical="center"/>
    </xf>
    <xf numFmtId="0" fontId="4" fillId="0" borderId="0" xfId="0" applyFont="1" applyAlignment="1">
      <alignment horizontal="left" vertical="center"/>
    </xf>
    <xf numFmtId="0" fontId="0" fillId="4" borderId="12" xfId="0" applyFill="1" applyBorder="1" applyAlignment="1">
      <alignment horizontal="center" vertical="center"/>
    </xf>
    <xf numFmtId="0" fontId="0" fillId="0" borderId="3" xfId="0" applyBorder="1" applyAlignment="1">
      <alignment horizontal="center"/>
    </xf>
    <xf numFmtId="0" fontId="0" fillId="0" borderId="0" xfId="0" applyAlignment="1">
      <alignment horizontal="center"/>
    </xf>
    <xf numFmtId="0" fontId="0" fillId="0" borderId="17" xfId="0" applyBorder="1" applyAlignment="1">
      <alignment horizontal="center"/>
    </xf>
    <xf numFmtId="0" fontId="0" fillId="0" borderId="18" xfId="0" applyBorder="1" applyAlignment="1">
      <alignment horizontal="center"/>
    </xf>
    <xf numFmtId="0" fontId="4" fillId="0" borderId="0" xfId="0" applyFont="1" applyBorder="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38" fontId="4" fillId="3" borderId="5" xfId="1" applyFont="1" applyFill="1" applyBorder="1" applyAlignment="1">
      <alignment horizontal="center" vertical="center"/>
    </xf>
    <xf numFmtId="38" fontId="4" fillId="3" borderId="6" xfId="1" applyFont="1" applyFill="1" applyBorder="1" applyAlignment="1">
      <alignment horizontal="center" vertical="center"/>
    </xf>
    <xf numFmtId="0" fontId="2" fillId="0" borderId="0" xfId="0" applyFont="1" applyFill="1" applyBorder="1" applyAlignment="1">
      <alignment horizontal="center" vertical="center" shrinkToFit="1"/>
    </xf>
    <xf numFmtId="0" fontId="0" fillId="0" borderId="3" xfId="0" applyBorder="1" applyAlignment="1">
      <alignment horizontal="center" vertical="center" wrapText="1"/>
    </xf>
    <xf numFmtId="0" fontId="0" fillId="0" borderId="0" xfId="0" applyAlignment="1">
      <alignment horizontal="center" vertical="center" wrapText="1"/>
    </xf>
    <xf numFmtId="0" fontId="0" fillId="4" borderId="17" xfId="0" applyFill="1" applyBorder="1" applyAlignment="1">
      <alignment horizontal="center" vertical="center" wrapText="1"/>
    </xf>
    <xf numFmtId="0" fontId="0" fillId="4" borderId="18" xfId="0" applyFill="1" applyBorder="1" applyAlignment="1">
      <alignment horizontal="center" vertical="center" wrapText="1"/>
    </xf>
    <xf numFmtId="0" fontId="14" fillId="8" borderId="68" xfId="0" applyFont="1" applyFill="1" applyBorder="1" applyAlignment="1">
      <alignment horizontal="center" vertical="center" wrapText="1"/>
    </xf>
    <xf numFmtId="0" fontId="14" fillId="8" borderId="69" xfId="0" applyFont="1" applyFill="1" applyBorder="1" applyAlignment="1">
      <alignment horizontal="center" vertical="center" wrapText="1"/>
    </xf>
    <xf numFmtId="0" fontId="14" fillId="8" borderId="70" xfId="0" applyFont="1" applyFill="1" applyBorder="1" applyAlignment="1">
      <alignment horizontal="center" vertical="center" wrapText="1"/>
    </xf>
    <xf numFmtId="0" fontId="14" fillId="8" borderId="71" xfId="0" applyFont="1" applyFill="1" applyBorder="1" applyAlignment="1">
      <alignment horizontal="center" vertical="center" wrapText="1"/>
    </xf>
    <xf numFmtId="38" fontId="15" fillId="0" borderId="72" xfId="1" applyNumberFormat="1" applyFont="1" applyFill="1" applyBorder="1" applyAlignment="1">
      <alignment horizontal="center" vertical="center"/>
    </xf>
    <xf numFmtId="38" fontId="15" fillId="0" borderId="73" xfId="1" applyNumberFormat="1" applyFont="1" applyFill="1" applyBorder="1" applyAlignment="1">
      <alignment horizontal="center" vertical="center"/>
    </xf>
    <xf numFmtId="0" fontId="4" fillId="10" borderId="12" xfId="0" applyFont="1" applyFill="1" applyBorder="1" applyAlignment="1">
      <alignment horizontal="center" vertical="center" wrapText="1"/>
    </xf>
    <xf numFmtId="38" fontId="4" fillId="10" borderId="12" xfId="0" applyNumberFormat="1" applyFont="1" applyFill="1" applyBorder="1" applyAlignment="1">
      <alignment horizontal="center"/>
    </xf>
    <xf numFmtId="0" fontId="4" fillId="10" borderId="12" xfId="0" applyFont="1" applyFill="1" applyBorder="1" applyAlignment="1">
      <alignment horizontal="center"/>
    </xf>
    <xf numFmtId="38" fontId="4" fillId="0" borderId="12" xfId="0" applyNumberFormat="1" applyFont="1" applyBorder="1" applyAlignment="1">
      <alignment horizontal="center" vertical="center" wrapText="1"/>
    </xf>
    <xf numFmtId="38" fontId="4" fillId="0" borderId="12" xfId="0" applyNumberFormat="1" applyFont="1" applyBorder="1" applyAlignment="1">
      <alignment horizontal="center" vertical="center"/>
    </xf>
    <xf numFmtId="0" fontId="0" fillId="4" borderId="13"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17" xfId="0" applyFill="1" applyBorder="1" applyAlignment="1">
      <alignment horizontal="center"/>
    </xf>
    <xf numFmtId="0" fontId="0" fillId="4" borderId="18" xfId="0" applyFill="1" applyBorder="1" applyAlignment="1">
      <alignment horizontal="center"/>
    </xf>
    <xf numFmtId="38" fontId="4" fillId="0" borderId="12" xfId="1" applyFont="1" applyFill="1" applyBorder="1" applyAlignment="1">
      <alignment horizontal="center" vertical="center"/>
    </xf>
    <xf numFmtId="38" fontId="4" fillId="0" borderId="12" xfId="0" applyNumberFormat="1" applyFont="1" applyFill="1" applyBorder="1" applyAlignment="1">
      <alignment horizontal="center" vertical="center"/>
    </xf>
    <xf numFmtId="0" fontId="4" fillId="10" borderId="13" xfId="0" applyFont="1" applyFill="1" applyBorder="1" applyAlignment="1">
      <alignment horizontal="center" vertical="center" shrinkToFit="1"/>
    </xf>
    <xf numFmtId="0" fontId="4" fillId="10" borderId="43" xfId="0" applyFont="1" applyFill="1" applyBorder="1" applyAlignment="1">
      <alignment horizontal="center" vertical="center" shrinkToFit="1"/>
    </xf>
    <xf numFmtId="0" fontId="4" fillId="12" borderId="12" xfId="0" applyFont="1" applyFill="1" applyBorder="1" applyAlignment="1">
      <alignment horizontal="center" vertical="center" wrapText="1"/>
    </xf>
    <xf numFmtId="177" fontId="0" fillId="5" borderId="18" xfId="0" applyNumberFormat="1" applyFill="1" applyBorder="1" applyAlignment="1">
      <alignment horizontal="left"/>
    </xf>
    <xf numFmtId="0" fontId="4" fillId="12" borderId="12" xfId="0" applyFont="1" applyFill="1" applyBorder="1" applyAlignment="1">
      <alignment horizontal="center" vertical="center"/>
    </xf>
    <xf numFmtId="0" fontId="4" fillId="13" borderId="12" xfId="0" applyFont="1" applyFill="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190501</xdr:colOff>
      <xdr:row>5</xdr:row>
      <xdr:rowOff>59532</xdr:rowOff>
    </xdr:from>
    <xdr:to>
      <xdr:col>1</xdr:col>
      <xdr:colOff>571502</xdr:colOff>
      <xdr:row>6</xdr:row>
      <xdr:rowOff>210914</xdr:rowOff>
    </xdr:to>
    <xdr:sp macro="" textlink="">
      <xdr:nvSpPr>
        <xdr:cNvPr id="2" name="正方形/長方形 1"/>
        <xdr:cNvSpPr/>
      </xdr:nvSpPr>
      <xdr:spPr>
        <a:xfrm>
          <a:off x="657226" y="602457"/>
          <a:ext cx="381001" cy="399032"/>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a:t>
          </a:r>
          <a:endPar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154781</xdr:colOff>
      <xdr:row>34</xdr:row>
      <xdr:rowOff>23813</xdr:rowOff>
    </xdr:from>
    <xdr:to>
      <xdr:col>1</xdr:col>
      <xdr:colOff>535782</xdr:colOff>
      <xdr:row>35</xdr:row>
      <xdr:rowOff>218850</xdr:rowOff>
    </xdr:to>
    <xdr:sp macro="" textlink="">
      <xdr:nvSpPr>
        <xdr:cNvPr id="3" name="正方形/長方形 2"/>
        <xdr:cNvSpPr/>
      </xdr:nvSpPr>
      <xdr:spPr>
        <a:xfrm>
          <a:off x="621506" y="9129713"/>
          <a:ext cx="381001" cy="433162"/>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２</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142875</xdr:colOff>
      <xdr:row>42</xdr:row>
      <xdr:rowOff>47625</xdr:rowOff>
    </xdr:from>
    <xdr:to>
      <xdr:col>1</xdr:col>
      <xdr:colOff>523876</xdr:colOff>
      <xdr:row>43</xdr:row>
      <xdr:rowOff>226219</xdr:rowOff>
    </xdr:to>
    <xdr:sp macro="" textlink="">
      <xdr:nvSpPr>
        <xdr:cNvPr id="4" name="正方形/長方形 3"/>
        <xdr:cNvSpPr/>
      </xdr:nvSpPr>
      <xdr:spPr>
        <a:xfrm>
          <a:off x="609600" y="11229975"/>
          <a:ext cx="381001" cy="416719"/>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３</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13607</xdr:colOff>
      <xdr:row>32</xdr:row>
      <xdr:rowOff>299357</xdr:rowOff>
    </xdr:from>
    <xdr:to>
      <xdr:col>20</xdr:col>
      <xdr:colOff>639536</xdr:colOff>
      <xdr:row>40</xdr:row>
      <xdr:rowOff>138341</xdr:rowOff>
    </xdr:to>
    <xdr:sp macro="" textlink="">
      <xdr:nvSpPr>
        <xdr:cNvPr id="5" name="四角形吹き出し 4"/>
        <xdr:cNvSpPr/>
      </xdr:nvSpPr>
      <xdr:spPr>
        <a:xfrm>
          <a:off x="10481582" y="8843282"/>
          <a:ext cx="7502979" cy="1991634"/>
        </a:xfrm>
        <a:prstGeom prst="wedgeRectCallout">
          <a:avLst>
            <a:gd name="adj1" fmla="val -56324"/>
            <a:gd name="adj2" fmla="val 11127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正</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の値の場合</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賃上げ</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額がベースアップ評価料算定金額を上回る場合）</a:t>
          </a:r>
          <a:endParaRPr kumimoji="0"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自己財源による対象職員に対するベア</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補填</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分の金額</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及び医療機関独自で給付した一時金等の負担額が算出されます</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負の値の場合</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（＝ベースアップ評価料算定金額が</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賃上げ</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額を上回る場合）</a:t>
          </a:r>
          <a:endParaRPr kumimoji="0"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（医療機関の持ち出しはありません）</a:t>
          </a: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10</xdr:col>
      <xdr:colOff>27215</xdr:colOff>
      <xdr:row>43</xdr:row>
      <xdr:rowOff>167821</xdr:rowOff>
    </xdr:from>
    <xdr:to>
      <xdr:col>20</xdr:col>
      <xdr:colOff>612322</xdr:colOff>
      <xdr:row>48</xdr:row>
      <xdr:rowOff>247650</xdr:rowOff>
    </xdr:to>
    <xdr:sp macro="" textlink="">
      <xdr:nvSpPr>
        <xdr:cNvPr id="6" name="四角形吹き出し 5"/>
        <xdr:cNvSpPr/>
      </xdr:nvSpPr>
      <xdr:spPr>
        <a:xfrm>
          <a:off x="10495190" y="11588296"/>
          <a:ext cx="7462157" cy="1413329"/>
        </a:xfrm>
        <a:prstGeom prst="wedgeRectCallout">
          <a:avLst>
            <a:gd name="adj1" fmla="val -56337"/>
            <a:gd name="adj2" fmla="val 18325"/>
          </a:avLst>
        </a:prstGeom>
        <a:solidFill>
          <a:schemeClr val="accent1">
            <a:lumMod val="20000"/>
            <a:lumOff val="80000"/>
          </a:schemeClr>
        </a:solidFill>
        <a:ln w="12700" cap="flat" cmpd="sng" algn="ctr">
          <a:solidFill>
            <a:sysClr val="windowText" lastClr="00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③処遇改善を目的とした、すでに雇用している職員の賃金改善について補助金を申請する場合、</a:t>
          </a:r>
          <a:r>
            <a:rPr kumimoji="1" lang="ja-JP" altLang="en-US"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申請額はこちらになります。</a:t>
          </a:r>
          <a:endParaRPr kumimoji="1" lang="en-US" altLang="ja-JP"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285750" marR="0" lvl="0" indent="-2857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別紙「生産性向上・職場環境整備等支援事業実績報告書」における「③に要する支出額」欄には、この額を転記してください。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xdr:row>
          <xdr:rowOff>276225</xdr:rowOff>
        </xdr:from>
        <xdr:to>
          <xdr:col>1</xdr:col>
          <xdr:colOff>466725</xdr:colOff>
          <xdr:row>3</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xdr:row>
          <xdr:rowOff>9525</xdr:rowOff>
        </xdr:from>
        <xdr:to>
          <xdr:col>1</xdr:col>
          <xdr:colOff>466725</xdr:colOff>
          <xdr:row>3</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xdr:row>
          <xdr:rowOff>276225</xdr:rowOff>
        </xdr:from>
        <xdr:to>
          <xdr:col>1</xdr:col>
          <xdr:colOff>466725</xdr:colOff>
          <xdr:row>3</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xdr:row>
          <xdr:rowOff>9525</xdr:rowOff>
        </xdr:from>
        <xdr:to>
          <xdr:col>1</xdr:col>
          <xdr:colOff>466725</xdr:colOff>
          <xdr:row>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190501</xdr:colOff>
      <xdr:row>5</xdr:row>
      <xdr:rowOff>59532</xdr:rowOff>
    </xdr:from>
    <xdr:to>
      <xdr:col>1</xdr:col>
      <xdr:colOff>571502</xdr:colOff>
      <xdr:row>6</xdr:row>
      <xdr:rowOff>210914</xdr:rowOff>
    </xdr:to>
    <xdr:sp macro="" textlink="">
      <xdr:nvSpPr>
        <xdr:cNvPr id="2" name="正方形/長方形 1"/>
        <xdr:cNvSpPr/>
      </xdr:nvSpPr>
      <xdr:spPr>
        <a:xfrm>
          <a:off x="657226" y="602457"/>
          <a:ext cx="381001" cy="399032"/>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a:t>
          </a:r>
          <a:endPar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154781</xdr:colOff>
      <xdr:row>34</xdr:row>
      <xdr:rowOff>23813</xdr:rowOff>
    </xdr:from>
    <xdr:to>
      <xdr:col>1</xdr:col>
      <xdr:colOff>535782</xdr:colOff>
      <xdr:row>35</xdr:row>
      <xdr:rowOff>218850</xdr:rowOff>
    </xdr:to>
    <xdr:sp macro="" textlink="">
      <xdr:nvSpPr>
        <xdr:cNvPr id="3" name="正方形/長方形 2"/>
        <xdr:cNvSpPr/>
      </xdr:nvSpPr>
      <xdr:spPr>
        <a:xfrm>
          <a:off x="621506" y="9129713"/>
          <a:ext cx="381001" cy="433162"/>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２</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142875</xdr:colOff>
      <xdr:row>42</xdr:row>
      <xdr:rowOff>47625</xdr:rowOff>
    </xdr:from>
    <xdr:to>
      <xdr:col>1</xdr:col>
      <xdr:colOff>523876</xdr:colOff>
      <xdr:row>43</xdr:row>
      <xdr:rowOff>226219</xdr:rowOff>
    </xdr:to>
    <xdr:sp macro="" textlink="">
      <xdr:nvSpPr>
        <xdr:cNvPr id="4" name="正方形/長方形 3"/>
        <xdr:cNvSpPr/>
      </xdr:nvSpPr>
      <xdr:spPr>
        <a:xfrm>
          <a:off x="609600" y="11229975"/>
          <a:ext cx="381001" cy="416719"/>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３</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81642</xdr:colOff>
      <xdr:row>34</xdr:row>
      <xdr:rowOff>54426</xdr:rowOff>
    </xdr:from>
    <xdr:to>
      <xdr:col>16</xdr:col>
      <xdr:colOff>217715</xdr:colOff>
      <xdr:row>38</xdr:row>
      <xdr:rowOff>54427</xdr:rowOff>
    </xdr:to>
    <xdr:sp macro="" textlink="">
      <xdr:nvSpPr>
        <xdr:cNvPr id="5" name="四角形吹き出し 4"/>
        <xdr:cNvSpPr/>
      </xdr:nvSpPr>
      <xdr:spPr>
        <a:xfrm>
          <a:off x="10096499" y="10014855"/>
          <a:ext cx="4721680" cy="979715"/>
        </a:xfrm>
        <a:prstGeom prst="wedgeRectCallout">
          <a:avLst>
            <a:gd name="adj1" fmla="val -54018"/>
            <a:gd name="adj2" fmla="val 9877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ボーナス、一時金の支給にあてる場合は、記入不要です</a:t>
          </a: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10</xdr:col>
      <xdr:colOff>27215</xdr:colOff>
      <xdr:row>43</xdr:row>
      <xdr:rowOff>167821</xdr:rowOff>
    </xdr:from>
    <xdr:to>
      <xdr:col>20</xdr:col>
      <xdr:colOff>612322</xdr:colOff>
      <xdr:row>48</xdr:row>
      <xdr:rowOff>228600</xdr:rowOff>
    </xdr:to>
    <xdr:sp macro="" textlink="">
      <xdr:nvSpPr>
        <xdr:cNvPr id="6" name="四角形吹き出し 5"/>
        <xdr:cNvSpPr/>
      </xdr:nvSpPr>
      <xdr:spPr>
        <a:xfrm>
          <a:off x="10495190" y="11588296"/>
          <a:ext cx="7462157" cy="1384754"/>
        </a:xfrm>
        <a:prstGeom prst="wedgeRectCallout">
          <a:avLst>
            <a:gd name="adj1" fmla="val -56465"/>
            <a:gd name="adj2" fmla="val 21743"/>
          </a:avLst>
        </a:prstGeom>
        <a:solidFill>
          <a:schemeClr val="accent1">
            <a:lumMod val="20000"/>
            <a:lumOff val="80000"/>
          </a:schemeClr>
        </a:solidFill>
        <a:ln w="12700" cap="flat" cmpd="sng" algn="ctr">
          <a:solidFill>
            <a:sysClr val="windowText" lastClr="00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③処遇改善を目的とした、すでに雇用している職員の賃金改善について補助金を申請する場合、</a:t>
          </a:r>
          <a:r>
            <a:rPr kumimoji="1" lang="ja-JP" altLang="en-US"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申請額はこちらになります。</a:t>
          </a:r>
          <a:endParaRPr kumimoji="1" lang="en-US" altLang="ja-JP"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285750" marR="0" lvl="0" indent="-2857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別紙「生産性向上・職場環境整備等支援事業実績報告書」における「③に要する支出額」欄には、この額を転記してください。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9</xdr:col>
      <xdr:colOff>206828</xdr:colOff>
      <xdr:row>0</xdr:row>
      <xdr:rowOff>170090</xdr:rowOff>
    </xdr:from>
    <xdr:to>
      <xdr:col>12</xdr:col>
      <xdr:colOff>612321</xdr:colOff>
      <xdr:row>3</xdr:row>
      <xdr:rowOff>108858</xdr:rowOff>
    </xdr:to>
    <xdr:sp macro="" textlink="">
      <xdr:nvSpPr>
        <xdr:cNvPr id="7" name="正方形/長方形 6"/>
        <xdr:cNvSpPr/>
      </xdr:nvSpPr>
      <xdr:spPr>
        <a:xfrm>
          <a:off x="10221685" y="170090"/>
          <a:ext cx="2269672" cy="864054"/>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200" b="1">
              <a:solidFill>
                <a:sysClr val="windowText" lastClr="000000"/>
              </a:solidFill>
            </a:rPr>
            <a:t>記入見本①</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xdr:row>
          <xdr:rowOff>276225</xdr:rowOff>
        </xdr:from>
        <xdr:to>
          <xdr:col>1</xdr:col>
          <xdr:colOff>466725</xdr:colOff>
          <xdr:row>3</xdr:row>
          <xdr:rowOff>276225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xdr:row>
          <xdr:rowOff>9525</xdr:rowOff>
        </xdr:from>
        <xdr:to>
          <xdr:col>1</xdr:col>
          <xdr:colOff>466725</xdr:colOff>
          <xdr:row>2</xdr:row>
          <xdr:rowOff>314325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612321</xdr:colOff>
      <xdr:row>14</xdr:row>
      <xdr:rowOff>40821</xdr:rowOff>
    </xdr:from>
    <xdr:to>
      <xdr:col>4</xdr:col>
      <xdr:colOff>802821</xdr:colOff>
      <xdr:row>17</xdr:row>
      <xdr:rowOff>163286</xdr:rowOff>
    </xdr:to>
    <xdr:sp macro="" textlink="">
      <xdr:nvSpPr>
        <xdr:cNvPr id="10" name="四角形吹き出し 9"/>
        <xdr:cNvSpPr/>
      </xdr:nvSpPr>
      <xdr:spPr>
        <a:xfrm>
          <a:off x="1755321" y="4014107"/>
          <a:ext cx="2735036" cy="1020536"/>
        </a:xfrm>
        <a:prstGeom prst="wedgeRectCallout">
          <a:avLst>
            <a:gd name="adj1" fmla="val -6076"/>
            <a:gd name="adj2" fmla="val 83945"/>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例</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ボーナス支給人数</a:t>
          </a:r>
          <a:endPar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看護師　　</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3</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人</a:t>
          </a:r>
          <a:endPar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医療事務　</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2</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人　計</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5</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人</a:t>
          </a:r>
          <a:endPar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5</xdr:col>
      <xdr:colOff>285751</xdr:colOff>
      <xdr:row>13</xdr:row>
      <xdr:rowOff>149678</xdr:rowOff>
    </xdr:from>
    <xdr:to>
      <xdr:col>7</xdr:col>
      <xdr:colOff>639537</xdr:colOff>
      <xdr:row>18</xdr:row>
      <xdr:rowOff>136072</xdr:rowOff>
    </xdr:to>
    <xdr:sp macro="" textlink="">
      <xdr:nvSpPr>
        <xdr:cNvPr id="11" name="四角形吹き出し 10"/>
        <xdr:cNvSpPr/>
      </xdr:nvSpPr>
      <xdr:spPr>
        <a:xfrm>
          <a:off x="5361215" y="3823607"/>
          <a:ext cx="2898322" cy="1483179"/>
        </a:xfrm>
        <a:prstGeom prst="wedgeRectCallout">
          <a:avLst>
            <a:gd name="adj1" fmla="val -56324"/>
            <a:gd name="adj2" fmla="val 69279"/>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例</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ボーナス支給総額</a:t>
          </a:r>
          <a:endPar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看護師　　</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3</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人</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×10000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医療事務　</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2</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人</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×10000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計　</a:t>
          </a:r>
          <a:r>
            <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50000</a:t>
          </a: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円</a:t>
          </a:r>
          <a:endParaRPr kumimoji="0"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xdr:col>
      <xdr:colOff>1047749</xdr:colOff>
      <xdr:row>6</xdr:row>
      <xdr:rowOff>81644</xdr:rowOff>
    </xdr:from>
    <xdr:to>
      <xdr:col>6</xdr:col>
      <xdr:colOff>489858</xdr:colOff>
      <xdr:row>9</xdr:row>
      <xdr:rowOff>244930</xdr:rowOff>
    </xdr:to>
    <xdr:sp macro="" textlink="">
      <xdr:nvSpPr>
        <xdr:cNvPr id="12" name="四角形吹き出し 11"/>
        <xdr:cNvSpPr/>
      </xdr:nvSpPr>
      <xdr:spPr>
        <a:xfrm>
          <a:off x="2190749" y="1823358"/>
          <a:ext cx="4721680" cy="979715"/>
        </a:xfrm>
        <a:prstGeom prst="wedgeRectCallout">
          <a:avLst>
            <a:gd name="adj1" fmla="val -74191"/>
            <a:gd name="adj2" fmla="val -147063"/>
          </a:avLst>
        </a:prstGeom>
        <a:solidFill>
          <a:srgbClr val="FFFF00"/>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該当の項目（今回ならボーナス支給）に✔をいれます。</a:t>
          </a: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190501</xdr:colOff>
      <xdr:row>2</xdr:row>
      <xdr:rowOff>59532</xdr:rowOff>
    </xdr:from>
    <xdr:to>
      <xdr:col>1</xdr:col>
      <xdr:colOff>571502</xdr:colOff>
      <xdr:row>3</xdr:row>
      <xdr:rowOff>210914</xdr:rowOff>
    </xdr:to>
    <xdr:sp macro="" textlink="">
      <xdr:nvSpPr>
        <xdr:cNvPr id="6" name="正方形/長方形 5"/>
        <xdr:cNvSpPr/>
      </xdr:nvSpPr>
      <xdr:spPr>
        <a:xfrm>
          <a:off x="190501" y="297657"/>
          <a:ext cx="381001" cy="401413"/>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a:t>
          </a:r>
          <a:endPar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154781</xdr:colOff>
      <xdr:row>31</xdr:row>
      <xdr:rowOff>23813</xdr:rowOff>
    </xdr:from>
    <xdr:to>
      <xdr:col>1</xdr:col>
      <xdr:colOff>535782</xdr:colOff>
      <xdr:row>32</xdr:row>
      <xdr:rowOff>218850</xdr:rowOff>
    </xdr:to>
    <xdr:sp macro="" textlink="">
      <xdr:nvSpPr>
        <xdr:cNvPr id="9" name="正方形/長方形 8"/>
        <xdr:cNvSpPr/>
      </xdr:nvSpPr>
      <xdr:spPr>
        <a:xfrm>
          <a:off x="154781" y="8882063"/>
          <a:ext cx="381001" cy="433162"/>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２</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142875</xdr:colOff>
      <xdr:row>39</xdr:row>
      <xdr:rowOff>47625</xdr:rowOff>
    </xdr:from>
    <xdr:to>
      <xdr:col>1</xdr:col>
      <xdr:colOff>523876</xdr:colOff>
      <xdr:row>40</xdr:row>
      <xdr:rowOff>226219</xdr:rowOff>
    </xdr:to>
    <xdr:sp macro="" textlink="">
      <xdr:nvSpPr>
        <xdr:cNvPr id="11" name="正方形/長方形 10"/>
        <xdr:cNvSpPr/>
      </xdr:nvSpPr>
      <xdr:spPr>
        <a:xfrm>
          <a:off x="142875" y="10810875"/>
          <a:ext cx="381001" cy="416719"/>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３</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13607</xdr:colOff>
      <xdr:row>29</xdr:row>
      <xdr:rowOff>299357</xdr:rowOff>
    </xdr:from>
    <xdr:to>
      <xdr:col>20</xdr:col>
      <xdr:colOff>639536</xdr:colOff>
      <xdr:row>37</xdr:row>
      <xdr:rowOff>138341</xdr:rowOff>
    </xdr:to>
    <xdr:sp macro="" textlink="">
      <xdr:nvSpPr>
        <xdr:cNvPr id="15" name="四角形吹き出し 14"/>
        <xdr:cNvSpPr/>
      </xdr:nvSpPr>
      <xdr:spPr>
        <a:xfrm>
          <a:off x="10355036" y="8749393"/>
          <a:ext cx="7456714" cy="2029734"/>
        </a:xfrm>
        <a:prstGeom prst="wedgeRectCallout">
          <a:avLst>
            <a:gd name="adj1" fmla="val -56324"/>
            <a:gd name="adj2" fmla="val 11127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正</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の値の場合</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賃上げ</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額がベースアップ評価料算定金額を上回る場合）</a:t>
          </a:r>
          <a:endParaRPr kumimoji="0"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自己財源による対象職員に対するベア</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補填</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分の金額</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及び医療機関独自で給付した一時金等の負担額が算出されます</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負の値の場合</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（＝ベースアップ評価料算定金額が</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賃上げ</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額を上回る場合）</a:t>
          </a:r>
          <a:endParaRPr kumimoji="0"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（医療機関の持ち出しはありません）</a:t>
          </a: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10</xdr:col>
      <xdr:colOff>27215</xdr:colOff>
      <xdr:row>40</xdr:row>
      <xdr:rowOff>167821</xdr:rowOff>
    </xdr:from>
    <xdr:to>
      <xdr:col>20</xdr:col>
      <xdr:colOff>612322</xdr:colOff>
      <xdr:row>45</xdr:row>
      <xdr:rowOff>145144</xdr:rowOff>
    </xdr:to>
    <xdr:sp macro="" textlink="">
      <xdr:nvSpPr>
        <xdr:cNvPr id="13" name="四角形吹き出し 12"/>
        <xdr:cNvSpPr/>
      </xdr:nvSpPr>
      <xdr:spPr>
        <a:xfrm>
          <a:off x="10259786" y="11557000"/>
          <a:ext cx="7415893" cy="1324430"/>
        </a:xfrm>
        <a:prstGeom prst="wedgeRectCallout">
          <a:avLst>
            <a:gd name="adj1" fmla="val -57007"/>
            <a:gd name="adj2" fmla="val 22447"/>
          </a:avLst>
        </a:prstGeom>
        <a:solidFill>
          <a:schemeClr val="accent1">
            <a:lumMod val="20000"/>
            <a:lumOff val="80000"/>
          </a:schemeClr>
        </a:solidFill>
        <a:ln w="12700" cap="flat" cmpd="sng" algn="ctr">
          <a:solidFill>
            <a:sysClr val="windowText" lastClr="00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③処遇改善を目的とした、すでに雇用している職員の賃金改善について補助金を申請する場合、</a:t>
          </a:r>
          <a:r>
            <a:rPr kumimoji="1" lang="ja-JP" altLang="en-US"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申請額はこちらになります。</a:t>
          </a:r>
          <a:endParaRPr kumimoji="1" lang="en-US" altLang="ja-JP"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285750" marR="0" lvl="0" indent="-2857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別紙「生産性向上・職場環境整備等支援事業実績報告書」における「③に要する支出額」欄には、この額を転記してください。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678653</xdr:colOff>
      <xdr:row>61</xdr:row>
      <xdr:rowOff>190500</xdr:rowOff>
    </xdr:from>
    <xdr:to>
      <xdr:col>18</xdr:col>
      <xdr:colOff>396875</xdr:colOff>
      <xdr:row>70</xdr:row>
      <xdr:rowOff>15876</xdr:rowOff>
    </xdr:to>
    <xdr:sp macro="" textlink="">
      <xdr:nvSpPr>
        <xdr:cNvPr id="21" name="四角形吹き出し 20"/>
        <xdr:cNvSpPr/>
      </xdr:nvSpPr>
      <xdr:spPr>
        <a:xfrm>
          <a:off x="10176439" y="17634857"/>
          <a:ext cx="8685329" cy="2029733"/>
        </a:xfrm>
        <a:prstGeom prst="wedgeRectCallout">
          <a:avLst>
            <a:gd name="adj1" fmla="val -57889"/>
            <a:gd name="adj2" fmla="val 5763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400" b="1">
              <a:solidFill>
                <a:srgbClr val="FF0000"/>
              </a:solidFill>
              <a:effectLst/>
              <a:latin typeface="游ゴシック" panose="020B0400000000000000" pitchFamily="50" charset="-128"/>
              <a:ea typeface="游ゴシック" panose="020B0400000000000000" pitchFamily="50" charset="-128"/>
              <a:cs typeface="+mn-cs"/>
            </a:rPr>
            <a:t>正</a:t>
          </a:r>
          <a:r>
            <a:rPr kumimoji="1" lang="ja-JP" altLang="ja-JP" sz="1400" b="1">
              <a:solidFill>
                <a:srgbClr val="FF0000"/>
              </a:solidFill>
              <a:effectLst/>
              <a:latin typeface="游ゴシック" panose="020B0400000000000000" pitchFamily="50" charset="-128"/>
              <a:ea typeface="游ゴシック" panose="020B0400000000000000" pitchFamily="50" charset="-128"/>
              <a:cs typeface="+mn-cs"/>
            </a:rPr>
            <a:t>の値の場合</a:t>
          </a:r>
          <a:r>
            <a:rPr kumimoji="1" lang="ja-JP" altLang="en-US" sz="14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400">
              <a:solidFill>
                <a:schemeClr val="dk1"/>
              </a:solidFill>
              <a:effectLst/>
              <a:latin typeface="游ゴシック" panose="020B0400000000000000" pitchFamily="50" charset="-128"/>
              <a:ea typeface="游ゴシック" panose="020B0400000000000000" pitchFamily="50" charset="-128"/>
              <a:cs typeface="+mn-cs"/>
            </a:rPr>
            <a:t>（＝給与総額引き上げ額がベースアップ評価料算定金額を上回る場合）</a:t>
          </a:r>
          <a:endParaRPr lang="ja-JP" altLang="ja-JP" sz="1400">
            <a:effectLst/>
            <a:latin typeface="游ゴシック" panose="020B0400000000000000" pitchFamily="50" charset="-128"/>
            <a:ea typeface="游ゴシック" panose="020B0400000000000000" pitchFamily="50" charset="-128"/>
          </a:endParaRPr>
        </a:p>
        <a:p>
          <a:pPr algn="l"/>
          <a:r>
            <a:rPr kumimoji="1" lang="ja-JP" altLang="ja-JP" sz="140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ja-JP" sz="1400" b="1">
              <a:solidFill>
                <a:srgbClr val="FF0000"/>
              </a:solidFill>
              <a:effectLst/>
              <a:latin typeface="游ゴシック" panose="020B0400000000000000" pitchFamily="50" charset="-128"/>
              <a:ea typeface="游ゴシック" panose="020B0400000000000000" pitchFamily="50" charset="-128"/>
              <a:cs typeface="+mn-cs"/>
            </a:rPr>
            <a:t>（ベースアップ評価料以外の）自己財源による対象職員に対するベア等の実施分の金額</a:t>
          </a:r>
          <a:endParaRPr kumimoji="1" lang="en-US" altLang="ja-JP" sz="1400" b="1">
            <a:solidFill>
              <a:srgbClr val="FF0000"/>
            </a:solidFill>
            <a:effectLst/>
            <a:latin typeface="游ゴシック" panose="020B0400000000000000" pitchFamily="50" charset="-128"/>
            <a:ea typeface="游ゴシック" panose="020B0400000000000000" pitchFamily="50" charset="-128"/>
            <a:cs typeface="+mn-cs"/>
          </a:endParaRPr>
        </a:p>
        <a:p>
          <a:pPr algn="l"/>
          <a:r>
            <a:rPr kumimoji="1" lang="ja-JP" altLang="en-US" sz="1400" b="1">
              <a:solidFill>
                <a:srgbClr val="FF0000"/>
              </a:solidFill>
              <a:effectLst/>
              <a:latin typeface="游ゴシック" panose="020B0400000000000000" pitchFamily="50" charset="-128"/>
              <a:ea typeface="游ゴシック" panose="020B0400000000000000" pitchFamily="50" charset="-128"/>
              <a:cs typeface="+mn-cs"/>
            </a:rPr>
            <a:t>　　＝医療機関の持ち出しあり</a:t>
          </a:r>
          <a:endParaRPr lang="ja-JP" altLang="ja-JP" sz="1400" b="1">
            <a:solidFill>
              <a:srgbClr val="FF0000"/>
            </a:solidFill>
            <a:effectLst/>
            <a:latin typeface="游ゴシック" panose="020B0400000000000000" pitchFamily="50" charset="-128"/>
            <a:ea typeface="游ゴシック" panose="020B0400000000000000" pitchFamily="50" charset="-128"/>
          </a:endParaRPr>
        </a:p>
        <a:p>
          <a:pPr algn="l"/>
          <a:r>
            <a:rPr kumimoji="1" lang="ja-JP" altLang="en-US" sz="1400">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ja-JP" sz="1400" b="1">
              <a:solidFill>
                <a:sysClr val="windowText" lastClr="000000"/>
              </a:solidFill>
              <a:effectLst/>
              <a:latin typeface="游ゴシック" panose="020B0400000000000000" pitchFamily="50" charset="-128"/>
              <a:ea typeface="游ゴシック" panose="020B0400000000000000" pitchFamily="50" charset="-128"/>
              <a:cs typeface="+mn-cs"/>
            </a:rPr>
            <a:t>負の値の場合</a:t>
          </a:r>
          <a:r>
            <a:rPr kumimoji="1" lang="ja-JP" altLang="ja-JP" sz="1400">
              <a:solidFill>
                <a:sysClr val="windowText" lastClr="000000"/>
              </a:solidFill>
              <a:effectLst/>
              <a:latin typeface="游ゴシック" panose="020B0400000000000000" pitchFamily="50" charset="-128"/>
              <a:ea typeface="游ゴシック" panose="020B0400000000000000" pitchFamily="50" charset="-128"/>
              <a:cs typeface="+mn-cs"/>
            </a:rPr>
            <a:t>（＝ベースアップ評価料算定金額が給与総額引き上げ額を上回る場合）</a:t>
          </a:r>
          <a:endParaRPr lang="ja-JP" altLang="ja-JP" sz="1400">
            <a:solidFill>
              <a:sysClr val="windowText" lastClr="000000"/>
            </a:solidFill>
            <a:effectLst/>
            <a:latin typeface="游ゴシック" panose="020B0400000000000000" pitchFamily="50" charset="-128"/>
            <a:ea typeface="游ゴシック" panose="020B0400000000000000" pitchFamily="50" charset="-128"/>
          </a:endParaRPr>
        </a:p>
        <a:p>
          <a:pPr algn="l"/>
          <a:r>
            <a:rPr kumimoji="1" lang="ja-JP" altLang="ja-JP" sz="1400">
              <a:solidFill>
                <a:sysClr val="windowText" lastClr="000000"/>
              </a:solidFill>
              <a:effectLst/>
              <a:latin typeface="游ゴシック" panose="020B0400000000000000" pitchFamily="50" charset="-128"/>
              <a:ea typeface="游ゴシック" panose="020B0400000000000000" pitchFamily="50" charset="-128"/>
              <a:cs typeface="+mn-cs"/>
            </a:rPr>
            <a:t>　　</a:t>
          </a:r>
          <a:r>
            <a:rPr kumimoji="1"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翌年</a:t>
          </a:r>
          <a:r>
            <a:rPr kumimoji="1" lang="ja-JP" altLang="ja-JP" sz="1400" b="1">
              <a:solidFill>
                <a:sysClr val="windowText" lastClr="000000"/>
              </a:solidFill>
              <a:effectLst/>
              <a:latin typeface="游ゴシック" panose="020B0400000000000000" pitchFamily="50" charset="-128"/>
              <a:ea typeface="游ゴシック" panose="020B0400000000000000" pitchFamily="50" charset="-128"/>
              <a:cs typeface="+mn-cs"/>
            </a:rPr>
            <a:t>度への繰越金額</a:t>
          </a:r>
          <a:r>
            <a:rPr kumimoji="1"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（医療機関の持ち出しはありません）</a:t>
          </a:r>
          <a:endParaRPr lang="ja-JP" altLang="ja-JP" sz="1400"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9</xdr:col>
      <xdr:colOff>687160</xdr:colOff>
      <xdr:row>70</xdr:row>
      <xdr:rowOff>294820</xdr:rowOff>
    </xdr:from>
    <xdr:to>
      <xdr:col>18</xdr:col>
      <xdr:colOff>496659</xdr:colOff>
      <xdr:row>76</xdr:row>
      <xdr:rowOff>40821</xdr:rowOff>
    </xdr:to>
    <xdr:sp macro="" textlink="">
      <xdr:nvSpPr>
        <xdr:cNvPr id="24" name="四角形吹き出し 23"/>
        <xdr:cNvSpPr/>
      </xdr:nvSpPr>
      <xdr:spPr>
        <a:xfrm>
          <a:off x="10184946" y="19943534"/>
          <a:ext cx="8776606" cy="1310823"/>
        </a:xfrm>
        <a:prstGeom prst="wedgeRectCallout">
          <a:avLst>
            <a:gd name="adj1" fmla="val -57568"/>
            <a:gd name="adj2" fmla="val -21152"/>
          </a:avLst>
        </a:prstGeom>
        <a:solidFill>
          <a:schemeClr val="accent2">
            <a:lumMod val="40000"/>
            <a:lumOff val="60000"/>
          </a:schemeClr>
        </a:solidFill>
        <a:ln w="12700" cap="flat" cmpd="sng" algn="ctr">
          <a:solidFill>
            <a:sysClr val="windowText" lastClr="000000"/>
          </a:solidFill>
          <a:prstDash val="solid"/>
          <a:miter lim="800000"/>
        </a:ln>
        <a:effectLst/>
      </xdr:spPr>
      <xdr:txBody>
        <a:bodyPr vertOverflow="clip" horzOverflow="clip" rtlCol="0" anchor="ctr"/>
        <a:lstStyle/>
        <a:p>
          <a:r>
            <a:rPr kumimoji="1"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２）ベースアップ評価料の収入以上に支出している額への充当を行う場合、</a:t>
          </a:r>
          <a:r>
            <a:rPr kumimoji="1" lang="ja-JP" altLang="en-US" sz="1400" b="1" u="sng">
              <a:solidFill>
                <a:sysClr val="windowText" lastClr="000000"/>
              </a:solidFill>
              <a:effectLst/>
              <a:latin typeface="游ゴシック" panose="020B0400000000000000" pitchFamily="50" charset="-128"/>
              <a:ea typeface="游ゴシック" panose="020B0400000000000000" pitchFamily="50" charset="-128"/>
              <a:cs typeface="+mn-cs"/>
            </a:rPr>
            <a:t>申請額はこちらになります。</a:t>
          </a:r>
          <a:endParaRPr kumimoji="1" lang="en-US" altLang="ja-JP" sz="1400" b="1" u="sng">
            <a:solidFill>
              <a:sysClr val="windowText" lastClr="000000"/>
            </a:solidFill>
            <a:effectLst/>
            <a:latin typeface="游ゴシック" panose="020B0400000000000000" pitchFamily="50" charset="-128"/>
            <a:ea typeface="游ゴシック" panose="020B0400000000000000" pitchFamily="50" charset="-128"/>
            <a:cs typeface="+mn-cs"/>
          </a:endParaRPr>
        </a:p>
        <a:p>
          <a:r>
            <a:rPr kumimoji="1" lang="ja-JP" altLang="en-US" sz="1400" b="1">
              <a:solidFill>
                <a:srgbClr val="FF0000"/>
              </a:solidFill>
              <a:effectLst/>
              <a:latin typeface="游ゴシック" panose="020B0400000000000000" pitchFamily="50" charset="-128"/>
              <a:ea typeface="游ゴシック" panose="020B0400000000000000" pitchFamily="50" charset="-128"/>
              <a:cs typeface="+mn-cs"/>
            </a:rPr>
            <a:t>別紙「生産性向上・職場環境整備等支援事業実績報告書」における「③に要する支出額」欄には、この額を転記してください。</a:t>
          </a:r>
          <a:endParaRPr kumimoji="1" lang="en-US" altLang="ja-JP" sz="14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xdr:col>
      <xdr:colOff>111124</xdr:colOff>
      <xdr:row>8</xdr:row>
      <xdr:rowOff>142873</xdr:rowOff>
    </xdr:from>
    <xdr:to>
      <xdr:col>1</xdr:col>
      <xdr:colOff>492125</xdr:colOff>
      <xdr:row>10</xdr:row>
      <xdr:rowOff>0</xdr:rowOff>
    </xdr:to>
    <xdr:sp macro="" textlink="">
      <xdr:nvSpPr>
        <xdr:cNvPr id="18" name="正方形/長方形 17"/>
        <xdr:cNvSpPr/>
      </xdr:nvSpPr>
      <xdr:spPr>
        <a:xfrm>
          <a:off x="793749" y="2571748"/>
          <a:ext cx="381001" cy="39687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t>１</a:t>
          </a:r>
          <a:endParaRPr kumimoji="1" lang="en-US" altLang="ja-JP" sz="1600" b="1"/>
        </a:p>
      </xdr:txBody>
    </xdr:sp>
    <xdr:clientData/>
  </xdr:twoCellAnchor>
  <xdr:twoCellAnchor>
    <xdr:from>
      <xdr:col>1</xdr:col>
      <xdr:colOff>142875</xdr:colOff>
      <xdr:row>16</xdr:row>
      <xdr:rowOff>158750</xdr:rowOff>
    </xdr:from>
    <xdr:to>
      <xdr:col>1</xdr:col>
      <xdr:colOff>523876</xdr:colOff>
      <xdr:row>18</xdr:row>
      <xdr:rowOff>47626</xdr:rowOff>
    </xdr:to>
    <xdr:sp macro="" textlink="">
      <xdr:nvSpPr>
        <xdr:cNvPr id="25" name="正方形/長方形 24"/>
        <xdr:cNvSpPr/>
      </xdr:nvSpPr>
      <xdr:spPr>
        <a:xfrm>
          <a:off x="825500" y="4365625"/>
          <a:ext cx="381001" cy="428626"/>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２</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127000</xdr:colOff>
      <xdr:row>56</xdr:row>
      <xdr:rowOff>190501</xdr:rowOff>
    </xdr:from>
    <xdr:to>
      <xdr:col>1</xdr:col>
      <xdr:colOff>508001</xdr:colOff>
      <xdr:row>58</xdr:row>
      <xdr:rowOff>79375</xdr:rowOff>
    </xdr:to>
    <xdr:sp macro="" textlink="">
      <xdr:nvSpPr>
        <xdr:cNvPr id="26" name="正方形/長方形 25"/>
        <xdr:cNvSpPr/>
      </xdr:nvSpPr>
      <xdr:spPr>
        <a:xfrm>
          <a:off x="809625" y="15779751"/>
          <a:ext cx="381001" cy="444499"/>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３</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238125</xdr:colOff>
      <xdr:row>79</xdr:row>
      <xdr:rowOff>174625</xdr:rowOff>
    </xdr:from>
    <xdr:to>
      <xdr:col>1</xdr:col>
      <xdr:colOff>619126</xdr:colOff>
      <xdr:row>80</xdr:row>
      <xdr:rowOff>301625</xdr:rowOff>
    </xdr:to>
    <xdr:sp macro="" textlink="">
      <xdr:nvSpPr>
        <xdr:cNvPr id="27" name="正方形/長方形 26"/>
        <xdr:cNvSpPr/>
      </xdr:nvSpPr>
      <xdr:spPr>
        <a:xfrm>
          <a:off x="920750" y="21844000"/>
          <a:ext cx="381001" cy="412750"/>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４</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163285</xdr:colOff>
      <xdr:row>85</xdr:row>
      <xdr:rowOff>217716</xdr:rowOff>
    </xdr:from>
    <xdr:to>
      <xdr:col>18</xdr:col>
      <xdr:colOff>489857</xdr:colOff>
      <xdr:row>93</xdr:row>
      <xdr:rowOff>68037</xdr:rowOff>
    </xdr:to>
    <xdr:sp macro="" textlink="">
      <xdr:nvSpPr>
        <xdr:cNvPr id="29" name="四角形吹き出し 28"/>
        <xdr:cNvSpPr/>
      </xdr:nvSpPr>
      <xdr:spPr>
        <a:xfrm>
          <a:off x="11974285" y="23853323"/>
          <a:ext cx="6980465" cy="2571750"/>
        </a:xfrm>
        <a:prstGeom prst="wedgeRectCallout">
          <a:avLst>
            <a:gd name="adj1" fmla="val -50477"/>
            <a:gd name="adj2" fmla="val 84808"/>
          </a:avLst>
        </a:prstGeom>
        <a:solidFill>
          <a:srgbClr val="ED7D31">
            <a:lumMod val="40000"/>
            <a:lumOff val="60000"/>
          </a:srgbClr>
        </a:solidFill>
        <a:ln w="12700" cap="flat" cmpd="sng" algn="ctr">
          <a:solidFill>
            <a:sysClr val="windowText" lastClr="00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１）ベースアップ評価料で手当てされる部分とは別に新たな賃上げの取り組みを行う場合、</a:t>
          </a:r>
          <a:r>
            <a:rPr kumimoji="1" lang="ja-JP" altLang="en-US"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申請額はこちらになります。</a:t>
          </a:r>
          <a:endParaRPr kumimoji="1" lang="en-US" altLang="ja-JP"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別紙「生産性向上・職場環境整備等支援事業実績報告書」における「③に要する支出額」欄には、この額を転記してください。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190501</xdr:colOff>
      <xdr:row>5</xdr:row>
      <xdr:rowOff>59532</xdr:rowOff>
    </xdr:from>
    <xdr:to>
      <xdr:col>1</xdr:col>
      <xdr:colOff>571502</xdr:colOff>
      <xdr:row>6</xdr:row>
      <xdr:rowOff>210914</xdr:rowOff>
    </xdr:to>
    <xdr:sp macro="" textlink="">
      <xdr:nvSpPr>
        <xdr:cNvPr id="2" name="正方形/長方形 1"/>
        <xdr:cNvSpPr/>
      </xdr:nvSpPr>
      <xdr:spPr>
        <a:xfrm>
          <a:off x="657226" y="602457"/>
          <a:ext cx="381001" cy="399032"/>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a:t>
          </a:r>
          <a:endPar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154781</xdr:colOff>
      <xdr:row>34</xdr:row>
      <xdr:rowOff>23813</xdr:rowOff>
    </xdr:from>
    <xdr:to>
      <xdr:col>1</xdr:col>
      <xdr:colOff>535782</xdr:colOff>
      <xdr:row>35</xdr:row>
      <xdr:rowOff>218850</xdr:rowOff>
    </xdr:to>
    <xdr:sp macro="" textlink="">
      <xdr:nvSpPr>
        <xdr:cNvPr id="3" name="正方形/長方形 2"/>
        <xdr:cNvSpPr/>
      </xdr:nvSpPr>
      <xdr:spPr>
        <a:xfrm>
          <a:off x="621506" y="9120188"/>
          <a:ext cx="381001" cy="433162"/>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２</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142875</xdr:colOff>
      <xdr:row>42</xdr:row>
      <xdr:rowOff>47625</xdr:rowOff>
    </xdr:from>
    <xdr:to>
      <xdr:col>1</xdr:col>
      <xdr:colOff>523876</xdr:colOff>
      <xdr:row>43</xdr:row>
      <xdr:rowOff>226219</xdr:rowOff>
    </xdr:to>
    <xdr:sp macro="" textlink="">
      <xdr:nvSpPr>
        <xdr:cNvPr id="4" name="正方形/長方形 3"/>
        <xdr:cNvSpPr/>
      </xdr:nvSpPr>
      <xdr:spPr>
        <a:xfrm>
          <a:off x="609600" y="11220450"/>
          <a:ext cx="381001" cy="416719"/>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３</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13607</xdr:colOff>
      <xdr:row>32</xdr:row>
      <xdr:rowOff>299357</xdr:rowOff>
    </xdr:from>
    <xdr:to>
      <xdr:col>20</xdr:col>
      <xdr:colOff>639536</xdr:colOff>
      <xdr:row>40</xdr:row>
      <xdr:rowOff>138341</xdr:rowOff>
    </xdr:to>
    <xdr:sp macro="" textlink="">
      <xdr:nvSpPr>
        <xdr:cNvPr id="5" name="四角形吹き出し 4"/>
        <xdr:cNvSpPr/>
      </xdr:nvSpPr>
      <xdr:spPr>
        <a:xfrm>
          <a:off x="10481582" y="8833757"/>
          <a:ext cx="7502979" cy="1991634"/>
        </a:xfrm>
        <a:prstGeom prst="wedgeRectCallout">
          <a:avLst>
            <a:gd name="adj1" fmla="val -56324"/>
            <a:gd name="adj2" fmla="val 11127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正</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の値の場合</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賃上げ</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額がベースアップ評価料算定金額を上回る場合）</a:t>
          </a:r>
          <a:endParaRPr kumimoji="0"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自己財源による対象職員に対するベア</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補填</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分の金額</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及び医療機関独自で給付した一時金等の負担額が算出されます</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負の値の場合</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（＝ベースアップ評価料算定金額が</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賃上げ</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額を上回る場合）</a:t>
          </a:r>
          <a:endParaRPr kumimoji="0"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（医療機関の持ち出しはありません）</a:t>
          </a: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10</xdr:col>
      <xdr:colOff>27215</xdr:colOff>
      <xdr:row>43</xdr:row>
      <xdr:rowOff>167821</xdr:rowOff>
    </xdr:from>
    <xdr:to>
      <xdr:col>20</xdr:col>
      <xdr:colOff>612322</xdr:colOff>
      <xdr:row>48</xdr:row>
      <xdr:rowOff>228600</xdr:rowOff>
    </xdr:to>
    <xdr:sp macro="" textlink="">
      <xdr:nvSpPr>
        <xdr:cNvPr id="6" name="四角形吹き出し 5"/>
        <xdr:cNvSpPr/>
      </xdr:nvSpPr>
      <xdr:spPr>
        <a:xfrm>
          <a:off x="10495190" y="11578771"/>
          <a:ext cx="7462157" cy="1384754"/>
        </a:xfrm>
        <a:prstGeom prst="wedgeRectCallout">
          <a:avLst>
            <a:gd name="adj1" fmla="val -56465"/>
            <a:gd name="adj2" fmla="val 21743"/>
          </a:avLst>
        </a:prstGeom>
        <a:solidFill>
          <a:schemeClr val="accent1">
            <a:lumMod val="20000"/>
            <a:lumOff val="80000"/>
          </a:schemeClr>
        </a:solidFill>
        <a:ln w="12700" cap="flat" cmpd="sng" algn="ctr">
          <a:solidFill>
            <a:sysClr val="windowText" lastClr="00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③処遇改善を目的とした、すでに雇用している職員の賃金改善について補助金を申請する場合、</a:t>
          </a:r>
          <a:r>
            <a:rPr kumimoji="1" lang="ja-JP" altLang="en-US"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申請額はこちらになります。</a:t>
          </a:r>
          <a:endParaRPr kumimoji="1" lang="en-US" altLang="ja-JP"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285750" marR="0" lvl="0" indent="-2857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別紙「生産性向上・職場環境整備等支援事業実績報告書」における「③に要する支出額」欄には、この額を転記してください。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9</xdr:col>
      <xdr:colOff>257175</xdr:colOff>
      <xdr:row>1</xdr:row>
      <xdr:rowOff>71436</xdr:rowOff>
    </xdr:from>
    <xdr:to>
      <xdr:col>13</xdr:col>
      <xdr:colOff>164307</xdr:colOff>
      <xdr:row>4</xdr:row>
      <xdr:rowOff>183355</xdr:rowOff>
    </xdr:to>
    <xdr:sp macro="" textlink="">
      <xdr:nvSpPr>
        <xdr:cNvPr id="7" name="正方形/長方形 6"/>
        <xdr:cNvSpPr/>
      </xdr:nvSpPr>
      <xdr:spPr>
        <a:xfrm>
          <a:off x="10258425" y="380999"/>
          <a:ext cx="2466976" cy="106441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200" b="1">
              <a:solidFill>
                <a:sysClr val="windowText" lastClr="000000"/>
              </a:solidFill>
            </a:rPr>
            <a:t>記入見本②</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xdr:row>
          <xdr:rowOff>276225</xdr:rowOff>
        </xdr:from>
        <xdr:to>
          <xdr:col>1</xdr:col>
          <xdr:colOff>466725</xdr:colOff>
          <xdr:row>3</xdr:row>
          <xdr:rowOff>314325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xdr:row>
          <xdr:rowOff>9525</xdr:rowOff>
        </xdr:from>
        <xdr:to>
          <xdr:col>1</xdr:col>
          <xdr:colOff>466725</xdr:colOff>
          <xdr:row>3</xdr:row>
          <xdr:rowOff>28575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619125</xdr:colOff>
      <xdr:row>6</xdr:row>
      <xdr:rowOff>250032</xdr:rowOff>
    </xdr:from>
    <xdr:to>
      <xdr:col>5</xdr:col>
      <xdr:colOff>733086</xdr:colOff>
      <xdr:row>10</xdr:row>
      <xdr:rowOff>146278</xdr:rowOff>
    </xdr:to>
    <xdr:sp macro="" textlink="">
      <xdr:nvSpPr>
        <xdr:cNvPr id="11" name="四角形吹き出し 10"/>
        <xdr:cNvSpPr/>
      </xdr:nvSpPr>
      <xdr:spPr>
        <a:xfrm>
          <a:off x="1083469" y="2000251"/>
          <a:ext cx="4721680" cy="979715"/>
        </a:xfrm>
        <a:prstGeom prst="wedgeRectCallout">
          <a:avLst>
            <a:gd name="adj1" fmla="val -55279"/>
            <a:gd name="adj2" fmla="val -134910"/>
          </a:avLst>
        </a:prstGeom>
        <a:solidFill>
          <a:srgbClr val="FFFF00"/>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該当の項目（今回ならボーナス支給）に✔をいれます。</a:t>
          </a: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9</xdr:col>
      <xdr:colOff>257175</xdr:colOff>
      <xdr:row>1</xdr:row>
      <xdr:rowOff>71436</xdr:rowOff>
    </xdr:from>
    <xdr:to>
      <xdr:col>13</xdr:col>
      <xdr:colOff>164307</xdr:colOff>
      <xdr:row>4</xdr:row>
      <xdr:rowOff>183355</xdr:rowOff>
    </xdr:to>
    <xdr:sp macro="" textlink="">
      <xdr:nvSpPr>
        <xdr:cNvPr id="12" name="正方形/長方形 11"/>
        <xdr:cNvSpPr/>
      </xdr:nvSpPr>
      <xdr:spPr>
        <a:xfrm>
          <a:off x="10258425" y="380999"/>
          <a:ext cx="2466976" cy="106441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200" b="1">
              <a:solidFill>
                <a:sysClr val="windowText" lastClr="000000"/>
              </a:solidFill>
            </a:rPr>
            <a:t>記入見本②</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xdr:row>
          <xdr:rowOff>276225</xdr:rowOff>
        </xdr:from>
        <xdr:to>
          <xdr:col>1</xdr:col>
          <xdr:colOff>466725</xdr:colOff>
          <xdr:row>4</xdr:row>
          <xdr:rowOff>9525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xdr:row>
          <xdr:rowOff>9525</xdr:rowOff>
        </xdr:from>
        <xdr:to>
          <xdr:col>1</xdr:col>
          <xdr:colOff>466725</xdr:colOff>
          <xdr:row>3</xdr:row>
          <xdr:rowOff>38100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190501</xdr:colOff>
      <xdr:row>5</xdr:row>
      <xdr:rowOff>59532</xdr:rowOff>
    </xdr:from>
    <xdr:to>
      <xdr:col>1</xdr:col>
      <xdr:colOff>571502</xdr:colOff>
      <xdr:row>6</xdr:row>
      <xdr:rowOff>210914</xdr:rowOff>
    </xdr:to>
    <xdr:sp macro="" textlink="">
      <xdr:nvSpPr>
        <xdr:cNvPr id="2" name="正方形/長方形 1"/>
        <xdr:cNvSpPr/>
      </xdr:nvSpPr>
      <xdr:spPr>
        <a:xfrm>
          <a:off x="657226" y="602457"/>
          <a:ext cx="381001" cy="399032"/>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a:t>
          </a:r>
          <a:endParaRPr kumimoji="1" lang="en-US" altLang="ja-JP"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154781</xdr:colOff>
      <xdr:row>34</xdr:row>
      <xdr:rowOff>23813</xdr:rowOff>
    </xdr:from>
    <xdr:to>
      <xdr:col>1</xdr:col>
      <xdr:colOff>535782</xdr:colOff>
      <xdr:row>35</xdr:row>
      <xdr:rowOff>218850</xdr:rowOff>
    </xdr:to>
    <xdr:sp macro="" textlink="">
      <xdr:nvSpPr>
        <xdr:cNvPr id="3" name="正方形/長方形 2"/>
        <xdr:cNvSpPr/>
      </xdr:nvSpPr>
      <xdr:spPr>
        <a:xfrm>
          <a:off x="621506" y="9129713"/>
          <a:ext cx="381001" cy="433162"/>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２</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142875</xdr:colOff>
      <xdr:row>42</xdr:row>
      <xdr:rowOff>47625</xdr:rowOff>
    </xdr:from>
    <xdr:to>
      <xdr:col>1</xdr:col>
      <xdr:colOff>523876</xdr:colOff>
      <xdr:row>43</xdr:row>
      <xdr:rowOff>226219</xdr:rowOff>
    </xdr:to>
    <xdr:sp macro="" textlink="">
      <xdr:nvSpPr>
        <xdr:cNvPr id="4" name="正方形/長方形 3"/>
        <xdr:cNvSpPr/>
      </xdr:nvSpPr>
      <xdr:spPr>
        <a:xfrm>
          <a:off x="609600" y="11229975"/>
          <a:ext cx="381001" cy="416719"/>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３</a:t>
          </a:r>
          <a:endParaRPr kumimoji="1" lang="en-US" altLang="ja-JP" sz="1600" b="1"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13607</xdr:colOff>
      <xdr:row>32</xdr:row>
      <xdr:rowOff>299357</xdr:rowOff>
    </xdr:from>
    <xdr:to>
      <xdr:col>20</xdr:col>
      <xdr:colOff>639536</xdr:colOff>
      <xdr:row>40</xdr:row>
      <xdr:rowOff>138341</xdr:rowOff>
    </xdr:to>
    <xdr:sp macro="" textlink="">
      <xdr:nvSpPr>
        <xdr:cNvPr id="5" name="四角形吹き出し 4"/>
        <xdr:cNvSpPr/>
      </xdr:nvSpPr>
      <xdr:spPr>
        <a:xfrm>
          <a:off x="10481582" y="8843282"/>
          <a:ext cx="7502979" cy="1991634"/>
        </a:xfrm>
        <a:prstGeom prst="wedgeRectCallout">
          <a:avLst>
            <a:gd name="adj1" fmla="val -56324"/>
            <a:gd name="adj2" fmla="val 11127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正</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の値の場合</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賃上げ</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額がベースアップ評価料算定金額を上回る場合）</a:t>
          </a:r>
          <a:endParaRPr kumimoji="0"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自己財源による対象職員に対するベア</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補填</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分の金額</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及び医療機関独自で給付した一時金等の負担額が算出されます</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負の値の場合</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（＝ベースアップ評価料算定金額が</a:t>
          </a:r>
          <a:r>
            <a:rPr kumimoji="1" lang="ja-JP" altLang="en-US"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賃上げ</a:t>
          </a: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額を上回る場合）</a:t>
          </a:r>
          <a:endParaRPr kumimoji="0"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（医療機関の持ち出しはありません）</a:t>
          </a: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10</xdr:col>
      <xdr:colOff>27215</xdr:colOff>
      <xdr:row>43</xdr:row>
      <xdr:rowOff>167821</xdr:rowOff>
    </xdr:from>
    <xdr:to>
      <xdr:col>20</xdr:col>
      <xdr:colOff>612322</xdr:colOff>
      <xdr:row>48</xdr:row>
      <xdr:rowOff>228600</xdr:rowOff>
    </xdr:to>
    <xdr:sp macro="" textlink="">
      <xdr:nvSpPr>
        <xdr:cNvPr id="6" name="四角形吹き出し 5"/>
        <xdr:cNvSpPr/>
      </xdr:nvSpPr>
      <xdr:spPr>
        <a:xfrm>
          <a:off x="10495190" y="11588296"/>
          <a:ext cx="7462157" cy="1384754"/>
        </a:xfrm>
        <a:prstGeom prst="wedgeRectCallout">
          <a:avLst>
            <a:gd name="adj1" fmla="val -56465"/>
            <a:gd name="adj2" fmla="val 21743"/>
          </a:avLst>
        </a:prstGeom>
        <a:solidFill>
          <a:schemeClr val="accent1">
            <a:lumMod val="20000"/>
            <a:lumOff val="80000"/>
          </a:schemeClr>
        </a:solidFill>
        <a:ln w="12700" cap="flat" cmpd="sng" algn="ctr">
          <a:solidFill>
            <a:sysClr val="windowText" lastClr="000000"/>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③処遇改善を目的とした、すでに雇用している職員の賃金改善について補助金を申請する場合、</a:t>
          </a:r>
          <a:r>
            <a:rPr kumimoji="1" lang="ja-JP" altLang="en-US"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申請額はこちらになります。</a:t>
          </a:r>
          <a:endParaRPr kumimoji="1" lang="en-US" altLang="ja-JP"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285750" marR="0" lvl="0" indent="-2857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別紙「生産性向上・職場環境整備等支援事業実績報告書」における「③に要する支出額」欄には、この額を転記してください。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10</xdr:col>
      <xdr:colOff>309561</xdr:colOff>
      <xdr:row>1</xdr:row>
      <xdr:rowOff>42862</xdr:rowOff>
    </xdr:from>
    <xdr:to>
      <xdr:col>14</xdr:col>
      <xdr:colOff>2381</xdr:colOff>
      <xdr:row>3</xdr:row>
      <xdr:rowOff>214313</xdr:rowOff>
    </xdr:to>
    <xdr:sp macro="" textlink="">
      <xdr:nvSpPr>
        <xdr:cNvPr id="7" name="正方形/長方形 6"/>
        <xdr:cNvSpPr/>
      </xdr:nvSpPr>
      <xdr:spPr>
        <a:xfrm>
          <a:off x="10787061" y="352425"/>
          <a:ext cx="2466976" cy="731044"/>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200" b="1">
              <a:solidFill>
                <a:sysClr val="windowText" lastClr="000000"/>
              </a:solidFill>
            </a:rPr>
            <a:t>記入見本③</a:t>
          </a:r>
        </a:p>
      </xdr:txBody>
    </xdr:sp>
    <xdr:clientData/>
  </xdr:twoCellAnchor>
  <xdr:twoCellAnchor>
    <xdr:from>
      <xdr:col>2</xdr:col>
      <xdr:colOff>542925</xdr:colOff>
      <xdr:row>32</xdr:row>
      <xdr:rowOff>54769</xdr:rowOff>
    </xdr:from>
    <xdr:to>
      <xdr:col>6</xdr:col>
      <xdr:colOff>533400</xdr:colOff>
      <xdr:row>36</xdr:row>
      <xdr:rowOff>130969</xdr:rowOff>
    </xdr:to>
    <xdr:sp macro="" textlink="">
      <xdr:nvSpPr>
        <xdr:cNvPr id="8" name="四角形吹き出し 7"/>
        <xdr:cNvSpPr/>
      </xdr:nvSpPr>
      <xdr:spPr>
        <a:xfrm>
          <a:off x="1697831" y="9639300"/>
          <a:ext cx="5264944" cy="1112044"/>
        </a:xfrm>
        <a:prstGeom prst="wedgeRectCallout">
          <a:avLst>
            <a:gd name="adj1" fmla="val 61414"/>
            <a:gd name="adj2" fmla="val 117673"/>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en-US" altLang="ja-JP" sz="1200" b="1">
              <a:solidFill>
                <a:sysClr val="windowText" lastClr="000000"/>
              </a:solidFill>
              <a:latin typeface="+mn-ea"/>
              <a:ea typeface="+mn-ea"/>
            </a:rPr>
            <a:t>EX)10</a:t>
          </a:r>
          <a:r>
            <a:rPr kumimoji="1" lang="ja-JP" altLang="en-US" sz="1200" b="1">
              <a:solidFill>
                <a:sysClr val="windowText" lastClr="000000"/>
              </a:solidFill>
              <a:latin typeface="+mn-ea"/>
              <a:ea typeface="+mn-ea"/>
            </a:rPr>
            <a:t>月～</a:t>
          </a:r>
          <a:r>
            <a:rPr kumimoji="1" lang="en-US" altLang="ja-JP" sz="1200" b="1">
              <a:solidFill>
                <a:sysClr val="windowText" lastClr="000000"/>
              </a:solidFill>
              <a:latin typeface="+mn-ea"/>
              <a:ea typeface="+mn-ea"/>
            </a:rPr>
            <a:t>12</a:t>
          </a:r>
          <a:r>
            <a:rPr kumimoji="1" lang="ja-JP" altLang="en-US" sz="1200" b="1">
              <a:solidFill>
                <a:sysClr val="windowText" lastClr="000000"/>
              </a:solidFill>
              <a:latin typeface="+mn-ea"/>
              <a:ea typeface="+mn-ea"/>
            </a:rPr>
            <a:t>月を全額繰り越した場合</a:t>
          </a:r>
          <a:endParaRPr kumimoji="1" lang="en-US" altLang="ja-JP" sz="12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算定期間：</a:t>
          </a:r>
          <a:r>
            <a:rPr kumimoji="1" lang="en-US" altLang="ja-JP" sz="1200" b="1">
              <a:solidFill>
                <a:sysClr val="windowText" lastClr="000000"/>
              </a:solidFill>
              <a:latin typeface="+mn-ea"/>
              <a:ea typeface="+mn-ea"/>
            </a:rPr>
            <a:t>R7.</a:t>
          </a:r>
          <a:r>
            <a:rPr kumimoji="1" lang="ja-JP" altLang="en-US" sz="1200" b="1">
              <a:solidFill>
                <a:sysClr val="windowText" lastClr="000000"/>
              </a:solidFill>
              <a:latin typeface="+mn-ea"/>
              <a:ea typeface="+mn-ea"/>
            </a:rPr>
            <a:t>６月～</a:t>
          </a:r>
          <a:r>
            <a:rPr kumimoji="1" lang="en-US" altLang="ja-JP" sz="1200" b="1">
              <a:solidFill>
                <a:sysClr val="windowText" lastClr="000000"/>
              </a:solidFill>
              <a:latin typeface="+mn-ea"/>
              <a:ea typeface="+mn-ea"/>
            </a:rPr>
            <a:t>R7.12</a:t>
          </a:r>
          <a:r>
            <a:rPr kumimoji="1" lang="ja-JP" altLang="en-US" sz="1200" b="1">
              <a:solidFill>
                <a:sysClr val="windowText" lastClr="000000"/>
              </a:solidFill>
              <a:latin typeface="+mn-ea"/>
              <a:ea typeface="+mn-ea"/>
            </a:rPr>
            <a:t>月</a:t>
          </a:r>
          <a:endParaRPr kumimoji="1" lang="en-US" altLang="ja-JP" sz="12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評価料による収入：</a:t>
          </a:r>
          <a:r>
            <a:rPr kumimoji="1" lang="en-US" altLang="ja-JP" sz="1200" b="1">
              <a:solidFill>
                <a:sysClr val="windowText" lastClr="000000"/>
              </a:solidFill>
              <a:latin typeface="+mn-ea"/>
              <a:ea typeface="+mn-ea"/>
            </a:rPr>
            <a:t>217,000-93,000</a:t>
          </a:r>
          <a:r>
            <a:rPr kumimoji="1" lang="ja-JP" altLang="en-US" sz="1200" b="1">
              <a:solidFill>
                <a:sysClr val="windowText" lastClr="000000"/>
              </a:solidFill>
              <a:latin typeface="+mn-ea"/>
              <a:ea typeface="+mn-ea"/>
            </a:rPr>
            <a:t>（</a:t>
          </a:r>
          <a:r>
            <a:rPr kumimoji="1" lang="en-US" altLang="ja-JP" sz="1200" b="1">
              <a:solidFill>
                <a:sysClr val="windowText" lastClr="000000"/>
              </a:solidFill>
              <a:latin typeface="+mn-ea"/>
              <a:ea typeface="+mn-ea"/>
            </a:rPr>
            <a:t>10</a:t>
          </a:r>
          <a:r>
            <a:rPr kumimoji="1" lang="ja-JP" altLang="en-US" sz="1200" b="1">
              <a:solidFill>
                <a:sysClr val="windowText" lastClr="000000"/>
              </a:solidFill>
              <a:latin typeface="+mn-ea"/>
              <a:ea typeface="+mn-ea"/>
            </a:rPr>
            <a:t>月～</a:t>
          </a:r>
          <a:r>
            <a:rPr kumimoji="1" lang="en-US" altLang="ja-JP" sz="1200" b="1">
              <a:solidFill>
                <a:sysClr val="windowText" lastClr="000000"/>
              </a:solidFill>
              <a:latin typeface="+mn-ea"/>
              <a:ea typeface="+mn-ea"/>
            </a:rPr>
            <a:t>12</a:t>
          </a:r>
          <a:r>
            <a:rPr kumimoji="1" lang="ja-JP" altLang="en-US" sz="1200" b="1">
              <a:solidFill>
                <a:sysClr val="windowText" lastClr="000000"/>
              </a:solidFill>
              <a:latin typeface="+mn-ea"/>
              <a:ea typeface="+mn-ea"/>
            </a:rPr>
            <a:t>月の繰越額）＝</a:t>
          </a:r>
          <a:r>
            <a:rPr kumimoji="1" lang="en-US" altLang="ja-JP" sz="1200" b="1">
              <a:solidFill>
                <a:sysClr val="windowText" lastClr="000000"/>
              </a:solidFill>
              <a:latin typeface="+mn-ea"/>
              <a:ea typeface="+mn-ea"/>
            </a:rPr>
            <a:t>124,000</a:t>
          </a:r>
          <a:endParaRPr kumimoji="1" lang="ja-JP" altLang="en-US" sz="1200" b="1">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xdr:row>
          <xdr:rowOff>276225</xdr:rowOff>
        </xdr:from>
        <xdr:to>
          <xdr:col>1</xdr:col>
          <xdr:colOff>466725</xdr:colOff>
          <xdr:row>4</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xdr:row>
          <xdr:rowOff>9525</xdr:rowOff>
        </xdr:from>
        <xdr:to>
          <xdr:col>1</xdr:col>
          <xdr:colOff>466725</xdr:colOff>
          <xdr:row>3</xdr:row>
          <xdr:rowOff>38100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xdr:colOff>
      <xdr:row>6</xdr:row>
      <xdr:rowOff>226219</xdr:rowOff>
    </xdr:from>
    <xdr:to>
      <xdr:col>5</xdr:col>
      <xdr:colOff>804524</xdr:colOff>
      <xdr:row>10</xdr:row>
      <xdr:rowOff>122465</xdr:rowOff>
    </xdr:to>
    <xdr:sp macro="" textlink="">
      <xdr:nvSpPr>
        <xdr:cNvPr id="13" name="四角形吹き出し 12"/>
        <xdr:cNvSpPr/>
      </xdr:nvSpPr>
      <xdr:spPr>
        <a:xfrm>
          <a:off x="1154907" y="1988344"/>
          <a:ext cx="4721680" cy="979715"/>
        </a:xfrm>
        <a:prstGeom prst="wedgeRectCallout">
          <a:avLst>
            <a:gd name="adj1" fmla="val -55279"/>
            <a:gd name="adj2" fmla="val -134910"/>
          </a:avLst>
        </a:prstGeom>
        <a:solidFill>
          <a:srgbClr val="FFFF00"/>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該当の項目（今回ならボーナス支給）に✔をいれます。</a:t>
          </a:r>
          <a:endParaRPr kumimoji="0" lang="ja-JP"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F20_&#21307;&#30274;&#25512;&#36914;&#35506;/01%20&#21307;&#20107;&#29677;/0806_&#29983;&#29987;&#24615;&#21521;&#19978;&#12539;&#32887;&#22580;&#29872;&#22659;&#25972;&#20633;&#31561;&#25903;&#25588;&#20107;&#26989;/03&#8215;&#21220;&#25913;&#12475;&#12531;&#12479;&#12540;&#26893;&#30000;&#12373;&#12435;&#35500;&#26126;&#36039;&#26009;/01&#20316;&#26989;/&#12304;&#36035;&#37329;&#25913;&#21892;&#35336;&#30011;&#29992;&#35336;&#31639;&#12471;&#12540;&#12488;&#12305;baseup-cultool202410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給実績"/>
      <sheetName val="使い方"/>
      <sheetName val="計算シート"/>
      <sheetName val="転記例）賃金改善計画書"/>
      <sheetName val="記載例→"/>
      <sheetName val="【みほん】計算シート"/>
      <sheetName val="【みほん】転記例）賃金改善計画書"/>
      <sheetName val="対象職種"/>
    </sheetNames>
    <sheetDataSet>
      <sheetData sheetId="0"/>
      <sheetData sheetId="1"/>
      <sheetData sheetId="2">
        <row r="28">
          <cell r="E28">
            <v>0</v>
          </cell>
        </row>
      </sheetData>
      <sheetData sheetId="3"/>
      <sheetData sheetId="4"/>
      <sheetData sheetId="5">
        <row r="7">
          <cell r="C7">
            <v>4200</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2"/>
  <sheetViews>
    <sheetView tabSelected="1" view="pageBreakPreview" topLeftCell="A10" zoomScale="70" zoomScaleNormal="100" zoomScaleSheetLayoutView="70" workbookViewId="0">
      <selection activeCell="D13" sqref="D13"/>
    </sheetView>
  </sheetViews>
  <sheetFormatPr defaultRowHeight="18.75"/>
  <cols>
    <col min="1" max="1" width="6.125" customWidth="1"/>
    <col min="3" max="3" width="15.625" style="255" customWidth="1"/>
    <col min="4" max="4" width="17.625" customWidth="1"/>
    <col min="5" max="5" width="18.125" style="197" customWidth="1"/>
    <col min="6" max="6" width="17.75" style="197" customWidth="1"/>
    <col min="7" max="9" width="15.625" style="197" customWidth="1"/>
    <col min="10" max="10" width="6.25" customWidth="1"/>
    <col min="11" max="11" width="9.25" customWidth="1"/>
  </cols>
  <sheetData>
    <row r="1" spans="1:21" ht="24">
      <c r="A1" s="135" t="s">
        <v>180</v>
      </c>
    </row>
    <row r="3" spans="1:21" ht="25.5">
      <c r="B3" s="263"/>
      <c r="C3" s="271" t="s">
        <v>186</v>
      </c>
      <c r="D3" s="271"/>
      <c r="E3" s="271"/>
      <c r="F3" s="271"/>
      <c r="G3" s="271"/>
      <c r="H3" s="272" t="s">
        <v>185</v>
      </c>
      <c r="I3" s="272"/>
    </row>
    <row r="4" spans="1:21" ht="25.5">
      <c r="B4" s="263"/>
      <c r="C4" s="273" t="s">
        <v>187</v>
      </c>
      <c r="D4" s="273"/>
      <c r="E4" s="273"/>
      <c r="F4" s="273"/>
      <c r="G4" s="273"/>
      <c r="H4" s="272" t="s">
        <v>188</v>
      </c>
      <c r="I4" s="272"/>
    </row>
    <row r="5" spans="1:21">
      <c r="B5" s="263"/>
      <c r="C5" s="96"/>
      <c r="D5" s="96"/>
      <c r="E5" s="96"/>
      <c r="F5" s="96"/>
      <c r="G5" s="96"/>
    </row>
    <row r="6" spans="1:21" ht="19.5">
      <c r="C6" s="274" t="s">
        <v>174</v>
      </c>
      <c r="D6" s="274"/>
      <c r="E6" s="274"/>
      <c r="F6" s="274"/>
      <c r="G6" s="274"/>
      <c r="H6" s="274"/>
      <c r="I6" s="274"/>
      <c r="J6" s="199"/>
      <c r="K6" s="199"/>
      <c r="L6" s="199"/>
      <c r="M6" s="199"/>
      <c r="N6" s="199"/>
      <c r="O6" s="199"/>
      <c r="P6" s="199"/>
      <c r="Q6" s="199"/>
      <c r="R6" s="199"/>
      <c r="S6" s="199"/>
    </row>
    <row r="7" spans="1:21" ht="20.25" thickBot="1">
      <c r="C7" s="274"/>
      <c r="D7" s="274"/>
      <c r="E7" s="274"/>
      <c r="F7" s="274"/>
      <c r="G7" s="274"/>
      <c r="H7" s="274"/>
      <c r="I7" s="274"/>
      <c r="J7" s="199"/>
      <c r="O7" s="199"/>
      <c r="P7" s="199"/>
      <c r="Q7" s="199"/>
      <c r="R7" s="199"/>
      <c r="S7" s="199"/>
    </row>
    <row r="8" spans="1:21" ht="24.75" thickBot="1">
      <c r="C8" s="232" t="s">
        <v>3</v>
      </c>
      <c r="D8" s="233" t="s">
        <v>4</v>
      </c>
      <c r="E8" s="234" t="s">
        <v>5</v>
      </c>
      <c r="F8" s="234" t="s">
        <v>6</v>
      </c>
      <c r="G8" s="234" t="s">
        <v>7</v>
      </c>
      <c r="H8" s="234" t="s">
        <v>147</v>
      </c>
      <c r="I8" s="203"/>
      <c r="J8" s="203"/>
      <c r="K8" s="231"/>
      <c r="L8" s="233" t="s">
        <v>169</v>
      </c>
      <c r="M8" s="204"/>
      <c r="N8" s="204"/>
      <c r="O8" s="203"/>
      <c r="P8" s="203"/>
      <c r="Q8" s="203"/>
      <c r="R8" s="203"/>
    </row>
    <row r="9" spans="1:21" ht="18.75" customHeight="1" thickBot="1">
      <c r="C9" s="275" t="s">
        <v>158</v>
      </c>
      <c r="D9" s="278" t="s">
        <v>182</v>
      </c>
      <c r="E9" s="280" t="s">
        <v>177</v>
      </c>
      <c r="F9" s="280" t="s">
        <v>144</v>
      </c>
      <c r="G9" s="280" t="s">
        <v>111</v>
      </c>
      <c r="H9" s="284" t="s">
        <v>112</v>
      </c>
      <c r="I9" s="203"/>
      <c r="K9" s="203"/>
      <c r="L9" s="203"/>
      <c r="M9" s="203"/>
      <c r="N9" s="203"/>
      <c r="O9" s="203"/>
      <c r="P9" s="203"/>
      <c r="Q9" s="203"/>
      <c r="R9" s="203"/>
    </row>
    <row r="10" spans="1:21" ht="21.75" customHeight="1">
      <c r="C10" s="276"/>
      <c r="D10" s="279"/>
      <c r="E10" s="281"/>
      <c r="F10" s="281"/>
      <c r="G10" s="281"/>
      <c r="H10" s="285"/>
      <c r="I10" s="203"/>
      <c r="K10" s="242" t="s">
        <v>159</v>
      </c>
      <c r="L10" s="243" t="s">
        <v>164</v>
      </c>
      <c r="M10" s="244"/>
      <c r="N10" s="244"/>
      <c r="O10" s="244"/>
      <c r="P10" s="244"/>
      <c r="Q10" s="244"/>
      <c r="R10" s="244"/>
      <c r="S10" s="244"/>
      <c r="T10" s="245"/>
      <c r="U10" s="246"/>
    </row>
    <row r="11" spans="1:21" ht="18.75" customHeight="1" thickBot="1">
      <c r="C11" s="277"/>
      <c r="D11" s="279"/>
      <c r="E11" s="282"/>
      <c r="F11" s="283"/>
      <c r="G11" s="283"/>
      <c r="H11" s="286"/>
      <c r="I11" s="203"/>
      <c r="K11" s="247" t="s">
        <v>148</v>
      </c>
      <c r="L11" s="239" t="s">
        <v>149</v>
      </c>
      <c r="M11" s="239"/>
      <c r="N11" s="239"/>
      <c r="O11" s="239"/>
      <c r="P11" s="239"/>
      <c r="Q11" s="239"/>
      <c r="R11" s="239"/>
      <c r="S11" s="239"/>
      <c r="T11" s="240"/>
      <c r="U11" s="248"/>
    </row>
    <row r="12" spans="1:21" ht="24.75" thickTop="1">
      <c r="C12" s="235" t="s">
        <v>113</v>
      </c>
      <c r="D12" s="224"/>
      <c r="E12" s="256"/>
      <c r="F12" s="222">
        <v>0.16500000000000001</v>
      </c>
      <c r="G12" s="200">
        <f t="shared" ref="G12:G32" si="0">E12*F12</f>
        <v>0</v>
      </c>
      <c r="H12" s="207">
        <f t="shared" ref="H12:H32" si="1">E12+G12</f>
        <v>0</v>
      </c>
      <c r="I12" s="203"/>
      <c r="K12" s="247"/>
      <c r="L12" s="239" t="s">
        <v>140</v>
      </c>
      <c r="M12" s="239"/>
      <c r="N12" s="239"/>
      <c r="O12" s="239"/>
      <c r="P12" s="239"/>
      <c r="Q12" s="239"/>
      <c r="R12" s="239"/>
      <c r="S12" s="239"/>
      <c r="T12" s="240"/>
      <c r="U12" s="248"/>
    </row>
    <row r="13" spans="1:21" ht="24">
      <c r="C13" s="235" t="s">
        <v>114</v>
      </c>
      <c r="D13" s="226"/>
      <c r="E13" s="227"/>
      <c r="F13" s="222">
        <v>0.16500000000000001</v>
      </c>
      <c r="G13" s="200">
        <f t="shared" si="0"/>
        <v>0</v>
      </c>
      <c r="H13" s="207">
        <f t="shared" si="1"/>
        <v>0</v>
      </c>
      <c r="I13" s="203"/>
      <c r="K13" s="247"/>
      <c r="L13" s="239" t="s">
        <v>135</v>
      </c>
      <c r="M13" s="239"/>
      <c r="N13" s="239"/>
      <c r="O13" s="239"/>
      <c r="P13" s="239"/>
      <c r="Q13" s="239"/>
      <c r="R13" s="239"/>
      <c r="S13" s="239"/>
      <c r="T13" s="240"/>
      <c r="U13" s="248"/>
    </row>
    <row r="14" spans="1:21" ht="24">
      <c r="C14" s="235" t="s">
        <v>115</v>
      </c>
      <c r="D14" s="226"/>
      <c r="E14" s="227"/>
      <c r="F14" s="222">
        <v>0.16500000000000001</v>
      </c>
      <c r="G14" s="200">
        <f t="shared" si="0"/>
        <v>0</v>
      </c>
      <c r="H14" s="207">
        <f t="shared" si="1"/>
        <v>0</v>
      </c>
      <c r="I14" s="203"/>
      <c r="K14" s="247"/>
      <c r="L14" s="239" t="s">
        <v>136</v>
      </c>
      <c r="M14" s="239"/>
      <c r="N14" s="239"/>
      <c r="O14" s="239"/>
      <c r="P14" s="239"/>
      <c r="Q14" s="239"/>
      <c r="R14" s="239"/>
      <c r="S14" s="239"/>
      <c r="T14" s="240"/>
      <c r="U14" s="248"/>
    </row>
    <row r="15" spans="1:21" ht="24">
      <c r="C15" s="235" t="s">
        <v>116</v>
      </c>
      <c r="D15" s="226"/>
      <c r="E15" s="227"/>
      <c r="F15" s="222">
        <v>0.16500000000000001</v>
      </c>
      <c r="G15" s="200">
        <f t="shared" si="0"/>
        <v>0</v>
      </c>
      <c r="H15" s="207">
        <f t="shared" si="1"/>
        <v>0</v>
      </c>
      <c r="I15" s="203"/>
      <c r="K15" s="247"/>
      <c r="L15" s="239" t="s">
        <v>137</v>
      </c>
      <c r="M15" s="239"/>
      <c r="N15" s="239"/>
      <c r="O15" s="239"/>
      <c r="P15" s="239"/>
      <c r="Q15" s="239"/>
      <c r="R15" s="239"/>
      <c r="S15" s="239"/>
      <c r="T15" s="240"/>
      <c r="U15" s="248"/>
    </row>
    <row r="16" spans="1:21" ht="24">
      <c r="C16" s="235" t="s">
        <v>117</v>
      </c>
      <c r="D16" s="226"/>
      <c r="E16" s="227"/>
      <c r="F16" s="222">
        <v>0.16500000000000001</v>
      </c>
      <c r="G16" s="200">
        <f t="shared" si="0"/>
        <v>0</v>
      </c>
      <c r="H16" s="207">
        <f t="shared" si="1"/>
        <v>0</v>
      </c>
      <c r="I16" s="203"/>
      <c r="K16" s="247"/>
      <c r="L16" s="239" t="s">
        <v>138</v>
      </c>
      <c r="M16" s="239"/>
      <c r="N16" s="239"/>
      <c r="O16" s="239"/>
      <c r="P16" s="239"/>
      <c r="Q16" s="239"/>
      <c r="R16" s="239"/>
      <c r="S16" s="239"/>
      <c r="T16" s="240"/>
      <c r="U16" s="248"/>
    </row>
    <row r="17" spans="3:21" ht="24">
      <c r="C17" s="235" t="s">
        <v>118</v>
      </c>
      <c r="D17" s="226"/>
      <c r="E17" s="227"/>
      <c r="F17" s="222">
        <v>0.16500000000000001</v>
      </c>
      <c r="G17" s="200">
        <f t="shared" si="0"/>
        <v>0</v>
      </c>
      <c r="H17" s="207">
        <f t="shared" si="1"/>
        <v>0</v>
      </c>
      <c r="I17" s="203"/>
      <c r="K17" s="247"/>
      <c r="L17" s="239" t="s">
        <v>139</v>
      </c>
      <c r="M17" s="239"/>
      <c r="N17" s="239"/>
      <c r="O17" s="239"/>
      <c r="P17" s="239"/>
      <c r="Q17" s="239"/>
      <c r="R17" s="239"/>
      <c r="S17" s="239"/>
      <c r="T17" s="240"/>
      <c r="U17" s="248"/>
    </row>
    <row r="18" spans="3:21" ht="24">
      <c r="C18" s="235" t="s">
        <v>119</v>
      </c>
      <c r="D18" s="226"/>
      <c r="E18" s="227"/>
      <c r="F18" s="222">
        <v>0.16500000000000001</v>
      </c>
      <c r="G18" s="200">
        <f t="shared" si="0"/>
        <v>0</v>
      </c>
      <c r="H18" s="207">
        <f t="shared" si="1"/>
        <v>0</v>
      </c>
      <c r="I18" s="203"/>
      <c r="K18" s="247"/>
      <c r="L18" s="239" t="s">
        <v>175</v>
      </c>
      <c r="M18" s="239"/>
      <c r="N18" s="239"/>
      <c r="O18" s="239"/>
      <c r="P18" s="239"/>
      <c r="Q18" s="239"/>
      <c r="R18" s="239"/>
      <c r="S18" s="239"/>
      <c r="T18" s="240"/>
      <c r="U18" s="248"/>
    </row>
    <row r="19" spans="3:21" ht="24">
      <c r="C19" s="235" t="s">
        <v>120</v>
      </c>
      <c r="D19" s="226"/>
      <c r="E19" s="227"/>
      <c r="F19" s="222">
        <v>0.16500000000000001</v>
      </c>
      <c r="G19" s="200">
        <f t="shared" si="0"/>
        <v>0</v>
      </c>
      <c r="H19" s="207">
        <f t="shared" si="1"/>
        <v>0</v>
      </c>
      <c r="I19" s="203"/>
      <c r="K19" s="247"/>
      <c r="L19" s="239" t="s">
        <v>176</v>
      </c>
      <c r="M19" s="239"/>
      <c r="N19" s="239"/>
      <c r="O19" s="239"/>
      <c r="P19" s="239"/>
      <c r="Q19" s="239"/>
      <c r="R19" s="239"/>
      <c r="S19" s="239"/>
      <c r="T19" s="240"/>
      <c r="U19" s="248"/>
    </row>
    <row r="20" spans="3:21" ht="24">
      <c r="C20" s="235" t="s">
        <v>121</v>
      </c>
      <c r="D20" s="226"/>
      <c r="E20" s="227"/>
      <c r="F20" s="222">
        <v>0.16500000000000001</v>
      </c>
      <c r="G20" s="200">
        <f t="shared" si="0"/>
        <v>0</v>
      </c>
      <c r="H20" s="207">
        <f t="shared" si="1"/>
        <v>0</v>
      </c>
      <c r="I20" s="203"/>
      <c r="K20" s="247"/>
      <c r="L20" s="239"/>
      <c r="M20" s="239"/>
      <c r="N20" s="239"/>
      <c r="O20" s="239"/>
      <c r="P20" s="239"/>
      <c r="Q20" s="239"/>
      <c r="R20" s="239"/>
      <c r="S20" s="239"/>
      <c r="T20" s="240"/>
      <c r="U20" s="248"/>
    </row>
    <row r="21" spans="3:21" ht="24">
      <c r="C21" s="235" t="s">
        <v>122</v>
      </c>
      <c r="D21" s="226"/>
      <c r="E21" s="227"/>
      <c r="F21" s="222">
        <v>0.16500000000000001</v>
      </c>
      <c r="G21" s="200">
        <f t="shared" si="0"/>
        <v>0</v>
      </c>
      <c r="H21" s="207">
        <f t="shared" si="1"/>
        <v>0</v>
      </c>
      <c r="I21" s="203"/>
      <c r="K21" s="247" t="s">
        <v>141</v>
      </c>
      <c r="L21" s="239" t="s">
        <v>166</v>
      </c>
      <c r="M21" s="239"/>
      <c r="N21" s="239"/>
      <c r="O21" s="239"/>
      <c r="P21" s="239"/>
      <c r="Q21" s="239"/>
      <c r="R21" s="239"/>
      <c r="S21" s="239"/>
      <c r="T21" s="240"/>
      <c r="U21" s="248"/>
    </row>
    <row r="22" spans="3:21" ht="24">
      <c r="C22" s="235" t="s">
        <v>123</v>
      </c>
      <c r="D22" s="226"/>
      <c r="E22" s="227"/>
      <c r="F22" s="222">
        <v>0.16500000000000001</v>
      </c>
      <c r="G22" s="200">
        <f t="shared" si="0"/>
        <v>0</v>
      </c>
      <c r="H22" s="207">
        <f t="shared" si="1"/>
        <v>0</v>
      </c>
      <c r="I22" s="203"/>
      <c r="K22" s="247"/>
      <c r="L22" s="239" t="s">
        <v>184</v>
      </c>
      <c r="M22" s="239"/>
      <c r="N22" s="239"/>
      <c r="O22" s="239"/>
      <c r="P22" s="239"/>
      <c r="Q22" s="239"/>
      <c r="R22" s="239"/>
      <c r="S22" s="239"/>
      <c r="T22" s="240"/>
      <c r="U22" s="248"/>
    </row>
    <row r="23" spans="3:21" ht="24">
      <c r="C23" s="235" t="s">
        <v>124</v>
      </c>
      <c r="D23" s="226"/>
      <c r="E23" s="227"/>
      <c r="F23" s="222">
        <v>0.16500000000000001</v>
      </c>
      <c r="G23" s="200">
        <f t="shared" si="0"/>
        <v>0</v>
      </c>
      <c r="H23" s="207">
        <f t="shared" si="1"/>
        <v>0</v>
      </c>
      <c r="I23" s="203"/>
      <c r="K23" s="247"/>
      <c r="L23" s="239" t="s">
        <v>152</v>
      </c>
      <c r="M23" s="239"/>
      <c r="N23" s="239"/>
      <c r="O23" s="239"/>
      <c r="P23" s="239"/>
      <c r="Q23" s="239"/>
      <c r="R23" s="239"/>
      <c r="S23" s="239"/>
      <c r="T23" s="240"/>
      <c r="U23" s="248"/>
    </row>
    <row r="24" spans="3:21" ht="24">
      <c r="C24" s="235" t="s">
        <v>125</v>
      </c>
      <c r="D24" s="226"/>
      <c r="E24" s="227"/>
      <c r="F24" s="222">
        <v>0.16500000000000001</v>
      </c>
      <c r="G24" s="200">
        <f t="shared" si="0"/>
        <v>0</v>
      </c>
      <c r="H24" s="207">
        <f t="shared" si="1"/>
        <v>0</v>
      </c>
      <c r="I24" s="203"/>
      <c r="K24" s="247"/>
      <c r="L24" s="239" t="s">
        <v>153</v>
      </c>
      <c r="M24" s="239"/>
      <c r="N24" s="239"/>
      <c r="O24" s="239"/>
      <c r="P24" s="239"/>
      <c r="Q24" s="239"/>
      <c r="R24" s="239"/>
      <c r="S24" s="239"/>
      <c r="T24" s="240"/>
      <c r="U24" s="248"/>
    </row>
    <row r="25" spans="3:21" ht="24">
      <c r="C25" s="235" t="s">
        <v>126</v>
      </c>
      <c r="D25" s="226"/>
      <c r="E25" s="227"/>
      <c r="F25" s="222">
        <v>0.16500000000000001</v>
      </c>
      <c r="G25" s="200">
        <f t="shared" si="0"/>
        <v>0</v>
      </c>
      <c r="H25" s="207">
        <f t="shared" si="1"/>
        <v>0</v>
      </c>
      <c r="I25" s="203"/>
      <c r="K25" s="247"/>
      <c r="L25" s="239"/>
      <c r="M25" s="239" t="s">
        <v>167</v>
      </c>
      <c r="N25" s="239"/>
      <c r="O25" s="239"/>
      <c r="P25" s="239"/>
      <c r="Q25" s="239"/>
      <c r="R25" s="239"/>
      <c r="S25" s="239"/>
      <c r="T25" s="240"/>
      <c r="U25" s="248"/>
    </row>
    <row r="26" spans="3:21" ht="24">
      <c r="C26" s="235" t="s">
        <v>127</v>
      </c>
      <c r="D26" s="226"/>
      <c r="E26" s="227"/>
      <c r="F26" s="222">
        <v>0.16500000000000001</v>
      </c>
      <c r="G26" s="200">
        <f t="shared" si="0"/>
        <v>0</v>
      </c>
      <c r="H26" s="207">
        <f t="shared" si="1"/>
        <v>0</v>
      </c>
      <c r="I26" s="203"/>
      <c r="K26" s="247"/>
      <c r="L26" s="240"/>
      <c r="M26" s="239" t="s">
        <v>168</v>
      </c>
      <c r="N26" s="239"/>
      <c r="O26" s="239"/>
      <c r="P26" s="239"/>
      <c r="Q26" s="239"/>
      <c r="R26" s="239"/>
      <c r="S26" s="239"/>
      <c r="T26" s="240"/>
      <c r="U26" s="248"/>
    </row>
    <row r="27" spans="3:21" ht="24">
      <c r="C27" s="235" t="s">
        <v>128</v>
      </c>
      <c r="D27" s="226"/>
      <c r="E27" s="227"/>
      <c r="F27" s="222">
        <v>0.16500000000000001</v>
      </c>
      <c r="G27" s="200">
        <f t="shared" si="0"/>
        <v>0</v>
      </c>
      <c r="H27" s="207">
        <f t="shared" si="1"/>
        <v>0</v>
      </c>
      <c r="I27" s="203"/>
      <c r="K27" s="247" t="s">
        <v>142</v>
      </c>
      <c r="L27" s="241" t="s">
        <v>165</v>
      </c>
      <c r="M27" s="239"/>
      <c r="N27" s="239"/>
      <c r="O27" s="239"/>
      <c r="P27" s="239"/>
      <c r="Q27" s="239"/>
      <c r="R27" s="239"/>
      <c r="S27" s="239"/>
      <c r="T27" s="240"/>
      <c r="U27" s="248"/>
    </row>
    <row r="28" spans="3:21" ht="24.75" thickBot="1">
      <c r="C28" s="235" t="s">
        <v>129</v>
      </c>
      <c r="D28" s="226"/>
      <c r="E28" s="227"/>
      <c r="F28" s="222">
        <v>0.16500000000000001</v>
      </c>
      <c r="G28" s="200">
        <f t="shared" si="0"/>
        <v>0</v>
      </c>
      <c r="H28" s="207">
        <f t="shared" si="1"/>
        <v>0</v>
      </c>
      <c r="I28" s="203"/>
      <c r="K28" s="249" t="s">
        <v>143</v>
      </c>
      <c r="L28" s="250" t="s">
        <v>151</v>
      </c>
      <c r="M28" s="250"/>
      <c r="N28" s="250"/>
      <c r="O28" s="250"/>
      <c r="P28" s="250"/>
      <c r="Q28" s="250"/>
      <c r="R28" s="250"/>
      <c r="S28" s="250"/>
      <c r="T28" s="251"/>
      <c r="U28" s="252"/>
    </row>
    <row r="29" spans="3:21" ht="24">
      <c r="C29" s="235" t="s">
        <v>130</v>
      </c>
      <c r="D29" s="226"/>
      <c r="E29" s="227"/>
      <c r="F29" s="222">
        <v>0.16500000000000001</v>
      </c>
      <c r="G29" s="200">
        <f t="shared" si="0"/>
        <v>0</v>
      </c>
      <c r="H29" s="207">
        <f t="shared" si="1"/>
        <v>0</v>
      </c>
      <c r="I29" s="203"/>
    </row>
    <row r="30" spans="3:21" ht="24">
      <c r="C30" s="235" t="s">
        <v>131</v>
      </c>
      <c r="D30" s="226"/>
      <c r="E30" s="227"/>
      <c r="F30" s="222">
        <v>0.16500000000000001</v>
      </c>
      <c r="G30" s="200">
        <f t="shared" si="0"/>
        <v>0</v>
      </c>
      <c r="H30" s="207">
        <f t="shared" si="1"/>
        <v>0</v>
      </c>
      <c r="I30" s="203"/>
      <c r="K30" s="99"/>
      <c r="L30" s="99"/>
      <c r="M30" s="99"/>
      <c r="N30" s="205"/>
      <c r="O30" s="205"/>
      <c r="P30" s="205"/>
      <c r="Q30" s="205"/>
      <c r="R30" s="205"/>
      <c r="S30" s="99"/>
      <c r="T30" s="99"/>
      <c r="U30" s="99"/>
    </row>
    <row r="31" spans="3:21" ht="24">
      <c r="C31" s="235" t="s">
        <v>132</v>
      </c>
      <c r="D31" s="226"/>
      <c r="E31" s="227"/>
      <c r="F31" s="222">
        <v>0.16500000000000001</v>
      </c>
      <c r="G31" s="200">
        <f t="shared" si="0"/>
        <v>0</v>
      </c>
      <c r="H31" s="207">
        <f t="shared" si="1"/>
        <v>0</v>
      </c>
      <c r="I31"/>
      <c r="J31" s="99"/>
      <c r="K31" s="253"/>
      <c r="L31" s="205"/>
      <c r="M31" s="205"/>
      <c r="N31" s="205"/>
      <c r="O31" s="205"/>
      <c r="P31" s="205"/>
      <c r="Q31" s="205"/>
      <c r="R31" s="205"/>
      <c r="S31" s="99"/>
      <c r="T31" s="99"/>
      <c r="U31" s="99"/>
    </row>
    <row r="32" spans="3:21" ht="24.75" thickBot="1">
      <c r="C32" s="236" t="s">
        <v>133</v>
      </c>
      <c r="D32" s="228"/>
      <c r="E32" s="257"/>
      <c r="F32" s="223">
        <v>0.16500000000000001</v>
      </c>
      <c r="G32" s="201">
        <f t="shared" si="0"/>
        <v>0</v>
      </c>
      <c r="H32" s="208">
        <f t="shared" si="1"/>
        <v>0</v>
      </c>
      <c r="I32"/>
      <c r="J32" s="99"/>
      <c r="K32" s="99"/>
      <c r="L32" s="99"/>
      <c r="M32" s="99"/>
      <c r="N32" s="99"/>
      <c r="O32" s="99"/>
      <c r="P32" s="99"/>
      <c r="Q32" s="99"/>
      <c r="R32" s="99"/>
      <c r="S32" s="99"/>
      <c r="T32" s="99"/>
      <c r="U32" s="99"/>
    </row>
    <row r="33" spans="3:21" ht="25.5" thickTop="1" thickBot="1">
      <c r="C33" s="209" t="s">
        <v>23</v>
      </c>
      <c r="D33" s="210"/>
      <c r="E33" s="258">
        <f>SUM(E12:E32)</f>
        <v>0</v>
      </c>
      <c r="F33" s="221"/>
      <c r="G33" s="212">
        <f>SUM(G12:G32)</f>
        <v>0</v>
      </c>
      <c r="H33" s="260">
        <f>SUM(H12:H32)</f>
        <v>0</v>
      </c>
      <c r="I33" s="99"/>
      <c r="J33" s="99"/>
      <c r="K33" s="99"/>
      <c r="L33" s="99"/>
      <c r="M33" s="99"/>
      <c r="N33" s="99"/>
      <c r="O33" s="99"/>
      <c r="P33" s="99"/>
      <c r="Q33" s="99"/>
      <c r="R33" s="99"/>
      <c r="S33" s="99"/>
      <c r="T33" s="99"/>
      <c r="U33" s="99"/>
    </row>
    <row r="34" spans="3:21">
      <c r="K34" s="99"/>
      <c r="L34" s="99"/>
      <c r="M34" s="99"/>
      <c r="N34" s="99"/>
      <c r="O34" s="99"/>
      <c r="P34" s="99"/>
      <c r="Q34" s="99"/>
      <c r="R34" s="99"/>
      <c r="S34" s="99"/>
      <c r="T34" s="99"/>
      <c r="U34" s="99"/>
    </row>
    <row r="35" spans="3:21">
      <c r="C35" s="274" t="s">
        <v>170</v>
      </c>
      <c r="D35" s="274"/>
      <c r="E35" s="274"/>
      <c r="F35" s="274"/>
      <c r="G35" s="274"/>
      <c r="H35" s="274"/>
      <c r="I35" s="274"/>
    </row>
    <row r="36" spans="3:21">
      <c r="C36" s="274"/>
      <c r="D36" s="274"/>
      <c r="E36" s="274"/>
      <c r="F36" s="274"/>
      <c r="G36" s="274"/>
      <c r="H36" s="274"/>
      <c r="I36" s="274"/>
      <c r="J36" s="99"/>
    </row>
    <row r="37" spans="3:21">
      <c r="C37" s="99"/>
      <c r="D37" s="99"/>
      <c r="E37" s="198"/>
      <c r="F37" s="198"/>
      <c r="G37" s="198"/>
      <c r="H37" s="198"/>
      <c r="I37" s="198"/>
      <c r="J37" s="99"/>
      <c r="K37" s="99"/>
      <c r="L37" s="99"/>
      <c r="M37" s="99"/>
      <c r="N37" s="99"/>
      <c r="O37" s="99"/>
    </row>
    <row r="38" spans="3:21" ht="18.75" customHeight="1">
      <c r="C38" s="214"/>
      <c r="D38" s="215"/>
      <c r="E38" s="206"/>
      <c r="F38" s="206"/>
      <c r="G38" s="198"/>
      <c r="H38" s="290" t="s">
        <v>84</v>
      </c>
      <c r="I38" s="291"/>
      <c r="J38" s="99"/>
      <c r="K38" s="99"/>
      <c r="L38" s="99"/>
      <c r="M38" s="99"/>
      <c r="N38" s="99"/>
      <c r="O38" s="99"/>
    </row>
    <row r="39" spans="3:21" ht="24.75" thickBot="1">
      <c r="C39" s="232" t="s">
        <v>157</v>
      </c>
      <c r="D39" s="217"/>
      <c r="G39" s="198"/>
      <c r="H39" s="292"/>
      <c r="I39" s="292"/>
      <c r="J39" s="99"/>
      <c r="K39" s="99"/>
      <c r="L39" s="99"/>
      <c r="M39" s="99"/>
      <c r="N39" s="99"/>
      <c r="O39" s="99"/>
    </row>
    <row r="40" spans="3:21" ht="25.5" customHeight="1" thickTop="1" thickBot="1">
      <c r="D40" s="230"/>
      <c r="E40" s="218" t="s">
        <v>156</v>
      </c>
      <c r="F40" s="230"/>
      <c r="G40" s="213" t="s">
        <v>155</v>
      </c>
      <c r="H40" s="293"/>
      <c r="I40" s="294"/>
      <c r="J40" s="99"/>
      <c r="K40" s="99"/>
      <c r="L40" s="99"/>
      <c r="M40" s="99"/>
      <c r="N40" s="99"/>
      <c r="O40" s="99"/>
    </row>
    <row r="41" spans="3:21" ht="19.5" thickTop="1">
      <c r="C41" s="216"/>
      <c r="D41" s="216"/>
      <c r="E41" s="198"/>
      <c r="F41" s="198"/>
      <c r="G41" s="198"/>
      <c r="H41" s="237"/>
      <c r="I41" s="237"/>
      <c r="J41" s="99"/>
      <c r="K41" s="99"/>
      <c r="L41" s="99"/>
      <c r="M41" s="99"/>
      <c r="N41" s="99"/>
      <c r="O41" s="99"/>
    </row>
    <row r="42" spans="3:21">
      <c r="C42" s="99"/>
      <c r="D42" s="99"/>
      <c r="E42" s="198"/>
      <c r="F42" s="198"/>
      <c r="G42" s="198"/>
      <c r="H42" s="198"/>
      <c r="I42" s="198"/>
      <c r="J42" s="99"/>
      <c r="K42" s="99"/>
      <c r="L42" s="99"/>
      <c r="M42" s="99"/>
      <c r="N42" s="99"/>
      <c r="O42" s="99"/>
    </row>
    <row r="43" spans="3:21">
      <c r="C43" s="274" t="s">
        <v>172</v>
      </c>
      <c r="D43" s="295"/>
      <c r="E43" s="295"/>
      <c r="F43" s="295"/>
      <c r="G43" s="295"/>
      <c r="H43" s="295"/>
      <c r="I43" s="295"/>
      <c r="J43" s="99"/>
      <c r="K43" s="99"/>
      <c r="L43" s="99"/>
      <c r="M43" s="99"/>
      <c r="N43" s="99"/>
      <c r="O43" s="99"/>
    </row>
    <row r="44" spans="3:21">
      <c r="C44" s="295"/>
      <c r="D44" s="295"/>
      <c r="E44" s="295"/>
      <c r="F44" s="295"/>
      <c r="G44" s="295"/>
      <c r="H44" s="295"/>
      <c r="I44" s="295"/>
      <c r="J44" s="99"/>
      <c r="K44" s="99"/>
      <c r="L44" s="99"/>
      <c r="M44" s="99"/>
      <c r="N44" s="99"/>
      <c r="O44" s="99"/>
    </row>
    <row r="45" spans="3:21" ht="19.5" thickBot="1">
      <c r="C45" s="99"/>
      <c r="D45" s="99"/>
      <c r="E45" s="198"/>
      <c r="F45" s="198"/>
      <c r="G45" s="198"/>
      <c r="H45" s="198"/>
      <c r="I45" s="198"/>
      <c r="J45" s="99"/>
      <c r="K45" s="99"/>
      <c r="L45" s="99"/>
      <c r="M45" s="99"/>
      <c r="N45" s="99"/>
      <c r="O45" s="99"/>
    </row>
    <row r="46" spans="3:21" ht="19.5" thickTop="1">
      <c r="D46" s="296" t="s">
        <v>162</v>
      </c>
      <c r="E46" s="99"/>
      <c r="F46" s="297" t="s">
        <v>163</v>
      </c>
      <c r="G46" s="198"/>
      <c r="H46" s="299" t="s">
        <v>171</v>
      </c>
      <c r="I46" s="300"/>
      <c r="J46" s="99"/>
      <c r="K46" s="99"/>
      <c r="L46" s="99"/>
      <c r="M46" s="99"/>
      <c r="N46" s="99"/>
      <c r="O46" s="99"/>
    </row>
    <row r="47" spans="3:21">
      <c r="D47" s="296"/>
      <c r="E47" s="99"/>
      <c r="F47" s="298"/>
      <c r="G47" s="198"/>
      <c r="H47" s="301"/>
      <c r="I47" s="302"/>
      <c r="J47" s="99"/>
      <c r="K47" s="99"/>
      <c r="L47" s="99"/>
      <c r="M47" s="99"/>
      <c r="N47" s="99"/>
      <c r="O47" s="99"/>
    </row>
    <row r="48" spans="3:21" ht="28.5" customHeight="1" thickBot="1">
      <c r="D48" s="219">
        <f>H33</f>
        <v>0</v>
      </c>
      <c r="E48" s="68" t="s">
        <v>161</v>
      </c>
      <c r="F48" s="220">
        <f>H40</f>
        <v>0</v>
      </c>
      <c r="G48" s="206" t="s">
        <v>80</v>
      </c>
      <c r="H48" s="287">
        <f>D48-F48</f>
        <v>0</v>
      </c>
      <c r="I48" s="288"/>
      <c r="J48" s="99"/>
      <c r="K48" s="99"/>
      <c r="L48" s="99"/>
      <c r="M48" s="99"/>
      <c r="N48" s="99"/>
      <c r="O48" s="99"/>
    </row>
    <row r="49" spans="3:15" ht="28.5" customHeight="1" thickTop="1">
      <c r="C49" s="99"/>
      <c r="D49" s="99"/>
      <c r="E49" s="198"/>
      <c r="F49" s="198"/>
      <c r="G49" s="198"/>
      <c r="H49" s="289"/>
      <c r="I49" s="289"/>
      <c r="J49" s="99"/>
      <c r="K49" s="99"/>
      <c r="L49" s="99"/>
      <c r="M49" s="99"/>
      <c r="N49" s="99"/>
      <c r="O49" s="99"/>
    </row>
    <row r="50" spans="3:15" ht="24">
      <c r="C50"/>
      <c r="E50" s="259" t="s">
        <v>181</v>
      </c>
      <c r="H50" s="198"/>
      <c r="I50" s="198"/>
      <c r="K50" s="99"/>
      <c r="L50" s="99"/>
      <c r="M50" s="99"/>
      <c r="N50" s="99"/>
      <c r="O50" s="99"/>
    </row>
    <row r="51" spans="3:15">
      <c r="C51"/>
      <c r="D51" s="194"/>
    </row>
    <row r="52" spans="3:15">
      <c r="C52"/>
    </row>
  </sheetData>
  <mergeCells count="16">
    <mergeCell ref="H48:I48"/>
    <mergeCell ref="H49:I49"/>
    <mergeCell ref="C35:I36"/>
    <mergeCell ref="H38:I39"/>
    <mergeCell ref="H40:I40"/>
    <mergeCell ref="C43:I44"/>
    <mergeCell ref="D46:D47"/>
    <mergeCell ref="F46:F47"/>
    <mergeCell ref="H46:I47"/>
    <mergeCell ref="C6:I7"/>
    <mergeCell ref="C9:C11"/>
    <mergeCell ref="D9:D11"/>
    <mergeCell ref="E9:E11"/>
    <mergeCell ref="F9:F11"/>
    <mergeCell ref="G9:G11"/>
    <mergeCell ref="H9:H11"/>
  </mergeCells>
  <phoneticPr fontId="3"/>
  <dataValidations count="1">
    <dataValidation type="list" allowBlank="1" showInputMessage="1" showErrorMessage="1" sqref="D40 F40">
      <formula1>"R6.6月,R6.7月,R6.8月,R6.9月,R6.10月,R6.11月,R6.12月,R7.1月,R7.2月,R7.3月,R7.4月,R7.5月,R7.6月,R7.7月,R7.8月,R7.9月,R7.10月,R7.11月,R7.12月"</formula1>
    </dataValidation>
  </dataValidations>
  <pageMargins left="0.70866141732283472" right="0.70866141732283472" top="0.74803149606299213" bottom="0.74803149606299213" header="0.31496062992125984" footer="0.31496062992125984"/>
  <pageSetup paperSize="8"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228600</xdr:colOff>
                    <xdr:row>2</xdr:row>
                    <xdr:rowOff>276225</xdr:rowOff>
                  </from>
                  <to>
                    <xdr:col>1</xdr:col>
                    <xdr:colOff>466725</xdr:colOff>
                    <xdr:row>3</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228600</xdr:colOff>
                    <xdr:row>2</xdr:row>
                    <xdr:rowOff>9525</xdr:rowOff>
                  </from>
                  <to>
                    <xdr:col>1</xdr:col>
                    <xdr:colOff>466725</xdr:colOff>
                    <xdr:row>3</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228600</xdr:colOff>
                    <xdr:row>2</xdr:row>
                    <xdr:rowOff>276225</xdr:rowOff>
                  </from>
                  <to>
                    <xdr:col>1</xdr:col>
                    <xdr:colOff>466725</xdr:colOff>
                    <xdr:row>3</xdr:row>
                    <xdr:rowOff>276225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228600</xdr:colOff>
                    <xdr:row>2</xdr:row>
                    <xdr:rowOff>9525</xdr:rowOff>
                  </from>
                  <to>
                    <xdr:col>1</xdr:col>
                    <xdr:colOff>466725</xdr:colOff>
                    <xdr:row>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2"/>
  <sheetViews>
    <sheetView view="pageBreakPreview" zoomScale="70" zoomScaleNormal="100" zoomScaleSheetLayoutView="70" workbookViewId="0">
      <selection activeCell="O31" sqref="O31"/>
    </sheetView>
  </sheetViews>
  <sheetFormatPr defaultRowHeight="18.75"/>
  <cols>
    <col min="1" max="1" width="6.125" customWidth="1"/>
    <col min="3" max="3" width="15.625" style="196" customWidth="1"/>
    <col min="4" max="4" width="17.625" customWidth="1"/>
    <col min="5" max="5" width="18.125" style="197" customWidth="1"/>
    <col min="6" max="6" width="17.75" style="197" customWidth="1"/>
    <col min="7" max="9" width="15.625" style="197" customWidth="1"/>
    <col min="10" max="10" width="6.25" customWidth="1"/>
    <col min="11" max="11" width="9.25" customWidth="1"/>
  </cols>
  <sheetData>
    <row r="1" spans="1:21" ht="24">
      <c r="A1" s="135" t="s">
        <v>180</v>
      </c>
    </row>
    <row r="2" spans="1:21" ht="24">
      <c r="A2" s="135"/>
      <c r="C2" s="263"/>
    </row>
    <row r="3" spans="1:21" ht="25.5">
      <c r="B3" s="263"/>
      <c r="C3" s="303" t="s">
        <v>186</v>
      </c>
      <c r="D3" s="303"/>
      <c r="E3" s="303"/>
      <c r="F3" s="303"/>
      <c r="G3" s="303"/>
      <c r="H3" s="304" t="s">
        <v>185</v>
      </c>
      <c r="I3" s="304"/>
    </row>
    <row r="4" spans="1:21" ht="25.5">
      <c r="B4" s="263"/>
      <c r="C4" s="305" t="s">
        <v>187</v>
      </c>
      <c r="D4" s="305"/>
      <c r="E4" s="305"/>
      <c r="F4" s="305"/>
      <c r="G4" s="305"/>
      <c r="H4" s="304" t="s">
        <v>188</v>
      </c>
      <c r="I4" s="304"/>
    </row>
    <row r="6" spans="1:21" ht="19.5">
      <c r="C6" s="274" t="s">
        <v>174</v>
      </c>
      <c r="D6" s="274"/>
      <c r="E6" s="274"/>
      <c r="F6" s="274"/>
      <c r="G6" s="274"/>
      <c r="H6" s="274"/>
      <c r="I6" s="274"/>
      <c r="J6" s="199"/>
      <c r="K6" s="199"/>
      <c r="L6" s="199"/>
      <c r="M6" s="199"/>
      <c r="N6" s="199"/>
      <c r="O6" s="199"/>
      <c r="P6" s="199"/>
      <c r="Q6" s="199"/>
      <c r="R6" s="199"/>
      <c r="S6" s="199"/>
    </row>
    <row r="7" spans="1:21" ht="20.25" thickBot="1">
      <c r="C7" s="274"/>
      <c r="D7" s="274"/>
      <c r="E7" s="274"/>
      <c r="F7" s="274"/>
      <c r="G7" s="274"/>
      <c r="H7" s="274"/>
      <c r="I7" s="274"/>
      <c r="J7" s="199"/>
      <c r="O7" s="199"/>
      <c r="P7" s="199"/>
      <c r="Q7" s="199"/>
      <c r="R7" s="199"/>
      <c r="S7" s="199"/>
    </row>
    <row r="8" spans="1:21" ht="24.75" thickBot="1">
      <c r="C8" s="232" t="s">
        <v>3</v>
      </c>
      <c r="D8" s="233" t="s">
        <v>4</v>
      </c>
      <c r="E8" s="234" t="s">
        <v>5</v>
      </c>
      <c r="F8" s="234" t="s">
        <v>6</v>
      </c>
      <c r="G8" s="234" t="s">
        <v>7</v>
      </c>
      <c r="H8" s="234" t="s">
        <v>147</v>
      </c>
      <c r="I8" s="203"/>
      <c r="J8" s="203"/>
      <c r="K8" s="231"/>
      <c r="L8" s="233" t="s">
        <v>169</v>
      </c>
      <c r="M8" s="204"/>
      <c r="N8" s="204"/>
      <c r="O8" s="203"/>
      <c r="P8" s="203"/>
      <c r="Q8" s="203"/>
      <c r="R8" s="203"/>
    </row>
    <row r="9" spans="1:21" ht="18.75" customHeight="1" thickBot="1">
      <c r="C9" s="275" t="s">
        <v>158</v>
      </c>
      <c r="D9" s="278" t="s">
        <v>173</v>
      </c>
      <c r="E9" s="280" t="s">
        <v>177</v>
      </c>
      <c r="F9" s="280" t="s">
        <v>144</v>
      </c>
      <c r="G9" s="280" t="s">
        <v>111</v>
      </c>
      <c r="H9" s="284" t="s">
        <v>112</v>
      </c>
      <c r="I9" s="203"/>
      <c r="K9" s="203"/>
      <c r="L9" s="203"/>
      <c r="M9" s="203"/>
      <c r="N9" s="203"/>
      <c r="O9" s="203"/>
      <c r="P9" s="203"/>
      <c r="Q9" s="203"/>
      <c r="R9" s="203"/>
    </row>
    <row r="10" spans="1:21" ht="21.75" customHeight="1">
      <c r="C10" s="276"/>
      <c r="D10" s="279"/>
      <c r="E10" s="281"/>
      <c r="F10" s="281"/>
      <c r="G10" s="281"/>
      <c r="H10" s="285"/>
      <c r="I10" s="203"/>
      <c r="K10" s="242" t="s">
        <v>159</v>
      </c>
      <c r="L10" s="243" t="s">
        <v>164</v>
      </c>
      <c r="M10" s="244"/>
      <c r="N10" s="244"/>
      <c r="O10" s="244"/>
      <c r="P10" s="244"/>
      <c r="Q10" s="244"/>
      <c r="R10" s="244"/>
      <c r="S10" s="244"/>
      <c r="T10" s="245"/>
      <c r="U10" s="246"/>
    </row>
    <row r="11" spans="1:21" ht="18.75" customHeight="1" thickBot="1">
      <c r="C11" s="277"/>
      <c r="D11" s="279"/>
      <c r="E11" s="281"/>
      <c r="F11" s="283"/>
      <c r="G11" s="283"/>
      <c r="H11" s="286"/>
      <c r="I11" s="203"/>
      <c r="K11" s="247" t="s">
        <v>148</v>
      </c>
      <c r="L11" s="239" t="s">
        <v>149</v>
      </c>
      <c r="M11" s="239"/>
      <c r="N11" s="239"/>
      <c r="O11" s="239"/>
      <c r="P11" s="239"/>
      <c r="Q11" s="239"/>
      <c r="R11" s="239"/>
      <c r="S11" s="239"/>
      <c r="T11" s="240"/>
      <c r="U11" s="248"/>
    </row>
    <row r="12" spans="1:21" ht="24">
      <c r="C12" s="235" t="s">
        <v>113</v>
      </c>
      <c r="D12" s="264"/>
      <c r="E12" s="265"/>
      <c r="F12" s="222">
        <v>0.16500000000000001</v>
      </c>
      <c r="G12" s="200">
        <f t="shared" ref="G12:G32" si="0">E12*F12</f>
        <v>0</v>
      </c>
      <c r="H12" s="207">
        <f t="shared" ref="H12:H32" si="1">E12+G12</f>
        <v>0</v>
      </c>
      <c r="I12" s="203"/>
      <c r="K12" s="247"/>
      <c r="L12" s="239" t="s">
        <v>140</v>
      </c>
      <c r="M12" s="239"/>
      <c r="N12" s="239"/>
      <c r="O12" s="239"/>
      <c r="P12" s="239"/>
      <c r="Q12" s="239"/>
      <c r="R12" s="239"/>
      <c r="S12" s="239"/>
      <c r="T12" s="240"/>
      <c r="U12" s="248"/>
    </row>
    <row r="13" spans="1:21" ht="24">
      <c r="C13" s="235" t="s">
        <v>114</v>
      </c>
      <c r="D13" s="266"/>
      <c r="E13" s="267"/>
      <c r="F13" s="222">
        <v>0.16500000000000001</v>
      </c>
      <c r="G13" s="200">
        <f t="shared" si="0"/>
        <v>0</v>
      </c>
      <c r="H13" s="207">
        <f t="shared" si="1"/>
        <v>0</v>
      </c>
      <c r="I13" s="203"/>
      <c r="K13" s="247"/>
      <c r="L13" s="239" t="s">
        <v>135</v>
      </c>
      <c r="M13" s="239"/>
      <c r="N13" s="239"/>
      <c r="O13" s="239"/>
      <c r="P13" s="239"/>
      <c r="Q13" s="239"/>
      <c r="R13" s="239"/>
      <c r="S13" s="239"/>
      <c r="T13" s="240"/>
      <c r="U13" s="248"/>
    </row>
    <row r="14" spans="1:21" ht="24">
      <c r="C14" s="235" t="s">
        <v>115</v>
      </c>
      <c r="D14" s="266"/>
      <c r="E14" s="267"/>
      <c r="F14" s="222">
        <v>0.16500000000000001</v>
      </c>
      <c r="G14" s="200">
        <f t="shared" si="0"/>
        <v>0</v>
      </c>
      <c r="H14" s="207">
        <f t="shared" si="1"/>
        <v>0</v>
      </c>
      <c r="I14" s="203"/>
      <c r="K14" s="247"/>
      <c r="L14" s="239" t="s">
        <v>136</v>
      </c>
      <c r="M14" s="239"/>
      <c r="N14" s="239"/>
      <c r="O14" s="239"/>
      <c r="P14" s="239"/>
      <c r="Q14" s="239"/>
      <c r="R14" s="239"/>
      <c r="S14" s="239"/>
      <c r="T14" s="240"/>
      <c r="U14" s="248"/>
    </row>
    <row r="15" spans="1:21" ht="24">
      <c r="C15" s="235" t="s">
        <v>116</v>
      </c>
      <c r="D15" s="266"/>
      <c r="E15" s="267"/>
      <c r="F15" s="222">
        <v>0.16500000000000001</v>
      </c>
      <c r="G15" s="200">
        <f t="shared" si="0"/>
        <v>0</v>
      </c>
      <c r="H15" s="207">
        <f t="shared" si="1"/>
        <v>0</v>
      </c>
      <c r="I15" s="203"/>
      <c r="K15" s="247"/>
      <c r="L15" s="239" t="s">
        <v>137</v>
      </c>
      <c r="M15" s="239"/>
      <c r="N15" s="239"/>
      <c r="O15" s="239"/>
      <c r="P15" s="239"/>
      <c r="Q15" s="239"/>
      <c r="R15" s="239"/>
      <c r="S15" s="239"/>
      <c r="T15" s="240"/>
      <c r="U15" s="248"/>
    </row>
    <row r="16" spans="1:21" ht="24">
      <c r="C16" s="235" t="s">
        <v>117</v>
      </c>
      <c r="D16" s="266"/>
      <c r="E16" s="267"/>
      <c r="F16" s="222">
        <v>0.16500000000000001</v>
      </c>
      <c r="G16" s="200">
        <f t="shared" si="0"/>
        <v>0</v>
      </c>
      <c r="H16" s="207">
        <f t="shared" si="1"/>
        <v>0</v>
      </c>
      <c r="I16" s="203"/>
      <c r="K16" s="247"/>
      <c r="L16" s="239" t="s">
        <v>138</v>
      </c>
      <c r="M16" s="239"/>
      <c r="N16" s="239"/>
      <c r="O16" s="239"/>
      <c r="P16" s="239"/>
      <c r="Q16" s="239"/>
      <c r="R16" s="239"/>
      <c r="S16" s="239"/>
      <c r="T16" s="240"/>
      <c r="U16" s="248"/>
    </row>
    <row r="17" spans="3:21" ht="24">
      <c r="C17" s="235" t="s">
        <v>118</v>
      </c>
      <c r="D17" s="266"/>
      <c r="E17" s="267"/>
      <c r="F17" s="222">
        <v>0.16500000000000001</v>
      </c>
      <c r="G17" s="200">
        <f t="shared" si="0"/>
        <v>0</v>
      </c>
      <c r="H17" s="207">
        <f t="shared" si="1"/>
        <v>0</v>
      </c>
      <c r="I17" s="203"/>
      <c r="K17" s="247"/>
      <c r="L17" s="239" t="s">
        <v>139</v>
      </c>
      <c r="M17" s="239"/>
      <c r="N17" s="239"/>
      <c r="O17" s="239"/>
      <c r="P17" s="239"/>
      <c r="Q17" s="239"/>
      <c r="R17" s="239"/>
      <c r="S17" s="239"/>
      <c r="T17" s="240"/>
      <c r="U17" s="248"/>
    </row>
    <row r="18" spans="3:21" ht="24">
      <c r="C18" s="235" t="s">
        <v>119</v>
      </c>
      <c r="D18" s="266"/>
      <c r="E18" s="267"/>
      <c r="F18" s="222">
        <v>0.16500000000000001</v>
      </c>
      <c r="G18" s="200">
        <f t="shared" si="0"/>
        <v>0</v>
      </c>
      <c r="H18" s="207">
        <f t="shared" si="1"/>
        <v>0</v>
      </c>
      <c r="I18" s="203"/>
      <c r="K18" s="247"/>
      <c r="L18" s="239" t="s">
        <v>175</v>
      </c>
      <c r="M18" s="239"/>
      <c r="N18" s="239"/>
      <c r="O18" s="239"/>
      <c r="P18" s="239"/>
      <c r="Q18" s="239"/>
      <c r="R18" s="239"/>
      <c r="S18" s="239"/>
      <c r="T18" s="240"/>
      <c r="U18" s="248"/>
    </row>
    <row r="19" spans="3:21" ht="24">
      <c r="C19" s="235" t="s">
        <v>120</v>
      </c>
      <c r="D19" s="266"/>
      <c r="E19" s="267"/>
      <c r="F19" s="222">
        <v>0.16500000000000001</v>
      </c>
      <c r="G19" s="200">
        <f t="shared" si="0"/>
        <v>0</v>
      </c>
      <c r="H19" s="207">
        <f t="shared" si="1"/>
        <v>0</v>
      </c>
      <c r="I19" s="203"/>
      <c r="K19" s="247"/>
      <c r="L19" s="239" t="s">
        <v>176</v>
      </c>
      <c r="M19" s="239"/>
      <c r="N19" s="239"/>
      <c r="O19" s="239"/>
      <c r="P19" s="239"/>
      <c r="Q19" s="239"/>
      <c r="R19" s="239"/>
      <c r="S19" s="239"/>
      <c r="T19" s="240"/>
      <c r="U19" s="248"/>
    </row>
    <row r="20" spans="3:21" ht="24">
      <c r="C20" s="235" t="s">
        <v>121</v>
      </c>
      <c r="D20" s="266">
        <v>5</v>
      </c>
      <c r="E20" s="267">
        <v>50000</v>
      </c>
      <c r="F20" s="222">
        <v>0.16500000000000001</v>
      </c>
      <c r="G20" s="200">
        <f t="shared" si="0"/>
        <v>8250</v>
      </c>
      <c r="H20" s="207">
        <f t="shared" si="1"/>
        <v>58250</v>
      </c>
      <c r="I20" s="203"/>
      <c r="K20" s="247"/>
      <c r="L20" s="239"/>
      <c r="M20" s="239"/>
      <c r="N20" s="239"/>
      <c r="O20" s="239"/>
      <c r="P20" s="239"/>
      <c r="Q20" s="239"/>
      <c r="R20" s="239"/>
      <c r="S20" s="239"/>
      <c r="T20" s="240"/>
      <c r="U20" s="248"/>
    </row>
    <row r="21" spans="3:21" ht="24">
      <c r="C21" s="235" t="s">
        <v>122</v>
      </c>
      <c r="D21" s="266"/>
      <c r="E21" s="267"/>
      <c r="F21" s="222">
        <v>0.16500000000000001</v>
      </c>
      <c r="G21" s="200">
        <f t="shared" si="0"/>
        <v>0</v>
      </c>
      <c r="H21" s="207">
        <f t="shared" si="1"/>
        <v>0</v>
      </c>
      <c r="I21" s="203"/>
      <c r="K21" s="247" t="s">
        <v>141</v>
      </c>
      <c r="L21" s="239" t="s">
        <v>166</v>
      </c>
      <c r="M21" s="239"/>
      <c r="N21" s="239"/>
      <c r="O21" s="239"/>
      <c r="P21" s="239"/>
      <c r="Q21" s="239"/>
      <c r="R21" s="239"/>
      <c r="S21" s="239"/>
      <c r="T21" s="240"/>
      <c r="U21" s="248"/>
    </row>
    <row r="22" spans="3:21" ht="24">
      <c r="C22" s="235" t="s">
        <v>123</v>
      </c>
      <c r="D22" s="266"/>
      <c r="E22" s="267"/>
      <c r="F22" s="222">
        <v>0.16500000000000001</v>
      </c>
      <c r="G22" s="200">
        <f t="shared" si="0"/>
        <v>0</v>
      </c>
      <c r="H22" s="207">
        <f t="shared" si="1"/>
        <v>0</v>
      </c>
      <c r="I22" s="203"/>
      <c r="K22" s="247"/>
      <c r="L22" s="239" t="s">
        <v>184</v>
      </c>
      <c r="M22" s="239"/>
      <c r="N22" s="239"/>
      <c r="O22" s="239"/>
      <c r="P22" s="239"/>
      <c r="Q22" s="239"/>
      <c r="R22" s="239"/>
      <c r="S22" s="239"/>
      <c r="T22" s="240"/>
      <c r="U22" s="248"/>
    </row>
    <row r="23" spans="3:21" ht="24">
      <c r="C23" s="235" t="s">
        <v>124</v>
      </c>
      <c r="D23" s="266"/>
      <c r="E23" s="267"/>
      <c r="F23" s="222">
        <v>0.16500000000000001</v>
      </c>
      <c r="G23" s="200">
        <f t="shared" si="0"/>
        <v>0</v>
      </c>
      <c r="H23" s="207">
        <f t="shared" si="1"/>
        <v>0</v>
      </c>
      <c r="I23" s="203"/>
      <c r="K23" s="247"/>
      <c r="L23" s="239" t="s">
        <v>152</v>
      </c>
      <c r="M23" s="239"/>
      <c r="N23" s="239"/>
      <c r="O23" s="239"/>
      <c r="P23" s="239"/>
      <c r="Q23" s="239"/>
      <c r="R23" s="239"/>
      <c r="S23" s="239"/>
      <c r="T23" s="240"/>
      <c r="U23" s="248"/>
    </row>
    <row r="24" spans="3:21" ht="24">
      <c r="C24" s="235" t="s">
        <v>125</v>
      </c>
      <c r="D24" s="266"/>
      <c r="E24" s="268"/>
      <c r="F24" s="222">
        <v>0.16500000000000001</v>
      </c>
      <c r="G24" s="200">
        <f>E25*F24</f>
        <v>0</v>
      </c>
      <c r="H24" s="207">
        <f>E25+G24</f>
        <v>0</v>
      </c>
      <c r="I24" s="203"/>
      <c r="K24" s="247"/>
      <c r="L24" s="239" t="s">
        <v>153</v>
      </c>
      <c r="M24" s="239"/>
      <c r="N24" s="239"/>
      <c r="O24" s="239"/>
      <c r="P24" s="239"/>
      <c r="Q24" s="239"/>
      <c r="R24" s="239"/>
      <c r="S24" s="239"/>
      <c r="T24" s="240"/>
      <c r="U24" s="248"/>
    </row>
    <row r="25" spans="3:21" ht="24">
      <c r="C25" s="235" t="s">
        <v>126</v>
      </c>
      <c r="D25" s="266"/>
      <c r="E25" s="267"/>
      <c r="F25" s="222">
        <v>0.16500000000000001</v>
      </c>
      <c r="G25" s="200">
        <f>E25*F25</f>
        <v>0</v>
      </c>
      <c r="H25" s="207">
        <f>E25+G25</f>
        <v>0</v>
      </c>
      <c r="I25" s="203"/>
      <c r="K25" s="247"/>
      <c r="L25" s="239"/>
      <c r="M25" s="239" t="s">
        <v>167</v>
      </c>
      <c r="N25" s="239"/>
      <c r="O25" s="239"/>
      <c r="P25" s="239"/>
      <c r="Q25" s="239"/>
      <c r="R25" s="239"/>
      <c r="S25" s="239"/>
      <c r="T25" s="240"/>
      <c r="U25" s="248"/>
    </row>
    <row r="26" spans="3:21" ht="24">
      <c r="C26" s="235" t="s">
        <v>127</v>
      </c>
      <c r="D26" s="266">
        <v>5</v>
      </c>
      <c r="E26" s="267">
        <v>50000</v>
      </c>
      <c r="F26" s="222">
        <v>0.16500000000000001</v>
      </c>
      <c r="G26" s="200">
        <f t="shared" si="0"/>
        <v>8250</v>
      </c>
      <c r="H26" s="207">
        <f t="shared" si="1"/>
        <v>58250</v>
      </c>
      <c r="I26" s="203"/>
      <c r="K26" s="247"/>
      <c r="L26" s="240"/>
      <c r="M26" s="239" t="s">
        <v>168</v>
      </c>
      <c r="N26" s="239"/>
      <c r="O26" s="239"/>
      <c r="P26" s="239"/>
      <c r="Q26" s="239"/>
      <c r="R26" s="239"/>
      <c r="S26" s="239"/>
      <c r="T26" s="240"/>
      <c r="U26" s="248"/>
    </row>
    <row r="27" spans="3:21" ht="24">
      <c r="C27" s="235" t="s">
        <v>128</v>
      </c>
      <c r="D27" s="266"/>
      <c r="E27" s="267"/>
      <c r="F27" s="222">
        <v>0.16500000000000001</v>
      </c>
      <c r="G27" s="200">
        <f t="shared" si="0"/>
        <v>0</v>
      </c>
      <c r="H27" s="207">
        <f t="shared" si="1"/>
        <v>0</v>
      </c>
      <c r="I27" s="203"/>
      <c r="K27" s="247" t="s">
        <v>142</v>
      </c>
      <c r="L27" s="241" t="s">
        <v>165</v>
      </c>
      <c r="M27" s="239"/>
      <c r="N27" s="239"/>
      <c r="O27" s="239"/>
      <c r="P27" s="239"/>
      <c r="Q27" s="239"/>
      <c r="R27" s="239"/>
      <c r="S27" s="239"/>
      <c r="T27" s="240"/>
      <c r="U27" s="248"/>
    </row>
    <row r="28" spans="3:21" ht="24.75" thickBot="1">
      <c r="C28" s="235" t="s">
        <v>129</v>
      </c>
      <c r="D28" s="266"/>
      <c r="E28" s="267"/>
      <c r="F28" s="222">
        <v>0.16500000000000001</v>
      </c>
      <c r="G28" s="200">
        <f t="shared" si="0"/>
        <v>0</v>
      </c>
      <c r="H28" s="207">
        <f t="shared" si="1"/>
        <v>0</v>
      </c>
      <c r="I28" s="203"/>
      <c r="K28" s="249" t="s">
        <v>143</v>
      </c>
      <c r="L28" s="250" t="s">
        <v>151</v>
      </c>
      <c r="M28" s="250"/>
      <c r="N28" s="250"/>
      <c r="O28" s="250"/>
      <c r="P28" s="250"/>
      <c r="Q28" s="250"/>
      <c r="R28" s="250"/>
      <c r="S28" s="250"/>
      <c r="T28" s="251"/>
      <c r="U28" s="252"/>
    </row>
    <row r="29" spans="3:21" ht="24">
      <c r="C29" s="235" t="s">
        <v>130</v>
      </c>
      <c r="D29" s="266"/>
      <c r="E29" s="267"/>
      <c r="F29" s="222">
        <v>0.16500000000000001</v>
      </c>
      <c r="G29" s="200">
        <f t="shared" si="0"/>
        <v>0</v>
      </c>
      <c r="H29" s="207">
        <f t="shared" si="1"/>
        <v>0</v>
      </c>
      <c r="I29" s="203"/>
    </row>
    <row r="30" spans="3:21" ht="24">
      <c r="C30" s="235" t="s">
        <v>131</v>
      </c>
      <c r="D30" s="266"/>
      <c r="E30" s="267"/>
      <c r="F30" s="222">
        <v>0.16500000000000001</v>
      </c>
      <c r="G30" s="200">
        <f t="shared" si="0"/>
        <v>0</v>
      </c>
      <c r="H30" s="207">
        <f t="shared" si="1"/>
        <v>0</v>
      </c>
      <c r="I30" s="203"/>
      <c r="K30" s="99"/>
      <c r="L30" s="99"/>
      <c r="M30" s="99"/>
      <c r="N30" s="205"/>
      <c r="O30" s="205"/>
      <c r="P30" s="205"/>
      <c r="Q30" s="205"/>
      <c r="R30" s="205"/>
      <c r="S30" s="99"/>
      <c r="T30" s="99"/>
      <c r="U30" s="99"/>
    </row>
    <row r="31" spans="3:21" ht="24">
      <c r="C31" s="235" t="s">
        <v>132</v>
      </c>
      <c r="D31" s="266"/>
      <c r="E31" s="267"/>
      <c r="F31" s="222">
        <v>0.16500000000000001</v>
      </c>
      <c r="G31" s="200">
        <f t="shared" si="0"/>
        <v>0</v>
      </c>
      <c r="H31" s="207">
        <f t="shared" si="1"/>
        <v>0</v>
      </c>
      <c r="I31"/>
      <c r="J31" s="99"/>
      <c r="K31" s="253"/>
      <c r="L31" s="205"/>
      <c r="M31" s="205"/>
      <c r="N31" s="205"/>
      <c r="O31" s="205"/>
      <c r="P31" s="205"/>
      <c r="Q31" s="205"/>
      <c r="R31" s="205"/>
      <c r="S31" s="99"/>
      <c r="T31" s="99"/>
      <c r="U31" s="99"/>
    </row>
    <row r="32" spans="3:21" ht="24.75" thickBot="1">
      <c r="C32" s="236" t="s">
        <v>133</v>
      </c>
      <c r="D32" s="269"/>
      <c r="E32" s="270"/>
      <c r="F32" s="223">
        <v>0.16500000000000001</v>
      </c>
      <c r="G32" s="201">
        <f t="shared" si="0"/>
        <v>0</v>
      </c>
      <c r="H32" s="208">
        <f t="shared" si="1"/>
        <v>0</v>
      </c>
      <c r="I32"/>
      <c r="J32" s="99"/>
      <c r="K32" s="99"/>
      <c r="L32" s="99"/>
      <c r="M32" s="99"/>
      <c r="N32" s="99"/>
      <c r="O32" s="99"/>
      <c r="P32" s="99"/>
      <c r="Q32" s="99"/>
      <c r="R32" s="99"/>
      <c r="S32" s="99"/>
      <c r="T32" s="99"/>
      <c r="U32" s="99"/>
    </row>
    <row r="33" spans="3:21" ht="25.5" thickTop="1" thickBot="1">
      <c r="C33" s="209" t="s">
        <v>23</v>
      </c>
      <c r="D33" s="210"/>
      <c r="E33" s="211">
        <f>SUM(E12:E32)</f>
        <v>100000</v>
      </c>
      <c r="F33" s="221"/>
      <c r="G33" s="212">
        <f>SUM(G12:G32)</f>
        <v>16500</v>
      </c>
      <c r="H33" s="260">
        <f>SUM(H12:H32)</f>
        <v>116500</v>
      </c>
      <c r="I33" s="99"/>
      <c r="J33" s="99"/>
      <c r="K33" s="99"/>
      <c r="L33" s="99"/>
      <c r="M33" s="99"/>
      <c r="N33" s="99"/>
      <c r="O33" s="99"/>
      <c r="P33" s="99"/>
      <c r="Q33" s="99"/>
      <c r="R33" s="99"/>
      <c r="S33" s="99"/>
      <c r="T33" s="99"/>
      <c r="U33" s="99"/>
    </row>
    <row r="34" spans="3:21">
      <c r="K34" s="99"/>
      <c r="L34" s="99"/>
      <c r="M34" s="99"/>
      <c r="N34" s="99"/>
      <c r="O34" s="99"/>
      <c r="P34" s="99"/>
      <c r="Q34" s="99"/>
      <c r="R34" s="99"/>
      <c r="S34" s="99"/>
      <c r="T34" s="99"/>
      <c r="U34" s="99"/>
    </row>
    <row r="35" spans="3:21">
      <c r="C35" s="274" t="s">
        <v>170</v>
      </c>
      <c r="D35" s="274"/>
      <c r="E35" s="274"/>
      <c r="F35" s="274"/>
      <c r="G35" s="274"/>
      <c r="H35" s="274"/>
      <c r="I35" s="274"/>
    </row>
    <row r="36" spans="3:21">
      <c r="C36" s="274"/>
      <c r="D36" s="274"/>
      <c r="E36" s="274"/>
      <c r="F36" s="274"/>
      <c r="G36" s="274"/>
      <c r="H36" s="274"/>
      <c r="I36" s="274"/>
      <c r="J36" s="99"/>
    </row>
    <row r="37" spans="3:21">
      <c r="C37" s="99"/>
      <c r="D37" s="99"/>
      <c r="E37" s="198"/>
      <c r="F37" s="198"/>
      <c r="G37" s="198"/>
      <c r="H37" s="198"/>
      <c r="I37" s="198"/>
      <c r="J37" s="99"/>
      <c r="K37" s="99"/>
      <c r="L37" s="99"/>
      <c r="M37" s="99"/>
      <c r="N37" s="99"/>
      <c r="O37" s="99"/>
    </row>
    <row r="38" spans="3:21" ht="18.75" customHeight="1">
      <c r="C38" s="214"/>
      <c r="D38" s="215"/>
      <c r="E38" s="206"/>
      <c r="F38" s="206"/>
      <c r="G38" s="198"/>
      <c r="H38" s="290" t="s">
        <v>84</v>
      </c>
      <c r="I38" s="291"/>
      <c r="J38" s="99"/>
      <c r="K38" s="99"/>
      <c r="L38" s="99"/>
      <c r="M38" s="99"/>
      <c r="N38" s="99"/>
      <c r="O38" s="99"/>
    </row>
    <row r="39" spans="3:21" ht="24.75" thickBot="1">
      <c r="C39" s="232" t="s">
        <v>157</v>
      </c>
      <c r="D39" s="217"/>
      <c r="G39" s="198"/>
      <c r="H39" s="292"/>
      <c r="I39" s="292"/>
      <c r="J39" s="99"/>
      <c r="K39" s="99"/>
      <c r="L39" s="99"/>
      <c r="M39" s="99"/>
      <c r="N39" s="99"/>
      <c r="O39" s="99"/>
    </row>
    <row r="40" spans="3:21" ht="25.5" customHeight="1" thickTop="1" thickBot="1">
      <c r="D40" s="230"/>
      <c r="E40" s="218" t="s">
        <v>156</v>
      </c>
      <c r="F40" s="230"/>
      <c r="G40" s="213" t="s">
        <v>155</v>
      </c>
      <c r="H40" s="293"/>
      <c r="I40" s="294"/>
      <c r="J40" s="99"/>
      <c r="K40" s="99"/>
      <c r="L40" s="99"/>
      <c r="M40" s="99"/>
      <c r="N40" s="99"/>
      <c r="O40" s="99"/>
    </row>
    <row r="41" spans="3:21" ht="19.5" thickTop="1">
      <c r="C41" s="216"/>
      <c r="D41" s="216"/>
      <c r="E41" s="198"/>
      <c r="F41" s="198"/>
      <c r="G41" s="198"/>
      <c r="H41" s="237"/>
      <c r="I41" s="237"/>
      <c r="J41" s="99"/>
      <c r="K41" s="99"/>
      <c r="L41" s="99"/>
      <c r="M41" s="99"/>
      <c r="N41" s="99"/>
      <c r="O41" s="99"/>
    </row>
    <row r="42" spans="3:21">
      <c r="C42" s="99"/>
      <c r="D42" s="99"/>
      <c r="E42" s="198"/>
      <c r="F42" s="198"/>
      <c r="G42" s="198"/>
      <c r="H42" s="198"/>
      <c r="I42" s="198"/>
      <c r="J42" s="99"/>
      <c r="K42" s="99"/>
      <c r="L42" s="99"/>
      <c r="M42" s="99"/>
      <c r="N42" s="99"/>
      <c r="O42" s="99"/>
    </row>
    <row r="43" spans="3:21">
      <c r="C43" s="274" t="s">
        <v>172</v>
      </c>
      <c r="D43" s="295"/>
      <c r="E43" s="295"/>
      <c r="F43" s="295"/>
      <c r="G43" s="295"/>
      <c r="H43" s="295"/>
      <c r="I43" s="295"/>
      <c r="J43" s="99"/>
      <c r="K43" s="99"/>
      <c r="L43" s="99"/>
      <c r="M43" s="99"/>
      <c r="N43" s="99"/>
      <c r="O43" s="99"/>
    </row>
    <row r="44" spans="3:21">
      <c r="C44" s="295"/>
      <c r="D44" s="295"/>
      <c r="E44" s="295"/>
      <c r="F44" s="295"/>
      <c r="G44" s="295"/>
      <c r="H44" s="295"/>
      <c r="I44" s="295"/>
      <c r="J44" s="99"/>
      <c r="K44" s="99"/>
      <c r="L44" s="99"/>
      <c r="M44" s="99"/>
      <c r="N44" s="99"/>
      <c r="O44" s="99"/>
    </row>
    <row r="45" spans="3:21" ht="19.5" thickBot="1">
      <c r="C45" s="99"/>
      <c r="D45" s="99"/>
      <c r="E45" s="198"/>
      <c r="F45" s="198"/>
      <c r="G45" s="198"/>
      <c r="H45" s="198"/>
      <c r="I45" s="198"/>
      <c r="J45" s="99"/>
      <c r="K45" s="99"/>
      <c r="L45" s="99"/>
      <c r="M45" s="99"/>
      <c r="N45" s="99"/>
      <c r="O45" s="99"/>
    </row>
    <row r="46" spans="3:21">
      <c r="D46" s="296" t="s">
        <v>162</v>
      </c>
      <c r="E46" s="99"/>
      <c r="F46" s="297" t="s">
        <v>163</v>
      </c>
      <c r="G46" s="198"/>
      <c r="H46" s="308" t="s">
        <v>171</v>
      </c>
      <c r="I46" s="309"/>
      <c r="J46" s="99"/>
      <c r="K46" s="99"/>
      <c r="L46" s="99"/>
      <c r="M46" s="99"/>
      <c r="N46" s="99"/>
      <c r="O46" s="99"/>
    </row>
    <row r="47" spans="3:21">
      <c r="D47" s="296"/>
      <c r="E47" s="99"/>
      <c r="F47" s="298"/>
      <c r="G47" s="198"/>
      <c r="H47" s="310"/>
      <c r="I47" s="311"/>
      <c r="J47" s="99"/>
      <c r="K47" s="99"/>
      <c r="L47" s="99"/>
      <c r="M47" s="99"/>
      <c r="N47" s="99"/>
      <c r="O47" s="99"/>
    </row>
    <row r="48" spans="3:21" ht="28.5" customHeight="1" thickBot="1">
      <c r="D48" s="219">
        <f>H33</f>
        <v>116500</v>
      </c>
      <c r="E48" s="68" t="s">
        <v>161</v>
      </c>
      <c r="F48" s="220">
        <f>H40</f>
        <v>0</v>
      </c>
      <c r="G48" s="206" t="s">
        <v>80</v>
      </c>
      <c r="H48" s="306">
        <f>D48-F48</f>
        <v>116500</v>
      </c>
      <c r="I48" s="307"/>
      <c r="J48" s="99"/>
      <c r="K48" s="99"/>
      <c r="L48" s="99"/>
      <c r="M48" s="99"/>
      <c r="N48" s="99"/>
      <c r="O48" s="99"/>
    </row>
    <row r="49" spans="3:15" ht="28.5" customHeight="1">
      <c r="C49" s="99"/>
      <c r="D49" s="99"/>
      <c r="E49" s="198"/>
      <c r="F49" s="198"/>
      <c r="G49" s="198"/>
      <c r="H49" s="289"/>
      <c r="I49" s="289"/>
      <c r="J49" s="99"/>
      <c r="K49" s="99"/>
      <c r="L49" s="99"/>
      <c r="M49" s="99"/>
      <c r="N49" s="99"/>
      <c r="O49" s="99"/>
    </row>
    <row r="50" spans="3:15" ht="24">
      <c r="C50"/>
      <c r="E50" s="259" t="s">
        <v>181</v>
      </c>
      <c r="H50" s="198"/>
      <c r="I50" s="198"/>
      <c r="K50" s="99"/>
      <c r="L50" s="99"/>
      <c r="M50" s="99"/>
      <c r="N50" s="99"/>
      <c r="O50" s="99"/>
    </row>
    <row r="51" spans="3:15">
      <c r="C51"/>
      <c r="D51" s="194"/>
    </row>
    <row r="52" spans="3:15">
      <c r="C52"/>
    </row>
  </sheetData>
  <mergeCells count="20">
    <mergeCell ref="H9:H11"/>
    <mergeCell ref="H49:I49"/>
    <mergeCell ref="H48:I48"/>
    <mergeCell ref="C35:I36"/>
    <mergeCell ref="H38:I39"/>
    <mergeCell ref="H40:I40"/>
    <mergeCell ref="C43:I44"/>
    <mergeCell ref="D46:D47"/>
    <mergeCell ref="F46:F47"/>
    <mergeCell ref="H46:I47"/>
    <mergeCell ref="C9:C11"/>
    <mergeCell ref="D9:D11"/>
    <mergeCell ref="E9:E11"/>
    <mergeCell ref="F9:F11"/>
    <mergeCell ref="G9:G11"/>
    <mergeCell ref="C3:G3"/>
    <mergeCell ref="H3:I3"/>
    <mergeCell ref="C4:G4"/>
    <mergeCell ref="H4:I4"/>
    <mergeCell ref="C6:I7"/>
  </mergeCells>
  <phoneticPr fontId="3"/>
  <dataValidations count="1">
    <dataValidation type="list" allowBlank="1" showInputMessage="1" showErrorMessage="1" sqref="D40 F40">
      <formula1>"R6.6月,R6.7月,R6.8月,R6.9月,R6.10月,R6.11月,R6.12月,R7.1月,R7.2月,R7.3月,R7.4月,R7.5月,R7.6月,R7.7月,R7.8月,R7.9月,R7.10月,R7.11月,R7.12月"</formula1>
    </dataValidation>
  </dataValidations>
  <pageMargins left="0.70866141732283472" right="0.70866141732283472" top="0.74803149606299213" bottom="0.74803149606299213" header="0.31496062992125984" footer="0.31496062992125984"/>
  <pageSetup paperSize="8" scale="6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1</xdr:col>
                    <xdr:colOff>228600</xdr:colOff>
                    <xdr:row>2</xdr:row>
                    <xdr:rowOff>276225</xdr:rowOff>
                  </from>
                  <to>
                    <xdr:col>1</xdr:col>
                    <xdr:colOff>466725</xdr:colOff>
                    <xdr:row>3</xdr:row>
                    <xdr:rowOff>276225</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1</xdr:col>
                    <xdr:colOff>228600</xdr:colOff>
                    <xdr:row>2</xdr:row>
                    <xdr:rowOff>9525</xdr:rowOff>
                  </from>
                  <to>
                    <xdr:col>1</xdr:col>
                    <xdr:colOff>466725</xdr:colOff>
                    <xdr:row>2</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BreakPreview" zoomScale="70" zoomScaleNormal="100" zoomScaleSheetLayoutView="70" workbookViewId="0">
      <selection activeCell="I27" sqref="I27"/>
    </sheetView>
  </sheetViews>
  <sheetFormatPr defaultRowHeight="18.75"/>
  <cols>
    <col min="1" max="1" width="6.125" customWidth="1"/>
    <col min="3" max="3" width="15.625" style="193" customWidth="1"/>
    <col min="4" max="4" width="17.625" customWidth="1"/>
    <col min="5" max="5" width="18.125" style="197" customWidth="1"/>
    <col min="6" max="6" width="17.75" style="197" customWidth="1"/>
    <col min="7" max="9" width="15.625" style="197" customWidth="1"/>
    <col min="10" max="10" width="6.25" customWidth="1"/>
    <col min="11" max="11" width="9.25" customWidth="1"/>
  </cols>
  <sheetData>
    <row r="1" spans="1:21" ht="24">
      <c r="A1" s="135" t="s">
        <v>110</v>
      </c>
      <c r="C1" s="195"/>
    </row>
    <row r="2" spans="1:21">
      <c r="C2" s="195"/>
    </row>
    <row r="3" spans="1:21" ht="19.5">
      <c r="C3" s="274" t="s">
        <v>174</v>
      </c>
      <c r="D3" s="274"/>
      <c r="E3" s="274"/>
      <c r="F3" s="274"/>
      <c r="G3" s="274"/>
      <c r="H3" s="274"/>
      <c r="I3" s="274"/>
      <c r="J3" s="199"/>
      <c r="K3" s="199"/>
      <c r="L3" s="199"/>
      <c r="M3" s="199"/>
      <c r="N3" s="199"/>
      <c r="O3" s="199"/>
      <c r="P3" s="199"/>
      <c r="Q3" s="199"/>
      <c r="R3" s="199"/>
      <c r="S3" s="199"/>
    </row>
    <row r="4" spans="1:21" ht="20.25" thickBot="1">
      <c r="C4" s="274"/>
      <c r="D4" s="274"/>
      <c r="E4" s="274"/>
      <c r="F4" s="274"/>
      <c r="G4" s="274"/>
      <c r="H4" s="274"/>
      <c r="I4" s="274"/>
      <c r="J4" s="199"/>
      <c r="O4" s="199"/>
      <c r="P4" s="199"/>
      <c r="Q4" s="199"/>
      <c r="R4" s="199"/>
      <c r="S4" s="199"/>
    </row>
    <row r="5" spans="1:21" ht="24.75" thickBot="1">
      <c r="C5" s="232" t="s">
        <v>3</v>
      </c>
      <c r="D5" s="233" t="s">
        <v>145</v>
      </c>
      <c r="E5" s="234" t="s">
        <v>146</v>
      </c>
      <c r="F5" s="234" t="s">
        <v>6</v>
      </c>
      <c r="G5" s="234" t="s">
        <v>7</v>
      </c>
      <c r="H5" s="234" t="s">
        <v>147</v>
      </c>
      <c r="I5" s="203"/>
      <c r="J5" s="203"/>
      <c r="K5" s="231"/>
      <c r="L5" s="233" t="s">
        <v>169</v>
      </c>
      <c r="M5" s="204"/>
      <c r="N5" s="204"/>
      <c r="O5" s="203"/>
      <c r="P5" s="203"/>
      <c r="Q5" s="203"/>
      <c r="R5" s="203"/>
    </row>
    <row r="6" spans="1:21" ht="18.75" customHeight="1" thickBot="1">
      <c r="C6" s="275" t="s">
        <v>158</v>
      </c>
      <c r="D6" s="278" t="s">
        <v>173</v>
      </c>
      <c r="E6" s="316" t="s">
        <v>177</v>
      </c>
      <c r="F6" s="280" t="s">
        <v>144</v>
      </c>
      <c r="G6" s="280" t="s">
        <v>111</v>
      </c>
      <c r="H6" s="284" t="s">
        <v>112</v>
      </c>
      <c r="I6" s="203"/>
      <c r="K6" s="203"/>
      <c r="L6" s="203"/>
      <c r="M6" s="203"/>
      <c r="N6" s="203"/>
      <c r="O6" s="203"/>
      <c r="P6" s="203"/>
      <c r="Q6" s="203"/>
      <c r="R6" s="203"/>
    </row>
    <row r="7" spans="1:21" ht="21.75" customHeight="1">
      <c r="C7" s="276"/>
      <c r="D7" s="279"/>
      <c r="E7" s="317"/>
      <c r="F7" s="281"/>
      <c r="G7" s="281"/>
      <c r="H7" s="285"/>
      <c r="I7" s="203"/>
      <c r="K7" s="242" t="s">
        <v>159</v>
      </c>
      <c r="L7" s="243" t="s">
        <v>164</v>
      </c>
      <c r="M7" s="244"/>
      <c r="N7" s="244"/>
      <c r="O7" s="244"/>
      <c r="P7" s="244"/>
      <c r="Q7" s="244"/>
      <c r="R7" s="244"/>
      <c r="S7" s="244"/>
      <c r="T7" s="245"/>
      <c r="U7" s="246"/>
    </row>
    <row r="8" spans="1:21" ht="18.75" customHeight="1" thickBot="1">
      <c r="C8" s="277"/>
      <c r="D8" s="279"/>
      <c r="E8" s="317"/>
      <c r="F8" s="283"/>
      <c r="G8" s="283"/>
      <c r="H8" s="286"/>
      <c r="I8" s="203"/>
      <c r="K8" s="247" t="s">
        <v>148</v>
      </c>
      <c r="L8" s="239" t="s">
        <v>149</v>
      </c>
      <c r="M8" s="239"/>
      <c r="N8" s="239"/>
      <c r="O8" s="239"/>
      <c r="P8" s="239"/>
      <c r="Q8" s="239"/>
      <c r="R8" s="239"/>
      <c r="S8" s="239"/>
      <c r="T8" s="240"/>
      <c r="U8" s="248"/>
    </row>
    <row r="9" spans="1:21" ht="24.75" thickTop="1">
      <c r="C9" s="235" t="s">
        <v>113</v>
      </c>
      <c r="D9" s="224"/>
      <c r="E9" s="225"/>
      <c r="F9" s="222">
        <v>0.16500000000000001</v>
      </c>
      <c r="G9" s="200">
        <f t="shared" ref="G9:G29" si="0">E9*F9</f>
        <v>0</v>
      </c>
      <c r="H9" s="207">
        <f t="shared" ref="H9:H29" si="1">E9+G9</f>
        <v>0</v>
      </c>
      <c r="I9" s="203"/>
      <c r="K9" s="247"/>
      <c r="L9" s="239" t="s">
        <v>140</v>
      </c>
      <c r="M9" s="239"/>
      <c r="N9" s="239"/>
      <c r="O9" s="239"/>
      <c r="P9" s="239"/>
      <c r="Q9" s="239"/>
      <c r="R9" s="239"/>
      <c r="S9" s="239"/>
      <c r="T9" s="240"/>
      <c r="U9" s="248"/>
    </row>
    <row r="10" spans="1:21" ht="24">
      <c r="C10" s="235" t="s">
        <v>114</v>
      </c>
      <c r="D10" s="226"/>
      <c r="E10" s="227"/>
      <c r="F10" s="222">
        <v>0.16500000000000001</v>
      </c>
      <c r="G10" s="200">
        <f t="shared" si="0"/>
        <v>0</v>
      </c>
      <c r="H10" s="207">
        <f t="shared" si="1"/>
        <v>0</v>
      </c>
      <c r="I10" s="203"/>
      <c r="K10" s="247"/>
      <c r="L10" s="239" t="s">
        <v>135</v>
      </c>
      <c r="M10" s="239"/>
      <c r="N10" s="239"/>
      <c r="O10" s="239"/>
      <c r="P10" s="239"/>
      <c r="Q10" s="239"/>
      <c r="R10" s="239"/>
      <c r="S10" s="239"/>
      <c r="T10" s="240"/>
      <c r="U10" s="248"/>
    </row>
    <row r="11" spans="1:21" ht="24">
      <c r="C11" s="235" t="s">
        <v>115</v>
      </c>
      <c r="D11" s="226"/>
      <c r="E11" s="227"/>
      <c r="F11" s="222">
        <v>0.16500000000000001</v>
      </c>
      <c r="G11" s="200">
        <f t="shared" si="0"/>
        <v>0</v>
      </c>
      <c r="H11" s="207">
        <f t="shared" si="1"/>
        <v>0</v>
      </c>
      <c r="I11" s="203"/>
      <c r="K11" s="247"/>
      <c r="L11" s="239" t="s">
        <v>136</v>
      </c>
      <c r="M11" s="239"/>
      <c r="N11" s="239"/>
      <c r="O11" s="239"/>
      <c r="P11" s="239"/>
      <c r="Q11" s="239"/>
      <c r="R11" s="239"/>
      <c r="S11" s="239"/>
      <c r="T11" s="240"/>
      <c r="U11" s="248"/>
    </row>
    <row r="12" spans="1:21" ht="24">
      <c r="C12" s="235" t="s">
        <v>116</v>
      </c>
      <c r="D12" s="226"/>
      <c r="E12" s="227"/>
      <c r="F12" s="222">
        <v>0.16500000000000001</v>
      </c>
      <c r="G12" s="200">
        <f t="shared" si="0"/>
        <v>0</v>
      </c>
      <c r="H12" s="207">
        <f t="shared" si="1"/>
        <v>0</v>
      </c>
      <c r="I12" s="203"/>
      <c r="K12" s="247"/>
      <c r="L12" s="239" t="s">
        <v>137</v>
      </c>
      <c r="M12" s="239"/>
      <c r="N12" s="239"/>
      <c r="O12" s="239"/>
      <c r="P12" s="239"/>
      <c r="Q12" s="239"/>
      <c r="R12" s="239"/>
      <c r="S12" s="239"/>
      <c r="T12" s="240"/>
      <c r="U12" s="248"/>
    </row>
    <row r="13" spans="1:21" ht="24">
      <c r="C13" s="235" t="s">
        <v>117</v>
      </c>
      <c r="D13" s="226"/>
      <c r="E13" s="227"/>
      <c r="F13" s="222">
        <v>0.16500000000000001</v>
      </c>
      <c r="G13" s="200">
        <f t="shared" si="0"/>
        <v>0</v>
      </c>
      <c r="H13" s="207">
        <f t="shared" si="1"/>
        <v>0</v>
      </c>
      <c r="I13" s="203"/>
      <c r="K13" s="247"/>
      <c r="L13" s="239" t="s">
        <v>138</v>
      </c>
      <c r="M13" s="239"/>
      <c r="N13" s="239"/>
      <c r="O13" s="239"/>
      <c r="P13" s="239"/>
      <c r="Q13" s="239"/>
      <c r="R13" s="239"/>
      <c r="S13" s="239"/>
      <c r="T13" s="240"/>
      <c r="U13" s="248"/>
    </row>
    <row r="14" spans="1:21" ht="24">
      <c r="C14" s="235" t="s">
        <v>118</v>
      </c>
      <c r="D14" s="226"/>
      <c r="E14" s="227"/>
      <c r="F14" s="222">
        <v>0.16500000000000001</v>
      </c>
      <c r="G14" s="200">
        <f t="shared" si="0"/>
        <v>0</v>
      </c>
      <c r="H14" s="207">
        <f t="shared" si="1"/>
        <v>0</v>
      </c>
      <c r="I14" s="203"/>
      <c r="K14" s="247"/>
      <c r="L14" s="239" t="s">
        <v>139</v>
      </c>
      <c r="M14" s="239"/>
      <c r="N14" s="239"/>
      <c r="O14" s="239"/>
      <c r="P14" s="239"/>
      <c r="Q14" s="239"/>
      <c r="R14" s="239"/>
      <c r="S14" s="239"/>
      <c r="T14" s="240"/>
      <c r="U14" s="248"/>
    </row>
    <row r="15" spans="1:21" ht="24">
      <c r="C15" s="235" t="s">
        <v>119</v>
      </c>
      <c r="D15" s="226"/>
      <c r="E15" s="227"/>
      <c r="F15" s="222">
        <v>0.16500000000000001</v>
      </c>
      <c r="G15" s="200">
        <f t="shared" si="0"/>
        <v>0</v>
      </c>
      <c r="H15" s="207">
        <f t="shared" si="1"/>
        <v>0</v>
      </c>
      <c r="I15" s="203"/>
      <c r="K15" s="247"/>
      <c r="L15" s="239" t="s">
        <v>175</v>
      </c>
      <c r="M15" s="239"/>
      <c r="N15" s="239"/>
      <c r="O15" s="239"/>
      <c r="P15" s="239"/>
      <c r="Q15" s="239"/>
      <c r="R15" s="239"/>
      <c r="S15" s="239"/>
      <c r="T15" s="240"/>
      <c r="U15" s="248"/>
    </row>
    <row r="16" spans="1:21" ht="24">
      <c r="C16" s="235" t="s">
        <v>120</v>
      </c>
      <c r="D16" s="226"/>
      <c r="E16" s="227"/>
      <c r="F16" s="222">
        <v>0.16500000000000001</v>
      </c>
      <c r="G16" s="200">
        <f t="shared" si="0"/>
        <v>0</v>
      </c>
      <c r="H16" s="207">
        <f t="shared" si="1"/>
        <v>0</v>
      </c>
      <c r="I16" s="203"/>
      <c r="K16" s="247"/>
      <c r="L16" s="239" t="s">
        <v>176</v>
      </c>
      <c r="M16" s="239"/>
      <c r="N16" s="239"/>
      <c r="O16" s="239"/>
      <c r="P16" s="239"/>
      <c r="Q16" s="239"/>
      <c r="R16" s="239"/>
      <c r="S16" s="239"/>
      <c r="T16" s="240"/>
      <c r="U16" s="248"/>
    </row>
    <row r="17" spans="3:21" ht="24">
      <c r="C17" s="235" t="s">
        <v>121</v>
      </c>
      <c r="D17" s="226"/>
      <c r="E17" s="227"/>
      <c r="F17" s="222">
        <v>0.16500000000000001</v>
      </c>
      <c r="G17" s="200">
        <f t="shared" si="0"/>
        <v>0</v>
      </c>
      <c r="H17" s="207">
        <f t="shared" si="1"/>
        <v>0</v>
      </c>
      <c r="I17" s="203"/>
      <c r="K17" s="247"/>
      <c r="L17" s="239"/>
      <c r="M17" s="239"/>
      <c r="N17" s="239"/>
      <c r="O17" s="239"/>
      <c r="P17" s="239"/>
      <c r="Q17" s="239"/>
      <c r="R17" s="239"/>
      <c r="S17" s="239"/>
      <c r="T17" s="240"/>
      <c r="U17" s="248"/>
    </row>
    <row r="18" spans="3:21" ht="24">
      <c r="C18" s="235" t="s">
        <v>122</v>
      </c>
      <c r="D18" s="226"/>
      <c r="E18" s="227"/>
      <c r="F18" s="222">
        <v>0.16500000000000001</v>
      </c>
      <c r="G18" s="200">
        <f t="shared" si="0"/>
        <v>0</v>
      </c>
      <c r="H18" s="207">
        <f t="shared" si="1"/>
        <v>0</v>
      </c>
      <c r="I18" s="203"/>
      <c r="K18" s="247" t="s">
        <v>141</v>
      </c>
      <c r="L18" s="239" t="s">
        <v>166</v>
      </c>
      <c r="M18" s="239"/>
      <c r="N18" s="239"/>
      <c r="O18" s="239"/>
      <c r="P18" s="239"/>
      <c r="Q18" s="239"/>
      <c r="R18" s="239"/>
      <c r="S18" s="239"/>
      <c r="T18" s="240"/>
      <c r="U18" s="248"/>
    </row>
    <row r="19" spans="3:21" ht="24">
      <c r="C19" s="235" t="s">
        <v>123</v>
      </c>
      <c r="D19" s="226"/>
      <c r="E19" s="227"/>
      <c r="F19" s="222">
        <v>0.16500000000000001</v>
      </c>
      <c r="G19" s="200">
        <f t="shared" si="0"/>
        <v>0</v>
      </c>
      <c r="H19" s="207">
        <f t="shared" si="1"/>
        <v>0</v>
      </c>
      <c r="I19" s="203"/>
      <c r="K19" s="247"/>
      <c r="L19" s="239" t="s">
        <v>150</v>
      </c>
      <c r="M19" s="239"/>
      <c r="N19" s="239"/>
      <c r="O19" s="239"/>
      <c r="P19" s="239"/>
      <c r="Q19" s="239"/>
      <c r="R19" s="239"/>
      <c r="S19" s="239"/>
      <c r="T19" s="240"/>
      <c r="U19" s="248"/>
    </row>
    <row r="20" spans="3:21" ht="24">
      <c r="C20" s="235" t="s">
        <v>124</v>
      </c>
      <c r="D20" s="226"/>
      <c r="E20" s="227"/>
      <c r="F20" s="222">
        <v>0.16500000000000001</v>
      </c>
      <c r="G20" s="200">
        <f t="shared" si="0"/>
        <v>0</v>
      </c>
      <c r="H20" s="207">
        <f t="shared" si="1"/>
        <v>0</v>
      </c>
      <c r="I20" s="203"/>
      <c r="K20" s="247"/>
      <c r="L20" s="239" t="s">
        <v>152</v>
      </c>
      <c r="M20" s="239"/>
      <c r="N20" s="239"/>
      <c r="O20" s="239"/>
      <c r="P20" s="239"/>
      <c r="Q20" s="239"/>
      <c r="R20" s="239"/>
      <c r="S20" s="239"/>
      <c r="T20" s="240"/>
      <c r="U20" s="248"/>
    </row>
    <row r="21" spans="3:21" ht="24">
      <c r="C21" s="235" t="s">
        <v>125</v>
      </c>
      <c r="D21" s="226"/>
      <c r="E21" s="227"/>
      <c r="F21" s="222">
        <v>0.16500000000000001</v>
      </c>
      <c r="G21" s="200">
        <f t="shared" si="0"/>
        <v>0</v>
      </c>
      <c r="H21" s="207">
        <f t="shared" si="1"/>
        <v>0</v>
      </c>
      <c r="I21" s="203"/>
      <c r="K21" s="247"/>
      <c r="L21" s="239" t="s">
        <v>153</v>
      </c>
      <c r="M21" s="239"/>
      <c r="N21" s="239"/>
      <c r="O21" s="239"/>
      <c r="P21" s="239"/>
      <c r="Q21" s="239"/>
      <c r="R21" s="239"/>
      <c r="S21" s="239"/>
      <c r="T21" s="240"/>
      <c r="U21" s="248"/>
    </row>
    <row r="22" spans="3:21" ht="24">
      <c r="C22" s="235" t="s">
        <v>126</v>
      </c>
      <c r="D22" s="226"/>
      <c r="E22" s="227"/>
      <c r="F22" s="222">
        <v>0.16500000000000001</v>
      </c>
      <c r="G22" s="200">
        <f t="shared" si="0"/>
        <v>0</v>
      </c>
      <c r="H22" s="207">
        <f t="shared" si="1"/>
        <v>0</v>
      </c>
      <c r="I22" s="203"/>
      <c r="K22" s="247"/>
      <c r="L22" s="239"/>
      <c r="M22" s="239" t="s">
        <v>167</v>
      </c>
      <c r="N22" s="239"/>
      <c r="O22" s="239"/>
      <c r="P22" s="239"/>
      <c r="Q22" s="239"/>
      <c r="R22" s="239"/>
      <c r="S22" s="239"/>
      <c r="T22" s="240"/>
      <c r="U22" s="248"/>
    </row>
    <row r="23" spans="3:21" ht="24">
      <c r="C23" s="235" t="s">
        <v>127</v>
      </c>
      <c r="D23" s="226"/>
      <c r="E23" s="227"/>
      <c r="F23" s="222">
        <v>0.16500000000000001</v>
      </c>
      <c r="G23" s="200">
        <f t="shared" si="0"/>
        <v>0</v>
      </c>
      <c r="H23" s="207">
        <f t="shared" si="1"/>
        <v>0</v>
      </c>
      <c r="I23" s="203"/>
      <c r="K23" s="247"/>
      <c r="L23" s="240"/>
      <c r="M23" s="239" t="s">
        <v>168</v>
      </c>
      <c r="N23" s="239"/>
      <c r="O23" s="239"/>
      <c r="P23" s="239"/>
      <c r="Q23" s="239"/>
      <c r="R23" s="239"/>
      <c r="S23" s="239"/>
      <c r="T23" s="240"/>
      <c r="U23" s="248"/>
    </row>
    <row r="24" spans="3:21" ht="24">
      <c r="C24" s="235" t="s">
        <v>128</v>
      </c>
      <c r="D24" s="226"/>
      <c r="E24" s="227"/>
      <c r="F24" s="222">
        <v>0.16500000000000001</v>
      </c>
      <c r="G24" s="200">
        <f t="shared" si="0"/>
        <v>0</v>
      </c>
      <c r="H24" s="207">
        <f t="shared" si="1"/>
        <v>0</v>
      </c>
      <c r="I24" s="203"/>
      <c r="K24" s="247" t="s">
        <v>142</v>
      </c>
      <c r="L24" s="241" t="s">
        <v>165</v>
      </c>
      <c r="M24" s="239"/>
      <c r="N24" s="239"/>
      <c r="O24" s="239"/>
      <c r="P24" s="239"/>
      <c r="Q24" s="239"/>
      <c r="R24" s="239"/>
      <c r="S24" s="239"/>
      <c r="T24" s="240"/>
      <c r="U24" s="248"/>
    </row>
    <row r="25" spans="3:21" ht="24.75" thickBot="1">
      <c r="C25" s="235" t="s">
        <v>129</v>
      </c>
      <c r="D25" s="226"/>
      <c r="E25" s="227"/>
      <c r="F25" s="222">
        <v>0.16500000000000001</v>
      </c>
      <c r="G25" s="200">
        <f t="shared" si="0"/>
        <v>0</v>
      </c>
      <c r="H25" s="207">
        <f t="shared" si="1"/>
        <v>0</v>
      </c>
      <c r="I25" s="203"/>
      <c r="K25" s="249" t="s">
        <v>143</v>
      </c>
      <c r="L25" s="250" t="s">
        <v>151</v>
      </c>
      <c r="M25" s="250"/>
      <c r="N25" s="250"/>
      <c r="O25" s="250"/>
      <c r="P25" s="250"/>
      <c r="Q25" s="250"/>
      <c r="R25" s="250"/>
      <c r="S25" s="250"/>
      <c r="T25" s="251"/>
      <c r="U25" s="252"/>
    </row>
    <row r="26" spans="3:21" ht="24">
      <c r="C26" s="235" t="s">
        <v>130</v>
      </c>
      <c r="D26" s="226"/>
      <c r="E26" s="227"/>
      <c r="F26" s="222">
        <v>0.16500000000000001</v>
      </c>
      <c r="G26" s="200">
        <f t="shared" si="0"/>
        <v>0</v>
      </c>
      <c r="H26" s="207">
        <f t="shared" si="1"/>
        <v>0</v>
      </c>
      <c r="I26" s="203"/>
    </row>
    <row r="27" spans="3:21" ht="24">
      <c r="C27" s="235" t="s">
        <v>131</v>
      </c>
      <c r="D27" s="226"/>
      <c r="E27" s="227"/>
      <c r="F27" s="222">
        <v>0.16500000000000001</v>
      </c>
      <c r="G27" s="200">
        <f t="shared" si="0"/>
        <v>0</v>
      </c>
      <c r="H27" s="207">
        <f t="shared" si="1"/>
        <v>0</v>
      </c>
      <c r="I27" s="203"/>
      <c r="K27" s="99"/>
      <c r="L27" s="99"/>
      <c r="M27" s="99"/>
      <c r="N27" s="205"/>
      <c r="O27" s="205"/>
      <c r="P27" s="205"/>
      <c r="Q27" s="205"/>
      <c r="R27" s="205"/>
      <c r="S27" s="99"/>
      <c r="T27" s="99"/>
      <c r="U27" s="99"/>
    </row>
    <row r="28" spans="3:21" ht="24">
      <c r="C28" s="235" t="s">
        <v>132</v>
      </c>
      <c r="D28" s="226"/>
      <c r="E28" s="227"/>
      <c r="F28" s="222">
        <v>0.16500000000000001</v>
      </c>
      <c r="G28" s="200">
        <f t="shared" si="0"/>
        <v>0</v>
      </c>
      <c r="H28" s="207">
        <f t="shared" si="1"/>
        <v>0</v>
      </c>
      <c r="I28"/>
      <c r="J28" s="99"/>
      <c r="K28" s="253"/>
      <c r="L28" s="205"/>
      <c r="M28" s="205"/>
      <c r="N28" s="205"/>
      <c r="O28" s="205"/>
      <c r="P28" s="205"/>
      <c r="Q28" s="205"/>
      <c r="R28" s="205"/>
      <c r="S28" s="99"/>
      <c r="T28" s="99"/>
      <c r="U28" s="99"/>
    </row>
    <row r="29" spans="3:21" ht="24.75" thickBot="1">
      <c r="C29" s="236" t="s">
        <v>133</v>
      </c>
      <c r="D29" s="228"/>
      <c r="E29" s="229"/>
      <c r="F29" s="223">
        <v>0.16500000000000001</v>
      </c>
      <c r="G29" s="201">
        <f t="shared" si="0"/>
        <v>0</v>
      </c>
      <c r="H29" s="208">
        <f t="shared" si="1"/>
        <v>0</v>
      </c>
      <c r="I29"/>
      <c r="J29" s="99"/>
      <c r="K29" s="99"/>
      <c r="L29" s="99"/>
      <c r="M29" s="99"/>
      <c r="N29" s="99"/>
      <c r="O29" s="99"/>
      <c r="P29" s="99"/>
      <c r="Q29" s="99"/>
      <c r="R29" s="99"/>
      <c r="S29" s="99"/>
      <c r="T29" s="99"/>
      <c r="U29" s="99"/>
    </row>
    <row r="30" spans="3:21" ht="25.5" thickTop="1" thickBot="1">
      <c r="C30" s="209" t="s">
        <v>134</v>
      </c>
      <c r="D30" s="210"/>
      <c r="E30" s="211">
        <f>SUM(E9:E29)</f>
        <v>0</v>
      </c>
      <c r="F30" s="221"/>
      <c r="G30" s="212">
        <f>SUM(G9:G29)</f>
        <v>0</v>
      </c>
      <c r="H30" s="202">
        <f>SUM(H9:H29)</f>
        <v>0</v>
      </c>
      <c r="I30" s="99"/>
      <c r="J30" s="99"/>
      <c r="K30" s="99"/>
      <c r="L30" s="99"/>
      <c r="M30" s="99"/>
      <c r="N30" s="99"/>
      <c r="O30" s="99"/>
      <c r="P30" s="99"/>
      <c r="Q30" s="99"/>
      <c r="R30" s="99"/>
      <c r="S30" s="99"/>
      <c r="T30" s="99"/>
      <c r="U30" s="99"/>
    </row>
    <row r="31" spans="3:21">
      <c r="K31" s="99"/>
      <c r="L31" s="99"/>
      <c r="M31" s="99"/>
      <c r="N31" s="99"/>
      <c r="O31" s="99"/>
      <c r="P31" s="99"/>
      <c r="Q31" s="99"/>
      <c r="R31" s="99"/>
      <c r="S31" s="99"/>
      <c r="T31" s="99"/>
      <c r="U31" s="99"/>
    </row>
    <row r="32" spans="3:21">
      <c r="C32" s="274" t="s">
        <v>170</v>
      </c>
      <c r="D32" s="274"/>
      <c r="E32" s="274"/>
      <c r="F32" s="274"/>
      <c r="G32" s="274"/>
      <c r="H32" s="274"/>
      <c r="I32" s="274"/>
    </row>
    <row r="33" spans="3:15">
      <c r="C33" s="274"/>
      <c r="D33" s="274"/>
      <c r="E33" s="274"/>
      <c r="F33" s="274"/>
      <c r="G33" s="274"/>
      <c r="H33" s="274"/>
      <c r="I33" s="274"/>
      <c r="J33" s="99"/>
    </row>
    <row r="34" spans="3:15">
      <c r="C34" s="99"/>
      <c r="D34" s="99"/>
      <c r="E34" s="198"/>
      <c r="F34" s="198"/>
      <c r="G34" s="198"/>
      <c r="H34" s="198"/>
      <c r="I34" s="198"/>
      <c r="J34" s="99"/>
      <c r="K34" s="99"/>
      <c r="L34" s="99"/>
      <c r="M34" s="99"/>
      <c r="N34" s="99"/>
      <c r="O34" s="99"/>
    </row>
    <row r="35" spans="3:15" ht="18.75" customHeight="1">
      <c r="C35" s="214"/>
      <c r="D35" s="215"/>
      <c r="E35" s="206"/>
      <c r="F35" s="206"/>
      <c r="G35" s="198"/>
      <c r="H35" s="290" t="s">
        <v>154</v>
      </c>
      <c r="I35" s="291"/>
      <c r="J35" s="99"/>
      <c r="K35" s="99"/>
      <c r="L35" s="99"/>
      <c r="M35" s="99"/>
      <c r="N35" s="99"/>
      <c r="O35" s="99"/>
    </row>
    <row r="36" spans="3:15" ht="24.75" thickBot="1">
      <c r="C36" s="232" t="s">
        <v>157</v>
      </c>
      <c r="D36" s="217"/>
      <c r="G36" s="198"/>
      <c r="H36" s="292"/>
      <c r="I36" s="292"/>
      <c r="J36" s="99"/>
      <c r="K36" s="99"/>
      <c r="L36" s="99"/>
      <c r="M36" s="99"/>
      <c r="N36" s="99"/>
      <c r="O36" s="99"/>
    </row>
    <row r="37" spans="3:15" ht="25.5" customHeight="1" thickTop="1" thickBot="1">
      <c r="D37" s="230"/>
      <c r="E37" s="218" t="s">
        <v>156</v>
      </c>
      <c r="F37" s="230"/>
      <c r="G37" s="213" t="s">
        <v>155</v>
      </c>
      <c r="H37" s="293"/>
      <c r="I37" s="294"/>
      <c r="J37" s="99"/>
      <c r="K37" s="99"/>
      <c r="L37" s="99"/>
      <c r="M37" s="99"/>
      <c r="N37" s="99"/>
      <c r="O37" s="99"/>
    </row>
    <row r="38" spans="3:15" ht="19.5" thickTop="1">
      <c r="C38" s="216"/>
      <c r="D38" s="216"/>
      <c r="E38" s="198"/>
      <c r="F38" s="198"/>
      <c r="G38" s="198"/>
      <c r="H38" s="237"/>
      <c r="I38" s="237"/>
      <c r="J38" s="99"/>
      <c r="K38" s="99"/>
      <c r="L38" s="99"/>
      <c r="M38" s="99"/>
      <c r="N38" s="99"/>
      <c r="O38" s="99"/>
    </row>
    <row r="39" spans="3:15">
      <c r="C39" s="99"/>
      <c r="D39" s="99"/>
      <c r="E39" s="198"/>
      <c r="F39" s="198"/>
      <c r="G39" s="198"/>
      <c r="H39" s="198"/>
      <c r="I39" s="198"/>
      <c r="J39" s="99"/>
      <c r="K39" s="99"/>
      <c r="L39" s="99"/>
      <c r="M39" s="99"/>
      <c r="N39" s="99"/>
      <c r="O39" s="99"/>
    </row>
    <row r="40" spans="3:15">
      <c r="C40" s="274" t="s">
        <v>172</v>
      </c>
      <c r="D40" s="295"/>
      <c r="E40" s="295"/>
      <c r="F40" s="295"/>
      <c r="G40" s="295"/>
      <c r="H40" s="295"/>
      <c r="I40" s="295"/>
      <c r="J40" s="99"/>
      <c r="K40" s="99"/>
      <c r="L40" s="99"/>
      <c r="M40" s="99"/>
      <c r="N40" s="99"/>
      <c r="O40" s="99"/>
    </row>
    <row r="41" spans="3:15">
      <c r="C41" s="295"/>
      <c r="D41" s="295"/>
      <c r="E41" s="295"/>
      <c r="F41" s="295"/>
      <c r="G41" s="295"/>
      <c r="H41" s="295"/>
      <c r="I41" s="295"/>
      <c r="J41" s="99"/>
      <c r="K41" s="99"/>
      <c r="L41" s="99"/>
      <c r="M41" s="99"/>
      <c r="N41" s="99"/>
      <c r="O41" s="99"/>
    </row>
    <row r="42" spans="3:15">
      <c r="C42" s="99"/>
      <c r="D42" s="99"/>
      <c r="E42" s="198"/>
      <c r="F42" s="198"/>
      <c r="G42" s="198"/>
      <c r="H42" s="198"/>
      <c r="I42" s="198"/>
      <c r="J42" s="99"/>
      <c r="K42" s="99"/>
      <c r="L42" s="99"/>
      <c r="M42" s="99"/>
      <c r="N42" s="99"/>
      <c r="O42" s="99"/>
    </row>
    <row r="43" spans="3:15">
      <c r="D43" s="296" t="s">
        <v>162</v>
      </c>
      <c r="E43" s="99"/>
      <c r="F43" s="297" t="s">
        <v>163</v>
      </c>
      <c r="G43" s="198"/>
      <c r="H43" s="312" t="s">
        <v>171</v>
      </c>
      <c r="I43" s="312"/>
      <c r="J43" s="99"/>
      <c r="K43" s="99"/>
      <c r="L43" s="99"/>
      <c r="M43" s="99"/>
      <c r="N43" s="99"/>
      <c r="O43" s="99"/>
    </row>
    <row r="44" spans="3:15" ht="19.5" thickBot="1">
      <c r="D44" s="296"/>
      <c r="E44" s="99"/>
      <c r="F44" s="298"/>
      <c r="G44" s="198"/>
      <c r="H44" s="313"/>
      <c r="I44" s="313"/>
      <c r="J44" s="99"/>
      <c r="K44" s="99"/>
      <c r="L44" s="99"/>
      <c r="M44" s="99"/>
      <c r="N44" s="99"/>
      <c r="O44" s="99"/>
    </row>
    <row r="45" spans="3:15" ht="28.5" customHeight="1" thickTop="1" thickBot="1">
      <c r="D45" s="219">
        <f>H30</f>
        <v>0</v>
      </c>
      <c r="E45" s="68" t="s">
        <v>161</v>
      </c>
      <c r="F45" s="220">
        <f>H37</f>
        <v>0</v>
      </c>
      <c r="G45" s="206" t="s">
        <v>160</v>
      </c>
      <c r="H45" s="314">
        <f>D45-F45</f>
        <v>0</v>
      </c>
      <c r="I45" s="315"/>
      <c r="J45" s="238"/>
      <c r="K45" s="99"/>
      <c r="L45" s="99"/>
      <c r="M45" s="99"/>
      <c r="N45" s="99"/>
      <c r="O45" s="99"/>
    </row>
    <row r="46" spans="3:15" ht="19.5" thickTop="1">
      <c r="C46" s="99"/>
      <c r="D46" s="99"/>
      <c r="E46" s="198"/>
      <c r="F46" s="198"/>
      <c r="G46" s="198"/>
      <c r="H46" s="198"/>
      <c r="I46" s="198"/>
      <c r="J46" s="99"/>
      <c r="K46" s="99"/>
      <c r="L46" s="99"/>
      <c r="M46" s="99"/>
      <c r="N46" s="99"/>
      <c r="O46" s="99"/>
    </row>
    <row r="47" spans="3:15" ht="19.5">
      <c r="C47"/>
      <c r="F47" s="254" t="s">
        <v>178</v>
      </c>
      <c r="K47" s="99"/>
      <c r="L47" s="99"/>
      <c r="M47" s="99"/>
      <c r="N47" s="99"/>
      <c r="O47" s="99"/>
    </row>
    <row r="48" spans="3:15">
      <c r="C48"/>
      <c r="D48" s="194"/>
    </row>
    <row r="49" spans="3:3">
      <c r="C49"/>
    </row>
  </sheetData>
  <mergeCells count="15">
    <mergeCell ref="C3:I4"/>
    <mergeCell ref="C40:I41"/>
    <mergeCell ref="H35:I36"/>
    <mergeCell ref="H37:I37"/>
    <mergeCell ref="D6:D8"/>
    <mergeCell ref="C6:C8"/>
    <mergeCell ref="H6:H8"/>
    <mergeCell ref="G6:G8"/>
    <mergeCell ref="E6:E8"/>
    <mergeCell ref="F6:F8"/>
    <mergeCell ref="H43:I44"/>
    <mergeCell ref="H45:I45"/>
    <mergeCell ref="D43:D44"/>
    <mergeCell ref="F43:F44"/>
    <mergeCell ref="C32:I33"/>
  </mergeCells>
  <phoneticPr fontId="3"/>
  <dataValidations count="1">
    <dataValidation type="list" allowBlank="1" showInputMessage="1" showErrorMessage="1" sqref="D37 F37">
      <formula1>"R6.4月,R6.5月,R6.6月,R6.7月,R6.8月,R6.9月,R6.10月,R6.11月,R6.12月,R7.1月,R7.2月,R7.3月,R7.4月,R7.5月,R7.6月,R7.7月,R7.8月,R7.9月,R7.10月,R7.11月,R7.12月"</formula1>
    </dataValidation>
  </dataValidations>
  <pageMargins left="0.70866141732283472" right="0.70866141732283472" top="0.74803149606299213" bottom="0.74803149606299213" header="0.31496062992125984" footer="0.31496062992125984"/>
  <pageSetup paperSize="9" scale="4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
  <sheetViews>
    <sheetView showGridLines="0" view="pageBreakPreview" topLeftCell="A82" zoomScale="70" zoomScaleNormal="40" zoomScaleSheetLayoutView="70" workbookViewId="0">
      <selection activeCell="F96" sqref="F96"/>
    </sheetView>
  </sheetViews>
  <sheetFormatPr defaultRowHeight="18.75" outlineLevelCol="1"/>
  <cols>
    <col min="3" max="3" width="19.75" customWidth="1"/>
    <col min="4" max="4" width="15.125" style="2" customWidth="1"/>
    <col min="5" max="5" width="11" style="2" bestFit="1" customWidth="1"/>
    <col min="6" max="9" width="15.125" customWidth="1"/>
    <col min="10" max="10" width="15.125" style="3" customWidth="1"/>
    <col min="11" max="11" width="15.125" customWidth="1"/>
    <col min="12" max="12" width="15.125" style="3" customWidth="1"/>
    <col min="13" max="13" width="15.125" customWidth="1"/>
    <col min="14" max="14" width="15.25" style="3" customWidth="1"/>
    <col min="15" max="15" width="15.125" customWidth="1" outlineLevel="1"/>
    <col min="16" max="16" width="10.375" style="3" customWidth="1" outlineLevel="1"/>
    <col min="17" max="17" width="10.125" customWidth="1"/>
    <col min="18" max="18" width="6.125" style="3" bestFit="1" customWidth="1"/>
  </cols>
  <sheetData>
    <row r="1" spans="1:19" ht="24">
      <c r="A1" s="135" t="s">
        <v>110</v>
      </c>
    </row>
    <row r="2" spans="1:19" ht="21" thickBot="1">
      <c r="A2" s="1"/>
      <c r="J2" s="107"/>
      <c r="L2" s="107"/>
      <c r="N2" s="107"/>
      <c r="P2" s="107"/>
      <c r="R2" s="107"/>
    </row>
    <row r="3" spans="1:19" ht="25.5">
      <c r="A3" s="1"/>
      <c r="B3" s="175" t="s">
        <v>88</v>
      </c>
      <c r="C3" s="176"/>
      <c r="D3" s="177"/>
      <c r="E3" s="177"/>
      <c r="F3" s="176"/>
      <c r="G3" s="176"/>
      <c r="H3" s="176"/>
      <c r="I3" s="176"/>
      <c r="J3" s="178"/>
      <c r="K3" s="176"/>
      <c r="L3" s="178"/>
      <c r="M3" s="176"/>
      <c r="N3" s="178"/>
      <c r="O3" s="176"/>
      <c r="P3" s="178"/>
      <c r="Q3" s="176"/>
      <c r="R3" s="178"/>
      <c r="S3" s="179"/>
    </row>
    <row r="4" spans="1:19" ht="25.5">
      <c r="A4" s="1"/>
      <c r="B4" s="180" t="s">
        <v>89</v>
      </c>
      <c r="C4" s="181"/>
      <c r="D4" s="182"/>
      <c r="E4" s="182"/>
      <c r="F4" s="181"/>
      <c r="G4" s="181"/>
      <c r="H4" s="181"/>
      <c r="I4" s="181"/>
      <c r="J4" s="183"/>
      <c r="K4" s="181"/>
      <c r="L4" s="183"/>
      <c r="M4" s="99"/>
      <c r="N4" s="68"/>
      <c r="O4" s="99"/>
      <c r="P4" s="68"/>
      <c r="Q4" s="99"/>
      <c r="R4" s="68"/>
      <c r="S4" s="131"/>
    </row>
    <row r="5" spans="1:19" ht="25.5">
      <c r="A5" s="1"/>
      <c r="B5" s="180" t="s">
        <v>91</v>
      </c>
      <c r="C5" s="170" t="s">
        <v>94</v>
      </c>
      <c r="D5" s="182"/>
      <c r="E5" s="182"/>
      <c r="F5" s="181"/>
      <c r="G5" s="181"/>
      <c r="H5" s="181"/>
      <c r="I5" s="181"/>
      <c r="J5" s="188"/>
      <c r="K5" s="189"/>
      <c r="L5" s="188"/>
      <c r="M5" s="99"/>
      <c r="N5" s="68"/>
      <c r="O5" s="99"/>
      <c r="P5" s="68"/>
      <c r="Q5" s="99"/>
      <c r="R5" s="68"/>
      <c r="S5" s="131"/>
    </row>
    <row r="6" spans="1:19" ht="25.5">
      <c r="A6" s="1"/>
      <c r="B6" s="180" t="s">
        <v>92</v>
      </c>
      <c r="C6" s="170" t="s">
        <v>93</v>
      </c>
      <c r="D6" s="182"/>
      <c r="E6" s="182"/>
      <c r="F6" s="181"/>
      <c r="G6" s="181"/>
      <c r="H6" s="181"/>
      <c r="I6" s="181"/>
      <c r="J6" s="190"/>
      <c r="K6" s="191"/>
      <c r="L6" s="190"/>
      <c r="M6" s="99"/>
      <c r="N6" s="68"/>
      <c r="O6" s="99"/>
      <c r="P6" s="68"/>
      <c r="Q6" s="99"/>
      <c r="R6" s="68"/>
      <c r="S6" s="131"/>
    </row>
    <row r="7" spans="1:19" ht="26.25" thickBot="1">
      <c r="A7" s="1"/>
      <c r="B7" s="184"/>
      <c r="C7" s="185"/>
      <c r="D7" s="186"/>
      <c r="E7" s="186"/>
      <c r="F7" s="185"/>
      <c r="G7" s="185"/>
      <c r="H7" s="185"/>
      <c r="I7" s="185"/>
      <c r="J7" s="187"/>
      <c r="K7" s="185"/>
      <c r="L7" s="187"/>
      <c r="M7" s="132"/>
      <c r="N7" s="133"/>
      <c r="O7" s="132"/>
      <c r="P7" s="133"/>
      <c r="Q7" s="132"/>
      <c r="R7" s="133"/>
      <c r="S7" s="134"/>
    </row>
    <row r="8" spans="1:19" ht="19.5" thickBot="1"/>
    <row r="9" spans="1:19" ht="21.75">
      <c r="B9" s="139"/>
      <c r="C9" s="140"/>
      <c r="D9" s="141"/>
      <c r="E9" s="141"/>
      <c r="F9" s="140"/>
      <c r="G9" s="140"/>
      <c r="H9" s="140"/>
      <c r="I9" s="140"/>
      <c r="J9" s="142"/>
      <c r="K9" s="140"/>
      <c r="L9" s="142"/>
      <c r="M9" s="140"/>
      <c r="N9" s="142"/>
      <c r="O9" s="140"/>
      <c r="P9" s="142"/>
      <c r="Q9" s="140"/>
      <c r="R9" s="142"/>
      <c r="S9" s="143"/>
    </row>
    <row r="10" spans="1:19" ht="21.75">
      <c r="B10" s="157" t="s">
        <v>95</v>
      </c>
      <c r="C10" s="4"/>
      <c r="D10" s="153"/>
      <c r="E10" s="153"/>
      <c r="F10" s="4"/>
      <c r="G10" s="4"/>
      <c r="H10" s="4"/>
      <c r="I10" s="4"/>
      <c r="J10" s="5"/>
      <c r="K10" s="4"/>
      <c r="L10" s="5"/>
      <c r="M10" s="4"/>
      <c r="N10" s="5"/>
      <c r="O10" s="4"/>
      <c r="P10" s="5"/>
      <c r="Q10" s="4"/>
      <c r="R10" s="5"/>
      <c r="S10" s="145"/>
    </row>
    <row r="11" spans="1:19">
      <c r="B11" s="144"/>
      <c r="C11" s="350"/>
      <c r="D11" s="350"/>
      <c r="E11" s="350"/>
      <c r="F11" s="350"/>
      <c r="G11" s="350"/>
      <c r="H11" s="350"/>
      <c r="I11" s="350"/>
      <c r="J11" s="350"/>
      <c r="K11" s="350"/>
      <c r="L11" s="350"/>
      <c r="M11" s="350"/>
      <c r="N11" s="350"/>
      <c r="O11" s="350"/>
      <c r="P11" s="350"/>
      <c r="Q11" s="4"/>
      <c r="R11" s="5"/>
      <c r="S11" s="145"/>
    </row>
    <row r="12" spans="1:19" ht="18.75" customHeight="1">
      <c r="B12" s="144"/>
      <c r="C12" s="351" t="s">
        <v>70</v>
      </c>
      <c r="D12" s="352"/>
      <c r="E12" s="6"/>
      <c r="F12" s="358" t="s">
        <v>76</v>
      </c>
      <c r="G12" s="358"/>
      <c r="H12" s="358"/>
      <c r="I12" s="355"/>
      <c r="J12" s="355"/>
      <c r="K12" s="355"/>
      <c r="L12" s="355"/>
      <c r="M12" s="63"/>
      <c r="N12" s="102"/>
      <c r="O12" s="102"/>
      <c r="P12" s="102"/>
      <c r="Q12" s="4"/>
      <c r="R12" s="5"/>
      <c r="S12" s="145"/>
    </row>
    <row r="13" spans="1:19" ht="19.5" thickBot="1">
      <c r="B13" s="144"/>
      <c r="C13" s="353"/>
      <c r="D13" s="354"/>
      <c r="E13" s="6"/>
      <c r="F13" s="358"/>
      <c r="G13" s="358"/>
      <c r="H13" s="358"/>
      <c r="I13" s="355"/>
      <c r="J13" s="355"/>
      <c r="K13" s="355"/>
      <c r="L13" s="355"/>
      <c r="M13" s="63"/>
      <c r="N13" s="102"/>
      <c r="O13" s="102"/>
      <c r="P13" s="102" t="s">
        <v>82</v>
      </c>
      <c r="Q13" s="4"/>
      <c r="R13" s="5"/>
      <c r="S13" s="145"/>
    </row>
    <row r="14" spans="1:19" ht="20.25" thickTop="1" thickBot="1">
      <c r="B14" s="144"/>
      <c r="C14" s="356"/>
      <c r="D14" s="357"/>
      <c r="E14" s="102" t="s">
        <v>0</v>
      </c>
      <c r="F14" s="108" t="s">
        <v>71</v>
      </c>
      <c r="G14" s="109"/>
      <c r="H14" s="110" t="s">
        <v>72</v>
      </c>
      <c r="I14" s="111"/>
      <c r="J14" s="112" t="s">
        <v>75</v>
      </c>
      <c r="K14" s="113" t="s">
        <v>73</v>
      </c>
      <c r="L14" s="111"/>
      <c r="M14" s="110" t="s">
        <v>74</v>
      </c>
      <c r="N14" s="114"/>
      <c r="O14" s="115" t="s">
        <v>78</v>
      </c>
      <c r="P14" s="138">
        <f>IFERROR(IF(G14=L14,N14-I14+1,IF(L14-G14=1,12-I14+1+N14,IF(L14-G14=2,12-I14+1+N14+12,"エラー"))),1)</f>
        <v>1</v>
      </c>
      <c r="Q14" s="4" t="s">
        <v>77</v>
      </c>
      <c r="R14" s="5"/>
      <c r="S14" s="145"/>
    </row>
    <row r="15" spans="1:19" ht="20.25" thickTop="1" thickBot="1">
      <c r="B15" s="146"/>
      <c r="C15" s="147"/>
      <c r="D15" s="148"/>
      <c r="E15" s="148"/>
      <c r="F15" s="147"/>
      <c r="G15" s="149"/>
      <c r="H15" s="147"/>
      <c r="I15" s="149"/>
      <c r="J15" s="150"/>
      <c r="K15" s="147"/>
      <c r="L15" s="151"/>
      <c r="M15" s="147"/>
      <c r="N15" s="150"/>
      <c r="O15" s="147"/>
      <c r="P15" s="150"/>
      <c r="Q15" s="147"/>
      <c r="R15" s="150"/>
      <c r="S15" s="152"/>
    </row>
    <row r="16" spans="1:19" ht="19.5" thickBot="1">
      <c r="B16" s="7"/>
      <c r="C16" s="7"/>
      <c r="D16" s="8"/>
      <c r="E16" s="8"/>
      <c r="F16" s="7"/>
      <c r="G16" s="7"/>
      <c r="H16" s="7"/>
      <c r="I16" s="7"/>
      <c r="J16" s="9"/>
      <c r="K16" s="7"/>
      <c r="L16" s="9"/>
      <c r="M16" s="7"/>
      <c r="N16" s="9"/>
      <c r="O16" s="7"/>
      <c r="P16" s="9"/>
      <c r="Q16" s="7"/>
      <c r="R16" s="9"/>
      <c r="S16" s="7"/>
    </row>
    <row r="17" spans="2:19" ht="21.75">
      <c r="B17" s="136"/>
      <c r="C17" s="10"/>
      <c r="D17" s="11"/>
      <c r="E17" s="11"/>
      <c r="F17" s="10"/>
      <c r="G17" s="10"/>
      <c r="H17" s="10"/>
      <c r="I17" s="10"/>
      <c r="J17" s="12"/>
      <c r="K17" s="10"/>
      <c r="L17" s="12"/>
      <c r="M17" s="10"/>
      <c r="N17" s="12"/>
      <c r="O17" s="10"/>
      <c r="P17" s="12"/>
      <c r="Q17" s="10"/>
      <c r="R17" s="12"/>
      <c r="S17" s="13"/>
    </row>
    <row r="18" spans="2:19" ht="21.75">
      <c r="B18" s="156" t="s">
        <v>90</v>
      </c>
      <c r="C18" s="155"/>
      <c r="Q18" s="15"/>
      <c r="R18" s="15"/>
      <c r="S18" s="16"/>
    </row>
    <row r="19" spans="2:19">
      <c r="B19" s="14"/>
      <c r="C19" s="103"/>
      <c r="D19" s="103"/>
      <c r="E19" s="103"/>
      <c r="F19" s="103"/>
      <c r="G19" s="103"/>
      <c r="H19" s="103"/>
      <c r="I19" s="103"/>
      <c r="J19" s="103"/>
      <c r="K19" s="103"/>
      <c r="L19" s="103"/>
      <c r="M19" s="103"/>
      <c r="N19" s="103"/>
      <c r="O19" s="103"/>
      <c r="P19" s="103"/>
      <c r="Q19" s="103"/>
      <c r="R19" s="103"/>
      <c r="S19" s="16"/>
    </row>
    <row r="20" spans="2:19">
      <c r="B20" s="14"/>
      <c r="C20" s="344" t="s">
        <v>1</v>
      </c>
      <c r="D20" s="344"/>
      <c r="E20" s="344"/>
      <c r="F20" s="344"/>
      <c r="G20" s="344"/>
      <c r="H20" s="344"/>
      <c r="I20" s="344"/>
      <c r="J20" s="344"/>
      <c r="K20" s="344"/>
      <c r="L20" s="344"/>
      <c r="M20" s="344"/>
      <c r="N20" s="344"/>
      <c r="O20" s="344"/>
      <c r="P20" s="344"/>
      <c r="Q20" s="103"/>
      <c r="R20" s="103"/>
      <c r="S20" s="16"/>
    </row>
    <row r="21" spans="2:19" s="3" customFormat="1">
      <c r="B21" s="17"/>
      <c r="C21" s="19"/>
      <c r="D21" s="19" t="s">
        <v>2</v>
      </c>
      <c r="E21" s="18" t="s">
        <v>3</v>
      </c>
      <c r="F21" s="338" t="s">
        <v>4</v>
      </c>
      <c r="G21" s="338"/>
      <c r="H21" s="338" t="s">
        <v>5</v>
      </c>
      <c r="I21" s="338"/>
      <c r="J21" s="338" t="s">
        <v>6</v>
      </c>
      <c r="K21" s="338"/>
      <c r="L21" s="338" t="s">
        <v>7</v>
      </c>
      <c r="M21" s="338"/>
      <c r="N21" s="338" t="s">
        <v>8</v>
      </c>
      <c r="O21" s="338"/>
      <c r="P21" s="51"/>
      <c r="Q21" s="51"/>
      <c r="R21" s="51"/>
      <c r="S21" s="20"/>
    </row>
    <row r="22" spans="2:19" s="3" customFormat="1" ht="37.5" customHeight="1">
      <c r="B22" s="17"/>
      <c r="C22" s="333" t="s">
        <v>9</v>
      </c>
      <c r="D22" s="335" t="s">
        <v>58</v>
      </c>
      <c r="E22" s="335" t="s">
        <v>11</v>
      </c>
      <c r="F22" s="322" t="s">
        <v>57</v>
      </c>
      <c r="G22" s="323"/>
      <c r="H22" s="322" t="s">
        <v>59</v>
      </c>
      <c r="I22" s="323"/>
      <c r="J22" s="322" t="s">
        <v>60</v>
      </c>
      <c r="K22" s="323"/>
      <c r="L22" s="322" t="s">
        <v>15</v>
      </c>
      <c r="M22" s="330"/>
      <c r="N22" s="322" t="s">
        <v>16</v>
      </c>
      <c r="O22" s="323"/>
      <c r="P22" s="70"/>
      <c r="Q22" s="70"/>
      <c r="R22" s="70"/>
      <c r="S22" s="20"/>
    </row>
    <row r="23" spans="2:19" s="3" customFormat="1">
      <c r="B23" s="17"/>
      <c r="C23" s="334"/>
      <c r="D23" s="336"/>
      <c r="E23" s="337"/>
      <c r="F23" s="324"/>
      <c r="G23" s="325"/>
      <c r="H23" s="324"/>
      <c r="I23" s="325"/>
      <c r="J23" s="324"/>
      <c r="K23" s="325"/>
      <c r="L23" s="331"/>
      <c r="M23" s="332"/>
      <c r="N23" s="324"/>
      <c r="O23" s="325"/>
      <c r="P23" s="70"/>
      <c r="Q23" s="70"/>
      <c r="R23" s="70"/>
      <c r="S23" s="20"/>
    </row>
    <row r="24" spans="2:19" s="3" customFormat="1" ht="39.75" customHeight="1" thickBot="1">
      <c r="B24" s="17"/>
      <c r="C24" s="22" t="s">
        <v>17</v>
      </c>
      <c r="D24" s="21" t="s">
        <v>18</v>
      </c>
      <c r="E24" s="23"/>
      <c r="F24" s="335" t="s">
        <v>19</v>
      </c>
      <c r="G24" s="343"/>
      <c r="H24" s="335" t="s">
        <v>19</v>
      </c>
      <c r="I24" s="343"/>
      <c r="J24" s="335" t="s">
        <v>19</v>
      </c>
      <c r="K24" s="343"/>
      <c r="L24" s="328" t="s">
        <v>20</v>
      </c>
      <c r="M24" s="329"/>
      <c r="N24" s="345" t="s">
        <v>21</v>
      </c>
      <c r="O24" s="345"/>
      <c r="P24" s="70"/>
      <c r="Q24" s="70"/>
      <c r="R24" s="70"/>
      <c r="S24" s="20"/>
    </row>
    <row r="25" spans="2:19" s="3" customFormat="1" ht="19.5" thickTop="1">
      <c r="B25" s="17"/>
      <c r="C25" s="122" t="s">
        <v>53</v>
      </c>
      <c r="D25" s="128"/>
      <c r="E25" s="66">
        <v>0.16500000000000001</v>
      </c>
      <c r="F25" s="75"/>
      <c r="G25" s="76" t="s">
        <v>22</v>
      </c>
      <c r="H25" s="77"/>
      <c r="I25" s="76" t="s">
        <v>22</v>
      </c>
      <c r="J25" s="77"/>
      <c r="K25" s="78" t="s">
        <v>22</v>
      </c>
      <c r="L25" s="24">
        <f>IFERROR(ROUND(E25*(H25+J25),0),0)</f>
        <v>0</v>
      </c>
      <c r="M25" s="25" t="s">
        <v>22</v>
      </c>
      <c r="N25" s="28">
        <f>H25+J25+L25</f>
        <v>0</v>
      </c>
      <c r="O25" s="25" t="s">
        <v>22</v>
      </c>
      <c r="P25" s="71"/>
      <c r="Q25" s="71"/>
      <c r="R25" s="71"/>
      <c r="S25" s="20"/>
    </row>
    <row r="26" spans="2:19">
      <c r="B26" s="14"/>
      <c r="C26" s="122" t="s">
        <v>54</v>
      </c>
      <c r="D26" s="127"/>
      <c r="E26" s="66">
        <v>0.16500000000000001</v>
      </c>
      <c r="F26" s="79"/>
      <c r="G26" s="25" t="s">
        <v>22</v>
      </c>
      <c r="H26" s="29"/>
      <c r="I26" s="25" t="s">
        <v>22</v>
      </c>
      <c r="J26" s="29"/>
      <c r="K26" s="80" t="s">
        <v>22</v>
      </c>
      <c r="L26" s="24">
        <f t="shared" ref="L26:L29" si="0">IFERROR(ROUND(E26*(H26+J26),0),0)</f>
        <v>0</v>
      </c>
      <c r="M26" s="25" t="s">
        <v>22</v>
      </c>
      <c r="N26" s="28">
        <f t="shared" ref="N26:N29" si="1">H26+J26+L26</f>
        <v>0</v>
      </c>
      <c r="O26" s="25" t="s">
        <v>22</v>
      </c>
      <c r="P26" s="69"/>
      <c r="Q26" s="69"/>
      <c r="R26" s="69"/>
      <c r="S26" s="16"/>
    </row>
    <row r="27" spans="2:19" ht="20.25" customHeight="1">
      <c r="B27" s="14"/>
      <c r="C27" s="64" t="s">
        <v>55</v>
      </c>
      <c r="D27" s="126"/>
      <c r="E27" s="125">
        <v>0.16500000000000001</v>
      </c>
      <c r="F27" s="79"/>
      <c r="G27" s="25" t="s">
        <v>22</v>
      </c>
      <c r="H27" s="30"/>
      <c r="I27" s="25" t="s">
        <v>22</v>
      </c>
      <c r="J27" s="29"/>
      <c r="K27" s="80" t="s">
        <v>22</v>
      </c>
      <c r="L27" s="24">
        <f t="shared" si="0"/>
        <v>0</v>
      </c>
      <c r="M27" s="25" t="s">
        <v>22</v>
      </c>
      <c r="N27" s="28">
        <f t="shared" si="1"/>
        <v>0</v>
      </c>
      <c r="O27" s="25" t="s">
        <v>22</v>
      </c>
      <c r="P27" s="69"/>
      <c r="Q27" s="69"/>
      <c r="R27" s="69"/>
      <c r="S27" s="16"/>
    </row>
    <row r="28" spans="2:19">
      <c r="B28" s="14"/>
      <c r="C28" s="64" t="s">
        <v>56</v>
      </c>
      <c r="D28" s="126"/>
      <c r="E28" s="125">
        <v>0.16500000000000001</v>
      </c>
      <c r="F28" s="81"/>
      <c r="G28" s="25" t="s">
        <v>22</v>
      </c>
      <c r="H28" s="29"/>
      <c r="I28" s="25" t="s">
        <v>22</v>
      </c>
      <c r="J28" s="29"/>
      <c r="K28" s="80" t="s">
        <v>22</v>
      </c>
      <c r="L28" s="24">
        <f t="shared" si="0"/>
        <v>0</v>
      </c>
      <c r="M28" s="25" t="s">
        <v>22</v>
      </c>
      <c r="N28" s="28">
        <f t="shared" si="1"/>
        <v>0</v>
      </c>
      <c r="O28" s="25" t="s">
        <v>22</v>
      </c>
      <c r="P28" s="69"/>
      <c r="Q28" s="69"/>
      <c r="R28" s="69"/>
      <c r="S28" s="16"/>
    </row>
    <row r="29" spans="2:19" ht="19.5" thickBot="1">
      <c r="B29" s="14"/>
      <c r="C29" s="65" t="s">
        <v>52</v>
      </c>
      <c r="D29" s="124"/>
      <c r="E29" s="125">
        <v>0.16500000000000001</v>
      </c>
      <c r="F29" s="82"/>
      <c r="G29" s="83" t="s">
        <v>22</v>
      </c>
      <c r="H29" s="84"/>
      <c r="I29" s="83" t="s">
        <v>22</v>
      </c>
      <c r="J29" s="84"/>
      <c r="K29" s="85" t="s">
        <v>22</v>
      </c>
      <c r="L29" s="24">
        <f t="shared" si="0"/>
        <v>0</v>
      </c>
      <c r="M29" s="25" t="s">
        <v>22</v>
      </c>
      <c r="N29" s="28">
        <f t="shared" si="1"/>
        <v>0</v>
      </c>
      <c r="O29" s="25" t="s">
        <v>22</v>
      </c>
      <c r="P29" s="69"/>
      <c r="Q29" s="69"/>
      <c r="R29" s="69"/>
      <c r="S29" s="16"/>
    </row>
    <row r="30" spans="2:19" ht="19.5" thickTop="1">
      <c r="B30" s="14"/>
      <c r="D30" s="123"/>
      <c r="J30"/>
      <c r="L30"/>
      <c r="N30"/>
      <c r="O30" s="95" t="s">
        <v>65</v>
      </c>
      <c r="P30" s="96"/>
      <c r="S30" s="16"/>
    </row>
    <row r="31" spans="2:19">
      <c r="B31" s="14"/>
      <c r="C31" s="341" t="s">
        <v>23</v>
      </c>
      <c r="D31" s="342"/>
      <c r="E31" s="94">
        <f>SUM(D25:D29)</f>
        <v>0</v>
      </c>
      <c r="F31" s="91"/>
      <c r="G31" s="93">
        <f>SUM(F25:F29)</f>
        <v>0</v>
      </c>
      <c r="H31" s="32" t="s">
        <v>22</v>
      </c>
      <c r="I31" s="33">
        <f>SUM(H25:H29)</f>
        <v>0</v>
      </c>
      <c r="J31" s="34" t="s">
        <v>22</v>
      </c>
      <c r="K31" s="33">
        <f>SUM(J25:J29)</f>
        <v>0</v>
      </c>
      <c r="L31" s="34" t="s">
        <v>22</v>
      </c>
      <c r="M31" s="33">
        <f>SUM(L25:L29)</f>
        <v>0</v>
      </c>
      <c r="N31" s="34" t="s">
        <v>22</v>
      </c>
      <c r="O31" s="92">
        <f>SUM(N25:N29)</f>
        <v>0</v>
      </c>
      <c r="P31" s="34" t="s">
        <v>22</v>
      </c>
      <c r="S31" s="16"/>
    </row>
    <row r="32" spans="2:19">
      <c r="B32" s="14"/>
      <c r="C32" s="27"/>
      <c r="D32" s="35"/>
      <c r="E32" s="35"/>
      <c r="F32" s="27"/>
      <c r="G32" s="36"/>
      <c r="H32" s="27"/>
      <c r="I32" s="36"/>
      <c r="K32" s="36"/>
      <c r="M32" s="36"/>
      <c r="O32" s="36"/>
      <c r="Q32" s="26"/>
      <c r="S32" s="16"/>
    </row>
    <row r="33" spans="2:19">
      <c r="B33" s="14"/>
      <c r="C33" s="344" t="s">
        <v>24</v>
      </c>
      <c r="D33" s="344"/>
      <c r="E33" s="344"/>
      <c r="F33" s="344"/>
      <c r="G33" s="344"/>
      <c r="H33" s="344"/>
      <c r="I33" s="344"/>
      <c r="J33" s="344"/>
      <c r="K33" s="344"/>
      <c r="L33" s="344"/>
      <c r="M33" s="344"/>
      <c r="N33" s="344"/>
      <c r="O33" s="344"/>
      <c r="P33" s="344"/>
      <c r="Q33" s="15"/>
      <c r="R33" s="15"/>
      <c r="S33" s="16"/>
    </row>
    <row r="34" spans="2:19" s="3" customFormat="1">
      <c r="B34" s="17"/>
      <c r="C34" s="19"/>
      <c r="D34" s="19" t="s">
        <v>2</v>
      </c>
      <c r="E34" s="18" t="s">
        <v>3</v>
      </c>
      <c r="F34" s="338" t="s">
        <v>25</v>
      </c>
      <c r="G34" s="338"/>
      <c r="H34" s="338" t="s">
        <v>26</v>
      </c>
      <c r="I34" s="338"/>
      <c r="J34" s="338" t="s">
        <v>27</v>
      </c>
      <c r="K34" s="338"/>
      <c r="L34" s="338" t="s">
        <v>28</v>
      </c>
      <c r="M34" s="338"/>
      <c r="N34" s="348" t="s">
        <v>29</v>
      </c>
      <c r="O34" s="349"/>
      <c r="P34" s="346"/>
      <c r="Q34" s="347"/>
      <c r="S34" s="20"/>
    </row>
    <row r="35" spans="2:19" s="3" customFormat="1" ht="37.5" customHeight="1">
      <c r="B35" s="17"/>
      <c r="C35" s="333" t="s">
        <v>9</v>
      </c>
      <c r="D35" s="335" t="s">
        <v>10</v>
      </c>
      <c r="E35" s="335" t="s">
        <v>11</v>
      </c>
      <c r="F35" s="322" t="s">
        <v>61</v>
      </c>
      <c r="G35" s="323"/>
      <c r="H35" s="322" t="s">
        <v>62</v>
      </c>
      <c r="I35" s="323"/>
      <c r="J35" s="322" t="s">
        <v>63</v>
      </c>
      <c r="K35" s="323"/>
      <c r="L35" s="322" t="s">
        <v>30</v>
      </c>
      <c r="M35" s="330"/>
      <c r="N35" s="322" t="s">
        <v>31</v>
      </c>
      <c r="O35" s="330"/>
      <c r="P35" s="359"/>
      <c r="Q35" s="360"/>
      <c r="R35" s="67"/>
      <c r="S35" s="20"/>
    </row>
    <row r="36" spans="2:19" s="3" customFormat="1">
      <c r="B36" s="17"/>
      <c r="C36" s="334"/>
      <c r="D36" s="336"/>
      <c r="E36" s="337"/>
      <c r="F36" s="324"/>
      <c r="G36" s="325"/>
      <c r="H36" s="324"/>
      <c r="I36" s="325"/>
      <c r="J36" s="324"/>
      <c r="K36" s="325"/>
      <c r="L36" s="331"/>
      <c r="M36" s="332"/>
      <c r="N36" s="331"/>
      <c r="O36" s="332"/>
      <c r="P36" s="359"/>
      <c r="Q36" s="360"/>
      <c r="R36" s="67"/>
      <c r="S36" s="20"/>
    </row>
    <row r="37" spans="2:19" s="3" customFormat="1" ht="38.25" customHeight="1" thickBot="1">
      <c r="B37" s="17"/>
      <c r="C37" s="21" t="s">
        <v>32</v>
      </c>
      <c r="D37" s="21" t="s">
        <v>32</v>
      </c>
      <c r="E37" s="21" t="s">
        <v>32</v>
      </c>
      <c r="F37" s="343" t="s">
        <v>33</v>
      </c>
      <c r="G37" s="343"/>
      <c r="H37" s="322" t="s">
        <v>34</v>
      </c>
      <c r="I37" s="323"/>
      <c r="J37" s="343" t="s">
        <v>18</v>
      </c>
      <c r="K37" s="343"/>
      <c r="L37" s="328" t="s">
        <v>35</v>
      </c>
      <c r="M37" s="329"/>
      <c r="N37" s="361" t="s">
        <v>36</v>
      </c>
      <c r="O37" s="362"/>
      <c r="P37" s="346"/>
      <c r="Q37" s="347"/>
      <c r="S37" s="20"/>
    </row>
    <row r="38" spans="2:19" s="3" customFormat="1">
      <c r="B38" s="17"/>
      <c r="C38" s="86" t="str">
        <f t="shared" ref="C38:E42" si="2">IF(C25="","",C25)</f>
        <v>看護職員等</v>
      </c>
      <c r="D38" s="38" t="str">
        <f t="shared" si="2"/>
        <v/>
      </c>
      <c r="E38" s="87">
        <f t="shared" si="2"/>
        <v>0.16500000000000001</v>
      </c>
      <c r="F38" s="75"/>
      <c r="G38" s="78" t="s">
        <v>22</v>
      </c>
      <c r="H38" s="39">
        <f>F38</f>
        <v>0</v>
      </c>
      <c r="I38" s="40" t="s">
        <v>22</v>
      </c>
      <c r="J38" s="75"/>
      <c r="K38" s="78" t="s">
        <v>22</v>
      </c>
      <c r="L38" s="24">
        <f>IFERROR(ROUND(E38*(H38+J38),0),0)</f>
        <v>0</v>
      </c>
      <c r="M38" s="25" t="s">
        <v>22</v>
      </c>
      <c r="N38" s="28">
        <f>F38+J38+L38</f>
        <v>0</v>
      </c>
      <c r="O38" s="18" t="s">
        <v>37</v>
      </c>
      <c r="P38" s="26"/>
      <c r="S38" s="20"/>
    </row>
    <row r="39" spans="2:19">
      <c r="B39" s="14"/>
      <c r="C39" s="86" t="str">
        <f t="shared" si="2"/>
        <v>薬剤師</v>
      </c>
      <c r="D39" s="38" t="str">
        <f t="shared" si="2"/>
        <v/>
      </c>
      <c r="E39" s="87">
        <f t="shared" si="2"/>
        <v>0.16500000000000001</v>
      </c>
      <c r="F39" s="79"/>
      <c r="G39" s="80" t="s">
        <v>22</v>
      </c>
      <c r="H39" s="39">
        <f t="shared" ref="H39:H42" si="3">F39</f>
        <v>0</v>
      </c>
      <c r="I39" s="40" t="s">
        <v>22</v>
      </c>
      <c r="J39" s="79"/>
      <c r="K39" s="80" t="s">
        <v>22</v>
      </c>
      <c r="L39" s="24">
        <f>IFERROR(ROUND(E39*(H39+J39),0),0)</f>
        <v>0</v>
      </c>
      <c r="M39" s="25" t="s">
        <v>22</v>
      </c>
      <c r="N39" s="28">
        <f t="shared" ref="N39:N42" si="4">F39+J39+L39</f>
        <v>0</v>
      </c>
      <c r="O39" s="18" t="s">
        <v>38</v>
      </c>
      <c r="P39" s="26"/>
      <c r="Q39" s="3"/>
      <c r="S39" s="16"/>
    </row>
    <row r="40" spans="2:19">
      <c r="B40" s="14"/>
      <c r="C40" s="86" t="str">
        <f t="shared" si="2"/>
        <v>看護補助者</v>
      </c>
      <c r="D40" s="38" t="str">
        <f t="shared" si="2"/>
        <v/>
      </c>
      <c r="E40" s="87">
        <f t="shared" si="2"/>
        <v>0.16500000000000001</v>
      </c>
      <c r="F40" s="79"/>
      <c r="G40" s="80" t="s">
        <v>22</v>
      </c>
      <c r="H40" s="39">
        <f t="shared" si="3"/>
        <v>0</v>
      </c>
      <c r="I40" s="40" t="s">
        <v>22</v>
      </c>
      <c r="J40" s="79"/>
      <c r="K40" s="80" t="s">
        <v>22</v>
      </c>
      <c r="L40" s="24">
        <f>IFERROR(ROUND(E40*(H40+J40),0),0)</f>
        <v>0</v>
      </c>
      <c r="M40" s="25" t="s">
        <v>22</v>
      </c>
      <c r="N40" s="28">
        <f t="shared" si="4"/>
        <v>0</v>
      </c>
      <c r="O40" s="18" t="s">
        <v>38</v>
      </c>
      <c r="P40" s="26"/>
      <c r="Q40" s="3"/>
      <c r="S40" s="16"/>
    </row>
    <row r="41" spans="2:19">
      <c r="B41" s="14"/>
      <c r="C41" s="86" t="str">
        <f t="shared" si="2"/>
        <v>歯科衛生士</v>
      </c>
      <c r="D41" s="38" t="str">
        <f t="shared" si="2"/>
        <v/>
      </c>
      <c r="E41" s="87">
        <f t="shared" si="2"/>
        <v>0.16500000000000001</v>
      </c>
      <c r="F41" s="79"/>
      <c r="G41" s="80" t="s">
        <v>22</v>
      </c>
      <c r="H41" s="39">
        <f t="shared" si="3"/>
        <v>0</v>
      </c>
      <c r="I41" s="40" t="s">
        <v>22</v>
      </c>
      <c r="J41" s="79"/>
      <c r="K41" s="80" t="s">
        <v>22</v>
      </c>
      <c r="L41" s="24">
        <f>IFERROR(ROUND(E41*(H41+J41),0),0)</f>
        <v>0</v>
      </c>
      <c r="M41" s="25" t="s">
        <v>22</v>
      </c>
      <c r="N41" s="28">
        <f t="shared" si="4"/>
        <v>0</v>
      </c>
      <c r="O41" s="18" t="s">
        <v>38</v>
      </c>
      <c r="P41" s="26"/>
      <c r="Q41" s="3"/>
      <c r="S41" s="16"/>
    </row>
    <row r="42" spans="2:19" ht="19.5" thickBot="1">
      <c r="B42" s="14"/>
      <c r="C42" s="86" t="str">
        <f t="shared" si="2"/>
        <v>その他の対象職種</v>
      </c>
      <c r="D42" s="38" t="str">
        <f t="shared" si="2"/>
        <v/>
      </c>
      <c r="E42" s="87">
        <f t="shared" si="2"/>
        <v>0.16500000000000001</v>
      </c>
      <c r="F42" s="82"/>
      <c r="G42" s="85" t="s">
        <v>22</v>
      </c>
      <c r="H42" s="39">
        <f t="shared" si="3"/>
        <v>0</v>
      </c>
      <c r="I42" s="40" t="s">
        <v>22</v>
      </c>
      <c r="J42" s="82"/>
      <c r="K42" s="85" t="s">
        <v>22</v>
      </c>
      <c r="L42" s="24">
        <f t="shared" ref="L42" si="5">IFERROR(ROUND(E42*(H42+J42),0),0)</f>
        <v>0</v>
      </c>
      <c r="M42" s="25" t="s">
        <v>22</v>
      </c>
      <c r="N42" s="28">
        <f t="shared" si="4"/>
        <v>0</v>
      </c>
      <c r="O42" s="18" t="s">
        <v>38</v>
      </c>
      <c r="P42" s="26"/>
      <c r="Q42" s="3"/>
      <c r="S42" s="16"/>
    </row>
    <row r="43" spans="2:19">
      <c r="B43" s="14"/>
      <c r="S43" s="16"/>
    </row>
    <row r="44" spans="2:19">
      <c r="B44" s="14"/>
      <c r="C44" s="41" t="s">
        <v>23</v>
      </c>
      <c r="D44" s="42"/>
      <c r="E44" s="43">
        <f>SUM(D38:D42)</f>
        <v>0</v>
      </c>
      <c r="F44" s="31"/>
      <c r="G44" s="93">
        <f>SUM(F38:F42)</f>
        <v>0</v>
      </c>
      <c r="H44" s="32" t="s">
        <v>22</v>
      </c>
      <c r="I44" s="33">
        <f>SUM(H38:H42)</f>
        <v>0</v>
      </c>
      <c r="J44" s="34" t="s">
        <v>22</v>
      </c>
      <c r="K44" s="33">
        <f>SUM(J38:J42)</f>
        <v>0</v>
      </c>
      <c r="L44" s="34" t="s">
        <v>22</v>
      </c>
      <c r="M44" s="33">
        <f>SUM(L38:L42)</f>
        <v>0</v>
      </c>
      <c r="N44" s="34" t="s">
        <v>22</v>
      </c>
      <c r="O44" s="33" t="e">
        <f>SUM(#REF!)</f>
        <v>#REF!</v>
      </c>
      <c r="P44" s="32" t="s">
        <v>22</v>
      </c>
      <c r="Q44" s="26"/>
      <c r="R44" s="27"/>
      <c r="S44" s="16"/>
    </row>
    <row r="45" spans="2:19">
      <c r="B45" s="14"/>
      <c r="C45" s="344" t="s">
        <v>39</v>
      </c>
      <c r="D45" s="344"/>
      <c r="E45" s="344"/>
      <c r="F45" s="344"/>
      <c r="G45" s="344"/>
      <c r="H45" s="344"/>
      <c r="I45" s="344"/>
      <c r="J45" s="344"/>
      <c r="K45" s="344"/>
      <c r="L45" s="344"/>
      <c r="M45" s="344"/>
      <c r="N45" s="344"/>
      <c r="O45" s="344"/>
      <c r="P45" s="344"/>
      <c r="Q45" s="15"/>
      <c r="R45" s="15"/>
      <c r="S45" s="16"/>
    </row>
    <row r="46" spans="2:19" s="3" customFormat="1">
      <c r="B46" s="17"/>
      <c r="C46" s="19"/>
      <c r="D46" s="19" t="s">
        <v>2</v>
      </c>
      <c r="E46" s="18" t="s">
        <v>3</v>
      </c>
      <c r="F46" s="338" t="s">
        <v>40</v>
      </c>
      <c r="G46" s="338"/>
      <c r="H46" s="338" t="s">
        <v>41</v>
      </c>
      <c r="I46" s="338"/>
      <c r="J46" s="348" t="s">
        <v>42</v>
      </c>
      <c r="K46" s="349"/>
      <c r="L46" s="348" t="s">
        <v>43</v>
      </c>
      <c r="M46" s="349"/>
      <c r="N46" s="348" t="s">
        <v>44</v>
      </c>
      <c r="O46" s="349"/>
      <c r="P46" s="68"/>
      <c r="Q46" s="68"/>
      <c r="R46" s="68"/>
      <c r="S46" s="20"/>
    </row>
    <row r="47" spans="2:19" s="3" customFormat="1" ht="37.5" customHeight="1">
      <c r="B47" s="17"/>
      <c r="C47" s="333" t="s">
        <v>9</v>
      </c>
      <c r="D47" s="335" t="s">
        <v>10</v>
      </c>
      <c r="E47" s="335" t="s">
        <v>11</v>
      </c>
      <c r="F47" s="322" t="s">
        <v>12</v>
      </c>
      <c r="G47" s="323"/>
      <c r="H47" s="322" t="s">
        <v>13</v>
      </c>
      <c r="I47" s="323"/>
      <c r="J47" s="322" t="s">
        <v>14</v>
      </c>
      <c r="K47" s="330"/>
      <c r="L47" s="322" t="s">
        <v>15</v>
      </c>
      <c r="M47" s="330"/>
      <c r="N47" s="322" t="s">
        <v>16</v>
      </c>
      <c r="O47" s="330"/>
      <c r="P47" s="90"/>
      <c r="Q47" s="90"/>
      <c r="R47" s="90"/>
      <c r="S47" s="20"/>
    </row>
    <row r="48" spans="2:19" s="3" customFormat="1">
      <c r="B48" s="17"/>
      <c r="C48" s="334"/>
      <c r="D48" s="336"/>
      <c r="E48" s="337"/>
      <c r="F48" s="324"/>
      <c r="G48" s="325"/>
      <c r="H48" s="324"/>
      <c r="I48" s="325"/>
      <c r="J48" s="331"/>
      <c r="K48" s="332"/>
      <c r="L48" s="331"/>
      <c r="M48" s="332"/>
      <c r="N48" s="331"/>
      <c r="O48" s="332"/>
      <c r="P48" s="90"/>
      <c r="Q48" s="90"/>
      <c r="R48" s="90"/>
      <c r="S48" s="20"/>
    </row>
    <row r="49" spans="2:19" s="3" customFormat="1">
      <c r="B49" s="17"/>
      <c r="C49" s="45" t="s">
        <v>32</v>
      </c>
      <c r="D49" s="45" t="s">
        <v>32</v>
      </c>
      <c r="E49" s="45" t="s">
        <v>32</v>
      </c>
      <c r="F49" s="374" t="s">
        <v>45</v>
      </c>
      <c r="G49" s="374"/>
      <c r="H49" s="375" t="s">
        <v>46</v>
      </c>
      <c r="I49" s="376"/>
      <c r="J49" s="377" t="s">
        <v>47</v>
      </c>
      <c r="K49" s="378"/>
      <c r="L49" s="377" t="s">
        <v>48</v>
      </c>
      <c r="M49" s="378"/>
      <c r="N49" s="377" t="s">
        <v>49</v>
      </c>
      <c r="O49" s="378"/>
      <c r="P49" s="51"/>
      <c r="Q49" s="51"/>
      <c r="R49" s="51"/>
      <c r="S49" s="20"/>
    </row>
    <row r="50" spans="2:19" s="3" customFormat="1">
      <c r="B50" s="17"/>
      <c r="C50" s="37" t="str">
        <f t="shared" ref="C50:E54" si="6">IF(C38="","",C38)</f>
        <v>看護職員等</v>
      </c>
      <c r="D50" s="38" t="str">
        <f t="shared" si="6"/>
        <v/>
      </c>
      <c r="E50" s="46">
        <f t="shared" si="6"/>
        <v>0.16500000000000001</v>
      </c>
      <c r="F50" s="28" t="str">
        <f>IF(F25="","",F25+F38)</f>
        <v/>
      </c>
      <c r="G50" s="25" t="s">
        <v>22</v>
      </c>
      <c r="H50" s="28">
        <f>H25+H38</f>
        <v>0</v>
      </c>
      <c r="I50" s="25" t="s">
        <v>22</v>
      </c>
      <c r="J50" s="28">
        <f>J25+J38</f>
        <v>0</v>
      </c>
      <c r="K50" s="25" t="s">
        <v>22</v>
      </c>
      <c r="L50" s="28">
        <f>IF(L25="","",L25+L38)</f>
        <v>0</v>
      </c>
      <c r="M50" s="25" t="s">
        <v>22</v>
      </c>
      <c r="N50" s="28">
        <f>IFERROR(H50+J50+L50,0)</f>
        <v>0</v>
      </c>
      <c r="O50" s="18" t="s">
        <v>37</v>
      </c>
      <c r="P50" s="68"/>
      <c r="Q50" s="68"/>
      <c r="R50" s="68"/>
      <c r="S50" s="20"/>
    </row>
    <row r="51" spans="2:19">
      <c r="B51" s="14"/>
      <c r="C51" s="37" t="str">
        <f t="shared" si="6"/>
        <v>薬剤師</v>
      </c>
      <c r="D51" s="38" t="str">
        <f t="shared" si="6"/>
        <v/>
      </c>
      <c r="E51" s="46">
        <f t="shared" si="6"/>
        <v>0.16500000000000001</v>
      </c>
      <c r="F51" s="28" t="str">
        <f>IF(F26="","",F26+F39)</f>
        <v/>
      </c>
      <c r="G51" s="25" t="s">
        <v>22</v>
      </c>
      <c r="H51" s="28">
        <f>H26+H39</f>
        <v>0</v>
      </c>
      <c r="I51" s="25" t="s">
        <v>22</v>
      </c>
      <c r="J51" s="28">
        <f>J26+J39</f>
        <v>0</v>
      </c>
      <c r="K51" s="25" t="s">
        <v>22</v>
      </c>
      <c r="L51" s="28">
        <f>IF(L26="","",L26+L39)</f>
        <v>0</v>
      </c>
      <c r="M51" s="25" t="s">
        <v>22</v>
      </c>
      <c r="N51" s="28">
        <f>IFERROR(H51+J51+L51,0)</f>
        <v>0</v>
      </c>
      <c r="O51" s="18" t="s">
        <v>38</v>
      </c>
      <c r="P51" s="68"/>
      <c r="Q51" s="68"/>
      <c r="R51" s="68"/>
      <c r="S51" s="16"/>
    </row>
    <row r="52" spans="2:19" ht="18.75" customHeight="1">
      <c r="B52" s="14"/>
      <c r="C52" s="37" t="str">
        <f t="shared" si="6"/>
        <v>看護補助者</v>
      </c>
      <c r="D52" s="38" t="str">
        <f t="shared" si="6"/>
        <v/>
      </c>
      <c r="E52" s="46">
        <f t="shared" si="6"/>
        <v>0.16500000000000001</v>
      </c>
      <c r="F52" s="44" t="str">
        <f>IF(F27="","",F27+F40)</f>
        <v/>
      </c>
      <c r="G52" s="25" t="s">
        <v>22</v>
      </c>
      <c r="H52" s="28">
        <f>H27+H40</f>
        <v>0</v>
      </c>
      <c r="I52" s="25" t="s">
        <v>22</v>
      </c>
      <c r="J52" s="28">
        <f>J27+J40</f>
        <v>0</v>
      </c>
      <c r="K52" s="25" t="s">
        <v>22</v>
      </c>
      <c r="L52" s="44">
        <f>IF(L27="","",L27+L40)</f>
        <v>0</v>
      </c>
      <c r="M52" s="25" t="s">
        <v>22</v>
      </c>
      <c r="N52" s="28">
        <f>IFERROR(H52+J52+L52,0)</f>
        <v>0</v>
      </c>
      <c r="O52" s="18" t="s">
        <v>38</v>
      </c>
      <c r="P52" s="68"/>
      <c r="Q52" s="68"/>
      <c r="R52" s="68"/>
      <c r="S52" s="16"/>
    </row>
    <row r="53" spans="2:19">
      <c r="B53" s="14"/>
      <c r="C53" s="37" t="str">
        <f t="shared" si="6"/>
        <v>歯科衛生士</v>
      </c>
      <c r="D53" s="38" t="str">
        <f t="shared" si="6"/>
        <v/>
      </c>
      <c r="E53" s="46">
        <f t="shared" si="6"/>
        <v>0.16500000000000001</v>
      </c>
      <c r="F53" s="28" t="str">
        <f>IF(F28="","",F28+F41)</f>
        <v/>
      </c>
      <c r="G53" s="25" t="s">
        <v>22</v>
      </c>
      <c r="H53" s="28">
        <f>H28+H41</f>
        <v>0</v>
      </c>
      <c r="I53" s="25" t="s">
        <v>22</v>
      </c>
      <c r="J53" s="28">
        <f>J28+J41</f>
        <v>0</v>
      </c>
      <c r="K53" s="25" t="s">
        <v>22</v>
      </c>
      <c r="L53" s="28">
        <f>IF(L28="","",L28+L41)</f>
        <v>0</v>
      </c>
      <c r="M53" s="25" t="s">
        <v>22</v>
      </c>
      <c r="N53" s="28">
        <f>IFERROR(H53+J53+L53,0)</f>
        <v>0</v>
      </c>
      <c r="O53" s="18" t="s">
        <v>38</v>
      </c>
      <c r="P53" s="68"/>
      <c r="Q53" s="68"/>
      <c r="R53" s="68"/>
      <c r="S53" s="16"/>
    </row>
    <row r="54" spans="2:19">
      <c r="B54" s="14"/>
      <c r="C54" s="37" t="str">
        <f t="shared" si="6"/>
        <v>その他の対象職種</v>
      </c>
      <c r="D54" s="38" t="str">
        <f t="shared" si="6"/>
        <v/>
      </c>
      <c r="E54" s="46">
        <f t="shared" si="6"/>
        <v>0.16500000000000001</v>
      </c>
      <c r="F54" s="28" t="str">
        <f>IF(F29="","",F29+F42)</f>
        <v/>
      </c>
      <c r="G54" s="25" t="s">
        <v>22</v>
      </c>
      <c r="H54" s="28">
        <f>H29+H42</f>
        <v>0</v>
      </c>
      <c r="I54" s="25" t="s">
        <v>22</v>
      </c>
      <c r="J54" s="28">
        <f>J29+J42</f>
        <v>0</v>
      </c>
      <c r="K54" s="25" t="s">
        <v>22</v>
      </c>
      <c r="L54" s="28">
        <f>IF(L29="","",L29+L42)</f>
        <v>0</v>
      </c>
      <c r="M54" s="25" t="s">
        <v>22</v>
      </c>
      <c r="N54" s="28">
        <f>IFERROR(H54+J54+L54,0)</f>
        <v>0</v>
      </c>
      <c r="O54" s="18" t="s">
        <v>38</v>
      </c>
      <c r="P54" s="68"/>
      <c r="Q54" s="68"/>
      <c r="R54" s="68"/>
      <c r="S54" s="16"/>
    </row>
    <row r="55" spans="2:19">
      <c r="B55" s="14"/>
      <c r="G55" s="47"/>
      <c r="I55" s="47"/>
      <c r="K55" s="47"/>
      <c r="M55" s="47"/>
      <c r="O55" s="62" t="s">
        <v>64</v>
      </c>
      <c r="Q55" s="47"/>
      <c r="S55" s="16"/>
    </row>
    <row r="56" spans="2:19">
      <c r="B56" s="14"/>
      <c r="C56" s="341" t="s">
        <v>23</v>
      </c>
      <c r="D56" s="384"/>
      <c r="E56" s="43">
        <f>SUM(D50:D54)</f>
        <v>0</v>
      </c>
      <c r="F56" s="31"/>
      <c r="G56" s="93">
        <f>SUM(F50:F54)</f>
        <v>0</v>
      </c>
      <c r="H56" s="32" t="s">
        <v>22</v>
      </c>
      <c r="I56" s="33">
        <f>SUM(H50:H54)</f>
        <v>0</v>
      </c>
      <c r="J56" s="34" t="s">
        <v>22</v>
      </c>
      <c r="K56" s="33">
        <f>SUM(J50:J54)</f>
        <v>0</v>
      </c>
      <c r="L56" s="34" t="s">
        <v>22</v>
      </c>
      <c r="M56" s="33">
        <f>SUM(L50:L54)</f>
        <v>0</v>
      </c>
      <c r="N56" s="48" t="s">
        <v>22</v>
      </c>
      <c r="O56" s="92">
        <f>SUM(N50:N54)</f>
        <v>0</v>
      </c>
      <c r="P56" s="34" t="s">
        <v>22</v>
      </c>
      <c r="S56" s="16"/>
    </row>
    <row r="57" spans="2:19">
      <c r="B57" s="14"/>
      <c r="S57" s="16"/>
    </row>
    <row r="58" spans="2:19" ht="26.25" customHeight="1">
      <c r="B58" s="14"/>
      <c r="C58" s="154" t="s">
        <v>96</v>
      </c>
      <c r="J58" s="107"/>
      <c r="L58" s="107"/>
      <c r="N58" s="107"/>
      <c r="P58" s="107"/>
      <c r="R58" s="107"/>
      <c r="S58" s="16"/>
    </row>
    <row r="59" spans="2:19" ht="25.5">
      <c r="B59" s="14"/>
      <c r="C59" s="137"/>
      <c r="J59" s="107"/>
      <c r="L59" s="107"/>
      <c r="N59" s="107"/>
      <c r="P59" s="107"/>
      <c r="R59" s="107"/>
      <c r="S59" s="16"/>
    </row>
    <row r="60" spans="2:19">
      <c r="B60" s="14"/>
      <c r="E60" s="49"/>
      <c r="F60" s="49"/>
      <c r="G60" s="49"/>
      <c r="H60" s="98" t="s">
        <v>66</v>
      </c>
      <c r="I60" s="98"/>
      <c r="M60" s="52"/>
      <c r="N60" s="49"/>
      <c r="O60" s="49"/>
      <c r="P60" s="49"/>
      <c r="Q60" s="15"/>
      <c r="R60" s="15"/>
      <c r="S60" s="16"/>
    </row>
    <row r="61" spans="2:19" ht="19.5" customHeight="1">
      <c r="B61" s="14"/>
      <c r="D61" s="49"/>
      <c r="E61" s="49"/>
      <c r="F61" s="49"/>
      <c r="G61" s="49"/>
      <c r="H61" s="49" t="s">
        <v>50</v>
      </c>
      <c r="I61" s="50"/>
      <c r="M61" s="52"/>
      <c r="N61" s="49"/>
      <c r="O61" s="49"/>
      <c r="P61" s="49"/>
      <c r="Q61" s="15"/>
      <c r="R61" s="15"/>
      <c r="S61" s="16"/>
    </row>
    <row r="62" spans="2:19" ht="18.75" customHeight="1">
      <c r="B62" s="14"/>
      <c r="C62" s="385" t="s">
        <v>51</v>
      </c>
      <c r="D62" s="385"/>
      <c r="E62" s="120"/>
      <c r="F62" s="381" t="s">
        <v>83</v>
      </c>
      <c r="G62" s="116"/>
      <c r="H62" s="383" t="s">
        <v>81</v>
      </c>
      <c r="I62" s="383"/>
      <c r="M62" s="53"/>
      <c r="N62" s="53"/>
      <c r="O62" s="15"/>
      <c r="P62" s="15"/>
      <c r="Q62" s="15"/>
      <c r="R62" s="15"/>
      <c r="S62" s="16"/>
    </row>
    <row r="63" spans="2:19">
      <c r="B63" s="14"/>
      <c r="C63" s="386" t="s">
        <v>68</v>
      </c>
      <c r="D63" s="386"/>
      <c r="E63" s="121" t="s">
        <v>79</v>
      </c>
      <c r="F63" s="382"/>
      <c r="G63" s="119" t="s">
        <v>80</v>
      </c>
      <c r="H63" s="383"/>
      <c r="I63" s="383"/>
      <c r="M63" s="53"/>
      <c r="N63" s="53"/>
      <c r="O63" s="15"/>
      <c r="P63" s="15"/>
      <c r="Q63" s="15"/>
      <c r="R63" s="15"/>
      <c r="S63" s="16"/>
    </row>
    <row r="64" spans="2:19">
      <c r="B64" s="14"/>
      <c r="C64" s="379">
        <f>O56-O31</f>
        <v>0</v>
      </c>
      <c r="D64" s="379"/>
      <c r="E64" s="54"/>
      <c r="F64" s="118">
        <f>P14</f>
        <v>1</v>
      </c>
      <c r="G64" s="117"/>
      <c r="H64" s="380">
        <f>C64*F64</f>
        <v>0</v>
      </c>
      <c r="I64" s="380"/>
      <c r="M64" s="56"/>
      <c r="N64" s="56"/>
      <c r="O64" s="15"/>
      <c r="P64" s="15"/>
      <c r="Q64" s="15"/>
      <c r="R64" s="15"/>
      <c r="S64" s="16"/>
    </row>
    <row r="65" spans="2:19">
      <c r="B65" s="14"/>
      <c r="C65" s="54"/>
      <c r="D65" s="54"/>
      <c r="E65" s="54"/>
      <c r="F65" s="88"/>
      <c r="G65" s="88"/>
      <c r="H65" s="88"/>
      <c r="I65" s="55"/>
      <c r="M65" s="56"/>
      <c r="N65" s="56"/>
      <c r="O65" s="15"/>
      <c r="P65" s="15"/>
      <c r="Q65" s="15"/>
      <c r="R65" s="15"/>
      <c r="S65" s="16"/>
    </row>
    <row r="66" spans="2:19">
      <c r="B66" s="14"/>
      <c r="C66" s="54"/>
      <c r="D66" s="54"/>
      <c r="E66" s="54"/>
      <c r="F66" s="88"/>
      <c r="G66" s="88"/>
      <c r="H66" s="88"/>
      <c r="I66" s="55"/>
      <c r="J66" s="89"/>
      <c r="K66" s="89"/>
      <c r="L66" s="89"/>
      <c r="M66" s="56"/>
      <c r="N66" s="56"/>
      <c r="O66" s="15"/>
      <c r="P66" s="15"/>
      <c r="Q66" s="15"/>
      <c r="R66" s="15"/>
      <c r="S66" s="16"/>
    </row>
    <row r="67" spans="2:19">
      <c r="B67" s="14"/>
      <c r="C67" s="54"/>
      <c r="D67" s="54"/>
      <c r="E67" s="54"/>
      <c r="F67" s="88"/>
      <c r="G67" s="88"/>
      <c r="H67" s="88"/>
      <c r="I67" s="55"/>
      <c r="J67" s="89"/>
      <c r="K67" s="89"/>
      <c r="L67" s="89"/>
      <c r="M67" s="56"/>
      <c r="N67" s="56"/>
      <c r="O67" s="15"/>
      <c r="P67" s="15"/>
      <c r="Q67" s="15"/>
      <c r="R67" s="15"/>
      <c r="S67" s="16"/>
    </row>
    <row r="68" spans="2:19">
      <c r="B68" s="14"/>
      <c r="C68" s="54"/>
      <c r="D68" s="54"/>
      <c r="E68" s="54"/>
      <c r="F68" s="88"/>
      <c r="G68" s="88"/>
      <c r="H68" s="88"/>
      <c r="I68" s="55"/>
      <c r="J68" s="89"/>
      <c r="K68" s="89"/>
      <c r="L68" s="89"/>
      <c r="M68" s="56"/>
      <c r="N68" s="56"/>
      <c r="O68" s="15"/>
      <c r="P68" s="15"/>
      <c r="Q68" s="15"/>
      <c r="R68" s="15"/>
      <c r="S68" s="16"/>
    </row>
    <row r="69" spans="2:19">
      <c r="B69" s="14"/>
      <c r="F69" s="88"/>
      <c r="G69" s="129"/>
      <c r="H69" s="130" t="s">
        <v>67</v>
      </c>
      <c r="I69" s="129"/>
      <c r="K69" s="89"/>
      <c r="L69" s="89"/>
      <c r="M69" s="56"/>
      <c r="N69" s="56"/>
      <c r="O69" s="15"/>
      <c r="P69" s="15"/>
      <c r="Q69" s="15"/>
      <c r="R69" s="15"/>
      <c r="S69" s="16"/>
    </row>
    <row r="70" spans="2:19" ht="19.5" thickBot="1">
      <c r="B70" s="14"/>
      <c r="F70" s="88"/>
      <c r="G70" s="88"/>
      <c r="H70" s="51" t="s">
        <v>69</v>
      </c>
      <c r="I70" s="55"/>
      <c r="J70" s="89"/>
      <c r="K70" s="89"/>
      <c r="L70" s="89"/>
      <c r="M70" s="56"/>
      <c r="N70" s="56"/>
      <c r="O70" s="15"/>
      <c r="P70" s="15"/>
      <c r="Q70" s="15"/>
      <c r="R70" s="15"/>
      <c r="S70" s="16"/>
    </row>
    <row r="71" spans="2:19" ht="27" customHeight="1">
      <c r="B71" s="14"/>
      <c r="C71" s="369" t="s">
        <v>81</v>
      </c>
      <c r="D71" s="369"/>
      <c r="E71" s="53"/>
      <c r="F71" s="372" t="s">
        <v>84</v>
      </c>
      <c r="G71" s="88"/>
      <c r="H71" s="363" t="s">
        <v>87</v>
      </c>
      <c r="I71" s="364"/>
      <c r="J71" s="89"/>
      <c r="K71" s="89"/>
      <c r="L71" s="89"/>
      <c r="M71" s="56"/>
      <c r="N71" s="56"/>
      <c r="O71" s="15"/>
      <c r="P71" s="15"/>
      <c r="Q71" s="15"/>
      <c r="R71" s="15"/>
      <c r="S71" s="16"/>
    </row>
    <row r="72" spans="2:19">
      <c r="B72" s="14"/>
      <c r="C72" s="369"/>
      <c r="D72" s="369"/>
      <c r="E72" s="97" t="s">
        <v>86</v>
      </c>
      <c r="F72" s="373"/>
      <c r="G72" s="88" t="s">
        <v>85</v>
      </c>
      <c r="H72" s="365"/>
      <c r="I72" s="366"/>
      <c r="J72" s="89"/>
      <c r="K72" s="89"/>
      <c r="L72" s="89"/>
      <c r="M72" s="56"/>
      <c r="N72" s="56"/>
      <c r="O72" s="15"/>
      <c r="P72" s="15"/>
      <c r="Q72" s="15"/>
      <c r="R72" s="15"/>
      <c r="S72" s="16"/>
    </row>
    <row r="73" spans="2:19" ht="19.5" thickBot="1">
      <c r="B73" s="14"/>
      <c r="C73" s="370">
        <f>H64</f>
        <v>0</v>
      </c>
      <c r="D73" s="371"/>
      <c r="E73" s="56"/>
      <c r="F73" s="118">
        <f>C14</f>
        <v>0</v>
      </c>
      <c r="G73" s="88"/>
      <c r="H73" s="367">
        <f>C73-F73</f>
        <v>0</v>
      </c>
      <c r="I73" s="368"/>
      <c r="J73" s="89"/>
      <c r="K73" s="89"/>
      <c r="L73" s="89"/>
      <c r="M73" s="56"/>
      <c r="N73" s="56"/>
      <c r="O73" s="15"/>
      <c r="P73" s="15"/>
      <c r="Q73" s="15"/>
      <c r="R73" s="15"/>
      <c r="S73" s="16"/>
    </row>
    <row r="74" spans="2:19">
      <c r="B74" s="14"/>
      <c r="F74" s="88"/>
      <c r="G74" s="88"/>
      <c r="H74" s="88"/>
      <c r="I74" s="55"/>
      <c r="J74" s="89"/>
      <c r="K74" s="89"/>
      <c r="L74" s="89"/>
      <c r="M74" s="56"/>
      <c r="N74" s="56"/>
      <c r="O74" s="15"/>
      <c r="P74" s="15"/>
      <c r="Q74" s="15"/>
      <c r="R74" s="15"/>
      <c r="S74" s="16"/>
    </row>
    <row r="75" spans="2:19">
      <c r="B75" s="14"/>
      <c r="C75" s="54"/>
      <c r="D75" s="54"/>
      <c r="E75" s="54"/>
      <c r="F75" s="88"/>
      <c r="G75" s="88"/>
      <c r="H75" s="88"/>
      <c r="I75" s="55"/>
      <c r="J75" s="89"/>
      <c r="K75" s="89"/>
      <c r="L75" s="89"/>
      <c r="M75" s="56"/>
      <c r="N75" s="56"/>
      <c r="O75" s="15"/>
      <c r="P75" s="15"/>
      <c r="Q75" s="15"/>
      <c r="R75" s="15"/>
      <c r="S75" s="16"/>
    </row>
    <row r="76" spans="2:19">
      <c r="B76" s="14"/>
      <c r="F76" s="192" t="s">
        <v>109</v>
      </c>
      <c r="G76" s="88"/>
      <c r="H76" s="88"/>
      <c r="I76" s="55"/>
      <c r="J76" s="89"/>
      <c r="K76" s="89"/>
      <c r="L76" s="89"/>
      <c r="M76" s="56"/>
      <c r="N76" s="56"/>
      <c r="O76" s="15"/>
      <c r="P76" s="15"/>
      <c r="Q76" s="15"/>
      <c r="R76" s="15"/>
      <c r="S76" s="16"/>
    </row>
    <row r="77" spans="2:19">
      <c r="B77" s="14"/>
      <c r="C77" s="54"/>
      <c r="D77" s="54"/>
      <c r="E77" s="54"/>
      <c r="F77" s="88"/>
      <c r="G77" s="88"/>
      <c r="H77" s="88"/>
      <c r="I77" s="55"/>
      <c r="J77" s="89"/>
      <c r="K77" s="89"/>
      <c r="L77" s="89"/>
      <c r="M77" s="56"/>
      <c r="N77" s="56"/>
      <c r="O77" s="103"/>
      <c r="P77" s="103"/>
      <c r="Q77" s="103"/>
      <c r="R77" s="103"/>
      <c r="S77" s="16"/>
    </row>
    <row r="78" spans="2:19" ht="19.5" thickBot="1">
      <c r="B78" s="57"/>
      <c r="C78" s="58"/>
      <c r="D78" s="59"/>
      <c r="E78" s="59"/>
      <c r="F78" s="58"/>
      <c r="G78" s="58"/>
      <c r="H78" s="58"/>
      <c r="I78" s="58"/>
      <c r="J78" s="60"/>
      <c r="K78" s="58"/>
      <c r="L78" s="60"/>
      <c r="M78" s="58"/>
      <c r="N78" s="60"/>
      <c r="O78" s="58"/>
      <c r="P78" s="60"/>
      <c r="Q78" s="58"/>
      <c r="R78" s="60"/>
      <c r="S78" s="61"/>
    </row>
    <row r="79" spans="2:19" ht="19.5" thickBot="1"/>
    <row r="80" spans="2:19" ht="22.5" customHeight="1">
      <c r="B80" s="158"/>
      <c r="C80" s="159"/>
      <c r="D80" s="160"/>
      <c r="E80" s="160"/>
      <c r="F80" s="159"/>
      <c r="G80" s="159"/>
      <c r="H80" s="159"/>
      <c r="I80" s="159"/>
      <c r="J80" s="161"/>
      <c r="K80" s="159"/>
      <c r="L80" s="161"/>
      <c r="M80" s="159"/>
      <c r="N80" s="161"/>
      <c r="O80" s="159"/>
      <c r="P80" s="161"/>
      <c r="Q80" s="159"/>
      <c r="R80" s="161"/>
      <c r="S80" s="162"/>
    </row>
    <row r="81" spans="2:19" ht="25.5">
      <c r="B81" s="163"/>
      <c r="C81" s="170" t="s">
        <v>97</v>
      </c>
      <c r="D81" s="100"/>
      <c r="E81" s="100"/>
      <c r="F81" s="99"/>
      <c r="G81" s="99"/>
      <c r="H81" s="99"/>
      <c r="I81" s="99"/>
      <c r="J81" s="68"/>
      <c r="K81" s="99"/>
      <c r="L81" s="68"/>
      <c r="M81" s="99"/>
      <c r="N81" s="68"/>
      <c r="O81" s="99"/>
      <c r="P81" s="68"/>
      <c r="Q81" s="99"/>
      <c r="R81" s="68"/>
      <c r="S81" s="164"/>
    </row>
    <row r="82" spans="2:19" ht="19.5" thickBot="1">
      <c r="B82" s="163"/>
      <c r="C82" s="99"/>
      <c r="D82" s="100"/>
      <c r="E82" s="100"/>
      <c r="F82" s="99"/>
      <c r="G82" s="99"/>
      <c r="H82" s="99"/>
      <c r="I82" s="99"/>
      <c r="J82" s="68"/>
      <c r="K82" s="99"/>
      <c r="L82" s="68"/>
      <c r="M82" s="99"/>
      <c r="N82" s="68"/>
      <c r="O82" s="99"/>
      <c r="P82" s="68"/>
      <c r="Q82" s="99"/>
      <c r="R82" s="68"/>
      <c r="S82" s="164"/>
    </row>
    <row r="83" spans="2:19" ht="26.25" thickBot="1">
      <c r="B83" s="163"/>
      <c r="C83" s="137" t="s">
        <v>98</v>
      </c>
      <c r="G83" s="339"/>
      <c r="H83" s="340"/>
      <c r="I83" s="137" t="s">
        <v>101</v>
      </c>
      <c r="N83" s="68"/>
      <c r="O83" s="99"/>
      <c r="P83" s="68"/>
      <c r="Q83" s="99"/>
      <c r="R83" s="68"/>
      <c r="S83" s="164"/>
    </row>
    <row r="84" spans="2:19">
      <c r="B84" s="163"/>
      <c r="N84" s="68"/>
      <c r="O84" s="99"/>
      <c r="P84" s="68"/>
      <c r="Q84" s="99"/>
      <c r="R84" s="68"/>
      <c r="S84" s="164"/>
    </row>
    <row r="85" spans="2:19">
      <c r="B85" s="163"/>
      <c r="N85" s="68"/>
      <c r="O85" s="99"/>
      <c r="P85" s="68"/>
      <c r="Q85" s="99"/>
      <c r="R85" s="68"/>
      <c r="S85" s="164"/>
    </row>
    <row r="86" spans="2:19" ht="19.5" customHeight="1">
      <c r="B86" s="163"/>
      <c r="C86" s="19"/>
      <c r="D86" s="19" t="s">
        <v>2</v>
      </c>
      <c r="E86" s="101" t="s">
        <v>3</v>
      </c>
      <c r="F86" s="338" t="s">
        <v>4</v>
      </c>
      <c r="G86" s="338"/>
      <c r="H86" s="338" t="s">
        <v>5</v>
      </c>
      <c r="I86" s="338"/>
      <c r="J86" s="338" t="s">
        <v>6</v>
      </c>
      <c r="K86" s="338"/>
      <c r="L86" s="68"/>
      <c r="M86" s="99"/>
      <c r="N86" s="68"/>
      <c r="O86" s="99"/>
      <c r="P86" s="68"/>
      <c r="R86"/>
      <c r="S86" s="164"/>
    </row>
    <row r="87" spans="2:19" ht="18.75" customHeight="1">
      <c r="B87" s="163"/>
      <c r="C87" s="333" t="s">
        <v>9</v>
      </c>
      <c r="D87" s="335" t="s">
        <v>100</v>
      </c>
      <c r="E87" s="335" t="s">
        <v>11</v>
      </c>
      <c r="F87" s="322" t="s">
        <v>99</v>
      </c>
      <c r="G87" s="323"/>
      <c r="H87" s="322" t="s">
        <v>15</v>
      </c>
      <c r="I87" s="330"/>
      <c r="J87" s="322" t="s">
        <v>102</v>
      </c>
      <c r="K87" s="323"/>
      <c r="L87" s="68"/>
      <c r="M87" s="99"/>
      <c r="N87" s="68"/>
      <c r="O87" s="99"/>
      <c r="P87" s="68"/>
      <c r="R87"/>
      <c r="S87" s="164"/>
    </row>
    <row r="88" spans="2:19" ht="52.5" customHeight="1">
      <c r="B88" s="163"/>
      <c r="C88" s="334"/>
      <c r="D88" s="336"/>
      <c r="E88" s="337"/>
      <c r="F88" s="324"/>
      <c r="G88" s="325"/>
      <c r="H88" s="331"/>
      <c r="I88" s="332"/>
      <c r="J88" s="324"/>
      <c r="K88" s="325"/>
      <c r="L88" s="68"/>
      <c r="M88" s="99"/>
      <c r="N88" s="68"/>
      <c r="O88" s="99"/>
      <c r="P88" s="68"/>
      <c r="R88"/>
      <c r="S88" s="164"/>
    </row>
    <row r="89" spans="2:19" ht="45.75" customHeight="1" thickBot="1">
      <c r="B89" s="163"/>
      <c r="C89" s="106" t="s">
        <v>17</v>
      </c>
      <c r="D89" s="105" t="s">
        <v>18</v>
      </c>
      <c r="E89" s="104"/>
      <c r="F89" s="326" t="s">
        <v>19</v>
      </c>
      <c r="G89" s="327"/>
      <c r="H89" s="328" t="s">
        <v>104</v>
      </c>
      <c r="I89" s="329"/>
      <c r="J89" s="328" t="s">
        <v>107</v>
      </c>
      <c r="K89" s="329"/>
      <c r="L89" s="68"/>
      <c r="M89" s="99"/>
      <c r="N89" s="68"/>
      <c r="O89" s="99"/>
      <c r="P89" s="68"/>
      <c r="R89"/>
      <c r="S89" s="164"/>
    </row>
    <row r="90" spans="2:19">
      <c r="B90" s="163"/>
      <c r="C90" s="65" t="s">
        <v>53</v>
      </c>
      <c r="D90" s="72"/>
      <c r="E90" s="66">
        <v>0.16500000000000001</v>
      </c>
      <c r="F90" s="75"/>
      <c r="G90" s="78" t="s">
        <v>103</v>
      </c>
      <c r="H90" s="24">
        <f>F90*E90</f>
        <v>0</v>
      </c>
      <c r="I90" s="25" t="s">
        <v>103</v>
      </c>
      <c r="J90" s="28">
        <f>F90+H90</f>
        <v>0</v>
      </c>
      <c r="K90" s="25" t="s">
        <v>103</v>
      </c>
      <c r="L90" s="68"/>
      <c r="M90" s="99"/>
      <c r="N90" s="68"/>
      <c r="O90" s="99"/>
      <c r="P90" s="68"/>
      <c r="R90"/>
      <c r="S90" s="164"/>
    </row>
    <row r="91" spans="2:19">
      <c r="B91" s="163"/>
      <c r="C91" s="65" t="s">
        <v>54</v>
      </c>
      <c r="D91" s="73"/>
      <c r="E91" s="66">
        <v>0.16500000000000001</v>
      </c>
      <c r="F91" s="79"/>
      <c r="G91" s="80" t="s">
        <v>103</v>
      </c>
      <c r="H91" s="24">
        <f t="shared" ref="H91:H94" si="7">F91*E91</f>
        <v>0</v>
      </c>
      <c r="I91" s="25" t="s">
        <v>103</v>
      </c>
      <c r="J91" s="28">
        <f t="shared" ref="J91:J94" si="8">F91+H91</f>
        <v>0</v>
      </c>
      <c r="K91" s="25" t="s">
        <v>103</v>
      </c>
      <c r="L91" s="68"/>
      <c r="M91" s="99"/>
      <c r="N91" s="68"/>
      <c r="O91" s="99"/>
      <c r="P91" s="68"/>
      <c r="R91"/>
      <c r="S91" s="164"/>
    </row>
    <row r="92" spans="2:19">
      <c r="B92" s="163"/>
      <c r="C92" s="64" t="s">
        <v>55</v>
      </c>
      <c r="D92" s="73"/>
      <c r="E92" s="171">
        <v>0.16500000000000001</v>
      </c>
      <c r="F92" s="79"/>
      <c r="G92" s="80" t="s">
        <v>103</v>
      </c>
      <c r="H92" s="24">
        <f t="shared" si="7"/>
        <v>0</v>
      </c>
      <c r="I92" s="25" t="s">
        <v>103</v>
      </c>
      <c r="J92" s="28">
        <f t="shared" si="8"/>
        <v>0</v>
      </c>
      <c r="K92" s="25" t="s">
        <v>103</v>
      </c>
      <c r="L92" s="68"/>
      <c r="M92" s="99"/>
      <c r="N92" s="68"/>
      <c r="O92" s="99"/>
      <c r="P92" s="68"/>
      <c r="R92"/>
      <c r="S92" s="164"/>
    </row>
    <row r="93" spans="2:19">
      <c r="B93" s="163"/>
      <c r="C93" s="64" t="s">
        <v>56</v>
      </c>
      <c r="D93" s="73"/>
      <c r="E93" s="171">
        <v>0.16500000000000001</v>
      </c>
      <c r="F93" s="81"/>
      <c r="G93" s="80" t="s">
        <v>103</v>
      </c>
      <c r="H93" s="24">
        <f t="shared" si="7"/>
        <v>0</v>
      </c>
      <c r="I93" s="25" t="s">
        <v>103</v>
      </c>
      <c r="J93" s="28">
        <f t="shared" si="8"/>
        <v>0</v>
      </c>
      <c r="K93" s="25" t="s">
        <v>103</v>
      </c>
      <c r="L93" s="68"/>
      <c r="M93" s="99"/>
      <c r="N93" s="68"/>
      <c r="O93" s="99"/>
      <c r="P93" s="68"/>
      <c r="R93"/>
      <c r="S93" s="164"/>
    </row>
    <row r="94" spans="2:19" ht="19.5" thickBot="1">
      <c r="B94" s="163"/>
      <c r="C94" s="172" t="s">
        <v>105</v>
      </c>
      <c r="D94" s="74"/>
      <c r="E94" s="171">
        <v>0.16500000000000001</v>
      </c>
      <c r="F94" s="82"/>
      <c r="G94" s="85" t="s">
        <v>103</v>
      </c>
      <c r="H94" s="24">
        <f t="shared" si="7"/>
        <v>0</v>
      </c>
      <c r="I94" s="25" t="s">
        <v>103</v>
      </c>
      <c r="J94" s="173">
        <f t="shared" si="8"/>
        <v>0</v>
      </c>
      <c r="K94" s="174" t="s">
        <v>103</v>
      </c>
      <c r="L94" s="68"/>
      <c r="M94" s="99"/>
      <c r="N94" s="68"/>
      <c r="O94" s="99"/>
      <c r="P94" s="68"/>
      <c r="R94"/>
      <c r="S94" s="164"/>
    </row>
    <row r="95" spans="2:19" ht="41.25" customHeight="1">
      <c r="B95" s="163"/>
      <c r="C95" s="99"/>
      <c r="D95" s="100"/>
      <c r="E95" s="100"/>
      <c r="F95" s="99"/>
      <c r="G95" s="99"/>
      <c r="H95" s="99"/>
      <c r="I95" s="99"/>
      <c r="J95" s="318" t="s">
        <v>106</v>
      </c>
      <c r="K95" s="319"/>
      <c r="L95" s="68"/>
      <c r="M95" s="99"/>
      <c r="N95" s="68"/>
      <c r="O95" s="99"/>
      <c r="P95" s="68"/>
      <c r="Q95" s="99"/>
      <c r="R95" s="68"/>
      <c r="S95" s="164"/>
    </row>
    <row r="96" spans="2:19" ht="24.75" customHeight="1" thickBot="1">
      <c r="B96" s="163"/>
      <c r="C96" s="99"/>
      <c r="D96" s="100"/>
      <c r="E96" s="100"/>
      <c r="F96" s="192" t="s">
        <v>108</v>
      </c>
      <c r="G96" s="99"/>
      <c r="H96" s="99"/>
      <c r="I96" s="99"/>
      <c r="J96" s="320">
        <f>SUM(J90:J94)</f>
        <v>0</v>
      </c>
      <c r="K96" s="321"/>
      <c r="L96" s="68"/>
      <c r="M96" s="99"/>
      <c r="N96" s="68"/>
      <c r="O96" s="99"/>
      <c r="P96" s="68"/>
      <c r="Q96" s="99"/>
      <c r="R96" s="68"/>
      <c r="S96" s="164"/>
    </row>
    <row r="97" spans="2:19" ht="19.5" thickBot="1">
      <c r="B97" s="165"/>
      <c r="C97" s="166"/>
      <c r="D97" s="167"/>
      <c r="E97" s="167"/>
      <c r="F97" s="166"/>
      <c r="G97" s="166"/>
      <c r="H97" s="166"/>
      <c r="I97" s="166"/>
      <c r="J97" s="168"/>
      <c r="K97" s="166"/>
      <c r="L97" s="168"/>
      <c r="M97" s="166"/>
      <c r="N97" s="168"/>
      <c r="O97" s="166"/>
      <c r="P97" s="168"/>
      <c r="Q97" s="166"/>
      <c r="R97" s="168"/>
      <c r="S97" s="169"/>
    </row>
  </sheetData>
  <mergeCells count="93">
    <mergeCell ref="C64:D64"/>
    <mergeCell ref="H64:I64"/>
    <mergeCell ref="C47:C48"/>
    <mergeCell ref="D47:D48"/>
    <mergeCell ref="E47:E48"/>
    <mergeCell ref="F62:F63"/>
    <mergeCell ref="H62:I63"/>
    <mergeCell ref="C56:D56"/>
    <mergeCell ref="C62:D62"/>
    <mergeCell ref="C63:D63"/>
    <mergeCell ref="N47:O48"/>
    <mergeCell ref="F49:G49"/>
    <mergeCell ref="H49:I49"/>
    <mergeCell ref="J49:K49"/>
    <mergeCell ref="L49:M49"/>
    <mergeCell ref="N49:O49"/>
    <mergeCell ref="J47:K48"/>
    <mergeCell ref="L47:M48"/>
    <mergeCell ref="F47:G48"/>
    <mergeCell ref="H47:I48"/>
    <mergeCell ref="H71:I72"/>
    <mergeCell ref="H73:I73"/>
    <mergeCell ref="C71:D72"/>
    <mergeCell ref="C73:D73"/>
    <mergeCell ref="F71:F72"/>
    <mergeCell ref="C45:P45"/>
    <mergeCell ref="F46:G46"/>
    <mergeCell ref="H46:I46"/>
    <mergeCell ref="J46:K46"/>
    <mergeCell ref="L46:M46"/>
    <mergeCell ref="N46:O46"/>
    <mergeCell ref="F35:G36"/>
    <mergeCell ref="H35:I36"/>
    <mergeCell ref="F37:G37"/>
    <mergeCell ref="H37:I37"/>
    <mergeCell ref="J37:K37"/>
    <mergeCell ref="P35:Q36"/>
    <mergeCell ref="P37:Q37"/>
    <mergeCell ref="J35:K36"/>
    <mergeCell ref="L35:M36"/>
    <mergeCell ref="N35:O36"/>
    <mergeCell ref="L37:M37"/>
    <mergeCell ref="N37:O37"/>
    <mergeCell ref="N21:O21"/>
    <mergeCell ref="C11:P11"/>
    <mergeCell ref="C12:D13"/>
    <mergeCell ref="I12:L13"/>
    <mergeCell ref="C14:D14"/>
    <mergeCell ref="C20:P20"/>
    <mergeCell ref="F21:G21"/>
    <mergeCell ref="H21:I21"/>
    <mergeCell ref="J21:K21"/>
    <mergeCell ref="L21:M21"/>
    <mergeCell ref="F12:H13"/>
    <mergeCell ref="L22:M23"/>
    <mergeCell ref="F34:G34"/>
    <mergeCell ref="H34:I34"/>
    <mergeCell ref="J34:K34"/>
    <mergeCell ref="L34:M34"/>
    <mergeCell ref="C33:P33"/>
    <mergeCell ref="N22:O23"/>
    <mergeCell ref="L24:M24"/>
    <mergeCell ref="N24:O24"/>
    <mergeCell ref="P34:Q34"/>
    <mergeCell ref="N34:O34"/>
    <mergeCell ref="J86:K86"/>
    <mergeCell ref="G83:H83"/>
    <mergeCell ref="C22:C23"/>
    <mergeCell ref="D22:D23"/>
    <mergeCell ref="E22:E23"/>
    <mergeCell ref="C31:D31"/>
    <mergeCell ref="F24:G24"/>
    <mergeCell ref="H24:I24"/>
    <mergeCell ref="J24:K24"/>
    <mergeCell ref="F22:G23"/>
    <mergeCell ref="H22:I23"/>
    <mergeCell ref="H86:I86"/>
    <mergeCell ref="J22:K23"/>
    <mergeCell ref="C35:C36"/>
    <mergeCell ref="D35:D36"/>
    <mergeCell ref="E35:E36"/>
    <mergeCell ref="C87:C88"/>
    <mergeCell ref="D87:D88"/>
    <mergeCell ref="E87:E88"/>
    <mergeCell ref="F87:G88"/>
    <mergeCell ref="F86:G86"/>
    <mergeCell ref="J95:K95"/>
    <mergeCell ref="J96:K96"/>
    <mergeCell ref="J87:K88"/>
    <mergeCell ref="F89:G89"/>
    <mergeCell ref="H89:I89"/>
    <mergeCell ref="J89:K89"/>
    <mergeCell ref="H87:I88"/>
  </mergeCells>
  <phoneticPr fontId="3"/>
  <conditionalFormatting sqref="M27 I27 K27 O27:R27">
    <cfRule type="expression" dxfId="4" priority="15">
      <formula>IF($D$27,"退職")</formula>
    </cfRule>
  </conditionalFormatting>
  <conditionalFormatting sqref="D27:G27">
    <cfRule type="expression" dxfId="3" priority="7">
      <formula>IF($D$27,"退職")</formula>
    </cfRule>
  </conditionalFormatting>
  <conditionalFormatting sqref="I92">
    <cfRule type="expression" dxfId="2" priority="4">
      <formula>IF($D$27,"退職")</formula>
    </cfRule>
  </conditionalFormatting>
  <conditionalFormatting sqref="D92:G92">
    <cfRule type="expression" dxfId="1" priority="5">
      <formula>IF($D$27,"退職")</formula>
    </cfRule>
  </conditionalFormatting>
  <conditionalFormatting sqref="K92">
    <cfRule type="expression" dxfId="0" priority="1">
      <formula>IF($D$27,"退職")</formula>
    </cfRule>
  </conditionalFormatting>
  <dataValidations count="6">
    <dataValidation type="list" allowBlank="1" showInputMessage="1" showErrorMessage="1" sqref="F44 F56 F31:F32">
      <formula1>"有,無"</formula1>
    </dataValidation>
    <dataValidation type="list" allowBlank="1" showInputMessage="1" showErrorMessage="1" sqref="C25:C29 C90:C93">
      <formula1>"看護職員等,薬剤師,看護補助者,歯科衛生士,その他の対象職種,      ,"</formula1>
    </dataValidation>
    <dataValidation type="list" allowBlank="1" showInputMessage="1" showErrorMessage="1" sqref="N14 I14">
      <formula1>"4,5,6,7,8,9,10,11,12,1,2,3"</formula1>
    </dataValidation>
    <dataValidation type="list" allowBlank="1" showInputMessage="1" showErrorMessage="1" sqref="G14 L14">
      <formula1>"6,7,8"</formula1>
    </dataValidation>
    <dataValidation type="list" allowBlank="1" showInputMessage="1" showErrorMessage="1" sqref="G83:H83">
      <formula1>"手当,一時金,その他"</formula1>
    </dataValidation>
    <dataValidation type="list" allowBlank="1" showInputMessage="1" showErrorMessage="1" sqref="C94">
      <formula1>"看護職員等,薬剤師,看護補助者,歯科衛生士,その他医療に従事する職員,      ,"</formula1>
    </dataValidation>
  </dataValidations>
  <pageMargins left="0.25" right="0.25" top="0.75" bottom="0.75" header="0.3" footer="0.3"/>
  <pageSetup paperSize="8"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'\\fs.momo.pref.okayama.jp\統合共有\0F20_医療推進課\01 医事班\0806_生産性向上・職場環境整備等支援事業\03‗勤改センター植田さん説明資料\01作業\[【賃金改善計画用計算シート】baseup-cultool202410r.xlsx]対象職種'!#REF!</xm:f>
          </x14:formula1>
          <xm:sqref>D32:E32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2"/>
  <sheetViews>
    <sheetView view="pageBreakPreview" zoomScale="80" zoomScaleNormal="100" zoomScaleSheetLayoutView="80" workbookViewId="0">
      <selection activeCell="A3" sqref="A3:XFD4"/>
    </sheetView>
  </sheetViews>
  <sheetFormatPr defaultRowHeight="18.75"/>
  <cols>
    <col min="1" max="1" width="6.125" customWidth="1"/>
    <col min="3" max="3" width="15.625" style="262" customWidth="1"/>
    <col min="4" max="4" width="17.625" customWidth="1"/>
    <col min="5" max="5" width="18.125" style="197" customWidth="1"/>
    <col min="6" max="6" width="17.75" style="197" customWidth="1"/>
    <col min="7" max="9" width="15.625" style="197" customWidth="1"/>
    <col min="10" max="10" width="6.25" customWidth="1"/>
    <col min="11" max="11" width="9.25" customWidth="1"/>
  </cols>
  <sheetData>
    <row r="1" spans="1:21" ht="24">
      <c r="A1" s="135" t="s">
        <v>180</v>
      </c>
    </row>
    <row r="2" spans="1:21" ht="24">
      <c r="A2" s="135"/>
      <c r="C2" s="263"/>
    </row>
    <row r="3" spans="1:21" ht="25.5">
      <c r="B3" s="263"/>
      <c r="C3" s="271" t="s">
        <v>186</v>
      </c>
      <c r="D3" s="271"/>
      <c r="E3" s="271"/>
      <c r="F3" s="271"/>
      <c r="G3" s="271"/>
      <c r="H3" s="272" t="s">
        <v>185</v>
      </c>
      <c r="I3" s="272"/>
    </row>
    <row r="4" spans="1:21" ht="25.5">
      <c r="B4" s="263"/>
      <c r="C4" s="273" t="s">
        <v>187</v>
      </c>
      <c r="D4" s="273"/>
      <c r="E4" s="273"/>
      <c r="F4" s="273"/>
      <c r="G4" s="273"/>
      <c r="H4" s="272" t="s">
        <v>188</v>
      </c>
      <c r="I4" s="272"/>
    </row>
    <row r="6" spans="1:21" ht="19.5">
      <c r="C6" s="274" t="s">
        <v>174</v>
      </c>
      <c r="D6" s="274"/>
      <c r="E6" s="274"/>
      <c r="F6" s="274"/>
      <c r="G6" s="274"/>
      <c r="H6" s="274"/>
      <c r="I6" s="274"/>
      <c r="J6" s="199"/>
      <c r="K6" s="199"/>
      <c r="L6" s="199"/>
      <c r="M6" s="199"/>
      <c r="N6" s="199"/>
      <c r="O6" s="199"/>
      <c r="P6" s="199"/>
      <c r="Q6" s="199"/>
      <c r="R6" s="199"/>
      <c r="S6" s="199"/>
    </row>
    <row r="7" spans="1:21" ht="20.25" thickBot="1">
      <c r="C7" s="274"/>
      <c r="D7" s="274"/>
      <c r="E7" s="274"/>
      <c r="F7" s="274"/>
      <c r="G7" s="274"/>
      <c r="H7" s="274"/>
      <c r="I7" s="274"/>
      <c r="J7" s="199"/>
      <c r="O7" s="199"/>
      <c r="P7" s="199"/>
      <c r="Q7" s="199"/>
      <c r="R7" s="199"/>
      <c r="S7" s="199"/>
    </row>
    <row r="8" spans="1:21" ht="24.75" thickBot="1">
      <c r="C8" s="232" t="s">
        <v>3</v>
      </c>
      <c r="D8" s="233" t="s">
        <v>4</v>
      </c>
      <c r="E8" s="234" t="s">
        <v>5</v>
      </c>
      <c r="F8" s="234" t="s">
        <v>6</v>
      </c>
      <c r="G8" s="234" t="s">
        <v>7</v>
      </c>
      <c r="H8" s="234" t="s">
        <v>147</v>
      </c>
      <c r="I8" s="203"/>
      <c r="J8" s="203"/>
      <c r="K8" s="231"/>
      <c r="L8" s="233" t="s">
        <v>169</v>
      </c>
      <c r="M8" s="204"/>
      <c r="N8" s="204"/>
      <c r="O8" s="203"/>
      <c r="P8" s="203"/>
      <c r="Q8" s="203"/>
      <c r="R8" s="203"/>
    </row>
    <row r="9" spans="1:21" ht="18.75" customHeight="1" thickBot="1">
      <c r="C9" s="275" t="s">
        <v>158</v>
      </c>
      <c r="D9" s="278" t="s">
        <v>173</v>
      </c>
      <c r="E9" s="280" t="s">
        <v>177</v>
      </c>
      <c r="F9" s="280" t="s">
        <v>144</v>
      </c>
      <c r="G9" s="280" t="s">
        <v>111</v>
      </c>
      <c r="H9" s="284" t="s">
        <v>112</v>
      </c>
      <c r="I9" s="203"/>
      <c r="K9" s="203"/>
      <c r="L9" s="203"/>
      <c r="M9" s="203"/>
      <c r="N9" s="203"/>
      <c r="O9" s="203"/>
      <c r="P9" s="203"/>
      <c r="Q9" s="203"/>
      <c r="R9" s="203"/>
    </row>
    <row r="10" spans="1:21" ht="21.75" customHeight="1">
      <c r="C10" s="276"/>
      <c r="D10" s="279"/>
      <c r="E10" s="281"/>
      <c r="F10" s="281"/>
      <c r="G10" s="281"/>
      <c r="H10" s="285"/>
      <c r="I10" s="203"/>
      <c r="K10" s="242" t="s">
        <v>159</v>
      </c>
      <c r="L10" s="243" t="s">
        <v>164</v>
      </c>
      <c r="M10" s="244"/>
      <c r="N10" s="244"/>
      <c r="O10" s="244"/>
      <c r="P10" s="244"/>
      <c r="Q10" s="244"/>
      <c r="R10" s="244"/>
      <c r="S10" s="244"/>
      <c r="T10" s="245"/>
      <c r="U10" s="246"/>
    </row>
    <row r="11" spans="1:21" ht="18.75" customHeight="1" thickBot="1">
      <c r="C11" s="277"/>
      <c r="D11" s="279"/>
      <c r="E11" s="281"/>
      <c r="F11" s="283"/>
      <c r="G11" s="283"/>
      <c r="H11" s="286"/>
      <c r="I11" s="203"/>
      <c r="K11" s="247" t="s">
        <v>148</v>
      </c>
      <c r="L11" s="239" t="s">
        <v>149</v>
      </c>
      <c r="M11" s="239"/>
      <c r="N11" s="239"/>
      <c r="O11" s="239"/>
      <c r="P11" s="239"/>
      <c r="Q11" s="239"/>
      <c r="R11" s="239"/>
      <c r="S11" s="239"/>
      <c r="T11" s="240"/>
      <c r="U11" s="248"/>
    </row>
    <row r="12" spans="1:21" ht="24">
      <c r="C12" s="235" t="s">
        <v>113</v>
      </c>
      <c r="D12" s="264"/>
      <c r="E12" s="265"/>
      <c r="F12" s="222">
        <v>0.16500000000000001</v>
      </c>
      <c r="G12" s="200">
        <f t="shared" ref="G12:G32" si="0">E12*F12</f>
        <v>0</v>
      </c>
      <c r="H12" s="207">
        <f t="shared" ref="H12:H32" si="1">E12+G12</f>
        <v>0</v>
      </c>
      <c r="I12" s="203"/>
      <c r="K12" s="247"/>
      <c r="L12" s="239" t="s">
        <v>140</v>
      </c>
      <c r="M12" s="239"/>
      <c r="N12" s="239"/>
      <c r="O12" s="239"/>
      <c r="P12" s="239"/>
      <c r="Q12" s="239"/>
      <c r="R12" s="239"/>
      <c r="S12" s="239"/>
      <c r="T12" s="240"/>
      <c r="U12" s="248"/>
    </row>
    <row r="13" spans="1:21" ht="24">
      <c r="C13" s="235" t="s">
        <v>114</v>
      </c>
      <c r="D13" s="266"/>
      <c r="E13" s="267"/>
      <c r="F13" s="222">
        <v>0.16500000000000001</v>
      </c>
      <c r="G13" s="200">
        <f t="shared" si="0"/>
        <v>0</v>
      </c>
      <c r="H13" s="207">
        <f t="shared" si="1"/>
        <v>0</v>
      </c>
      <c r="I13" s="203"/>
      <c r="K13" s="247"/>
      <c r="L13" s="239" t="s">
        <v>135</v>
      </c>
      <c r="M13" s="239"/>
      <c r="N13" s="239"/>
      <c r="O13" s="239"/>
      <c r="P13" s="239"/>
      <c r="Q13" s="239"/>
      <c r="R13" s="239"/>
      <c r="S13" s="239"/>
      <c r="T13" s="240"/>
      <c r="U13" s="248"/>
    </row>
    <row r="14" spans="1:21" ht="24">
      <c r="C14" s="235" t="s">
        <v>115</v>
      </c>
      <c r="D14" s="266"/>
      <c r="E14" s="267"/>
      <c r="F14" s="222">
        <v>0.16500000000000001</v>
      </c>
      <c r="G14" s="200">
        <f t="shared" si="0"/>
        <v>0</v>
      </c>
      <c r="H14" s="207">
        <f t="shared" si="1"/>
        <v>0</v>
      </c>
      <c r="I14" s="203"/>
      <c r="K14" s="247"/>
      <c r="L14" s="239" t="s">
        <v>136</v>
      </c>
      <c r="M14" s="239"/>
      <c r="N14" s="239"/>
      <c r="O14" s="239"/>
      <c r="P14" s="239"/>
      <c r="Q14" s="239"/>
      <c r="R14" s="239"/>
      <c r="S14" s="239"/>
      <c r="T14" s="240"/>
      <c r="U14" s="248"/>
    </row>
    <row r="15" spans="1:21" ht="24">
      <c r="C15" s="235" t="s">
        <v>116</v>
      </c>
      <c r="D15" s="266"/>
      <c r="E15" s="267"/>
      <c r="F15" s="222">
        <v>0.16500000000000001</v>
      </c>
      <c r="G15" s="200">
        <f t="shared" si="0"/>
        <v>0</v>
      </c>
      <c r="H15" s="207">
        <f t="shared" si="1"/>
        <v>0</v>
      </c>
      <c r="I15" s="203"/>
      <c r="K15" s="247"/>
      <c r="L15" s="239" t="s">
        <v>137</v>
      </c>
      <c r="M15" s="239"/>
      <c r="N15" s="239"/>
      <c r="O15" s="239"/>
      <c r="P15" s="239"/>
      <c r="Q15" s="239"/>
      <c r="R15" s="239"/>
      <c r="S15" s="239"/>
      <c r="T15" s="240"/>
      <c r="U15" s="248"/>
    </row>
    <row r="16" spans="1:21" ht="24">
      <c r="C16" s="235" t="s">
        <v>117</v>
      </c>
      <c r="D16" s="266"/>
      <c r="E16" s="267"/>
      <c r="F16" s="222">
        <v>0.16500000000000001</v>
      </c>
      <c r="G16" s="200">
        <f t="shared" si="0"/>
        <v>0</v>
      </c>
      <c r="H16" s="207">
        <f t="shared" si="1"/>
        <v>0</v>
      </c>
      <c r="I16" s="203"/>
      <c r="K16" s="247"/>
      <c r="L16" s="239" t="s">
        <v>138</v>
      </c>
      <c r="M16" s="239"/>
      <c r="N16" s="239"/>
      <c r="O16" s="239"/>
      <c r="P16" s="239"/>
      <c r="Q16" s="239"/>
      <c r="R16" s="239"/>
      <c r="S16" s="239"/>
      <c r="T16" s="240"/>
      <c r="U16" s="248"/>
    </row>
    <row r="17" spans="3:21" ht="24">
      <c r="C17" s="235" t="s">
        <v>118</v>
      </c>
      <c r="D17" s="266"/>
      <c r="E17" s="267"/>
      <c r="F17" s="222">
        <v>0.16500000000000001</v>
      </c>
      <c r="G17" s="200">
        <f t="shared" si="0"/>
        <v>0</v>
      </c>
      <c r="H17" s="207">
        <f t="shared" si="1"/>
        <v>0</v>
      </c>
      <c r="I17" s="203"/>
      <c r="K17" s="247"/>
      <c r="L17" s="239" t="s">
        <v>139</v>
      </c>
      <c r="M17" s="239"/>
      <c r="N17" s="239"/>
      <c r="O17" s="239"/>
      <c r="P17" s="239"/>
      <c r="Q17" s="239"/>
      <c r="R17" s="239"/>
      <c r="S17" s="239"/>
      <c r="T17" s="240"/>
      <c r="U17" s="248"/>
    </row>
    <row r="18" spans="3:21" ht="24">
      <c r="C18" s="235" t="s">
        <v>119</v>
      </c>
      <c r="D18" s="266"/>
      <c r="E18" s="267"/>
      <c r="F18" s="222">
        <v>0.16500000000000001</v>
      </c>
      <c r="G18" s="200">
        <f t="shared" si="0"/>
        <v>0</v>
      </c>
      <c r="H18" s="207">
        <f t="shared" si="1"/>
        <v>0</v>
      </c>
      <c r="I18" s="203"/>
      <c r="K18" s="247"/>
      <c r="L18" s="239" t="s">
        <v>175</v>
      </c>
      <c r="M18" s="239"/>
      <c r="N18" s="239"/>
      <c r="O18" s="239"/>
      <c r="P18" s="239"/>
      <c r="Q18" s="239"/>
      <c r="R18" s="239"/>
      <c r="S18" s="239"/>
      <c r="T18" s="240"/>
      <c r="U18" s="248"/>
    </row>
    <row r="19" spans="3:21" ht="24">
      <c r="C19" s="235" t="s">
        <v>120</v>
      </c>
      <c r="D19" s="266"/>
      <c r="E19" s="267"/>
      <c r="F19" s="222">
        <v>0.16500000000000001</v>
      </c>
      <c r="G19" s="200">
        <f t="shared" si="0"/>
        <v>0</v>
      </c>
      <c r="H19" s="207">
        <f t="shared" si="1"/>
        <v>0</v>
      </c>
      <c r="I19" s="203"/>
      <c r="K19" s="247"/>
      <c r="L19" s="239" t="s">
        <v>176</v>
      </c>
      <c r="M19" s="239"/>
      <c r="N19" s="239"/>
      <c r="O19" s="239"/>
      <c r="P19" s="239"/>
      <c r="Q19" s="239"/>
      <c r="R19" s="239"/>
      <c r="S19" s="239"/>
      <c r="T19" s="240"/>
      <c r="U19" s="248"/>
    </row>
    <row r="20" spans="3:21" ht="24">
      <c r="C20" s="235" t="s">
        <v>121</v>
      </c>
      <c r="D20" s="266"/>
      <c r="E20" s="267"/>
      <c r="F20" s="222">
        <v>0.16500000000000001</v>
      </c>
      <c r="G20" s="200">
        <f t="shared" si="0"/>
        <v>0</v>
      </c>
      <c r="H20" s="207">
        <f t="shared" si="1"/>
        <v>0</v>
      </c>
      <c r="I20" s="203"/>
      <c r="K20" s="247"/>
      <c r="L20" s="239"/>
      <c r="M20" s="239"/>
      <c r="N20" s="239"/>
      <c r="O20" s="239"/>
      <c r="P20" s="239"/>
      <c r="Q20" s="239"/>
      <c r="R20" s="239"/>
      <c r="S20" s="239"/>
      <c r="T20" s="240"/>
      <c r="U20" s="248"/>
    </row>
    <row r="21" spans="3:21" ht="24">
      <c r="C21" s="235" t="s">
        <v>122</v>
      </c>
      <c r="D21" s="266"/>
      <c r="E21" s="267"/>
      <c r="F21" s="222">
        <v>0.16500000000000001</v>
      </c>
      <c r="G21" s="200">
        <f t="shared" si="0"/>
        <v>0</v>
      </c>
      <c r="H21" s="207">
        <f t="shared" si="1"/>
        <v>0</v>
      </c>
      <c r="I21" s="203"/>
      <c r="K21" s="247" t="s">
        <v>141</v>
      </c>
      <c r="L21" s="239" t="s">
        <v>166</v>
      </c>
      <c r="M21" s="239"/>
      <c r="N21" s="239"/>
      <c r="O21" s="239"/>
      <c r="P21" s="239"/>
      <c r="Q21" s="239"/>
      <c r="R21" s="239"/>
      <c r="S21" s="239"/>
      <c r="T21" s="240"/>
      <c r="U21" s="248"/>
    </row>
    <row r="22" spans="3:21" ht="24">
      <c r="C22" s="235" t="s">
        <v>123</v>
      </c>
      <c r="D22" s="266"/>
      <c r="E22" s="267"/>
      <c r="F22" s="222">
        <v>0.16500000000000001</v>
      </c>
      <c r="G22" s="200">
        <f t="shared" si="0"/>
        <v>0</v>
      </c>
      <c r="H22" s="207">
        <f t="shared" si="1"/>
        <v>0</v>
      </c>
      <c r="I22" s="203"/>
      <c r="K22" s="247"/>
      <c r="L22" s="239" t="s">
        <v>184</v>
      </c>
      <c r="M22" s="239"/>
      <c r="N22" s="239"/>
      <c r="O22" s="239"/>
      <c r="P22" s="239"/>
      <c r="Q22" s="239"/>
      <c r="R22" s="239"/>
      <c r="S22" s="239"/>
      <c r="T22" s="240"/>
      <c r="U22" s="248"/>
    </row>
    <row r="23" spans="3:21" ht="24">
      <c r="C23" s="235" t="s">
        <v>124</v>
      </c>
      <c r="D23" s="266"/>
      <c r="E23" s="267"/>
      <c r="F23" s="222">
        <v>0.16500000000000001</v>
      </c>
      <c r="G23" s="200">
        <f t="shared" si="0"/>
        <v>0</v>
      </c>
      <c r="H23" s="207">
        <f t="shared" si="1"/>
        <v>0</v>
      </c>
      <c r="I23" s="203"/>
      <c r="K23" s="247"/>
      <c r="L23" s="239" t="s">
        <v>152</v>
      </c>
      <c r="M23" s="239"/>
      <c r="N23" s="239"/>
      <c r="O23" s="239"/>
      <c r="P23" s="239"/>
      <c r="Q23" s="239"/>
      <c r="R23" s="239"/>
      <c r="S23" s="239"/>
      <c r="T23" s="240"/>
      <c r="U23" s="248"/>
    </row>
    <row r="24" spans="3:21" ht="24">
      <c r="C24" s="235" t="s">
        <v>125</v>
      </c>
      <c r="D24" s="266"/>
      <c r="E24" s="268"/>
      <c r="F24" s="222">
        <v>0.16500000000000001</v>
      </c>
      <c r="G24" s="200">
        <f>E25*F24</f>
        <v>0</v>
      </c>
      <c r="H24" s="207">
        <f>E25+G24</f>
        <v>0</v>
      </c>
      <c r="I24" s="203"/>
      <c r="K24" s="247"/>
      <c r="L24" s="239" t="s">
        <v>153</v>
      </c>
      <c r="M24" s="239"/>
      <c r="N24" s="239"/>
      <c r="O24" s="239"/>
      <c r="P24" s="239"/>
      <c r="Q24" s="239"/>
      <c r="R24" s="239"/>
      <c r="S24" s="239"/>
      <c r="T24" s="240"/>
      <c r="U24" s="248"/>
    </row>
    <row r="25" spans="3:21" ht="24">
      <c r="C25" s="235" t="s">
        <v>126</v>
      </c>
      <c r="D25" s="266"/>
      <c r="E25" s="267"/>
      <c r="F25" s="222">
        <v>0.16500000000000001</v>
      </c>
      <c r="G25" s="200">
        <f>E25*F25</f>
        <v>0</v>
      </c>
      <c r="H25" s="207">
        <f>E25+G25</f>
        <v>0</v>
      </c>
      <c r="I25" s="203"/>
      <c r="K25" s="247"/>
      <c r="L25" s="239"/>
      <c r="M25" s="239" t="s">
        <v>167</v>
      </c>
      <c r="N25" s="239"/>
      <c r="O25" s="239"/>
      <c r="P25" s="239"/>
      <c r="Q25" s="239"/>
      <c r="R25" s="239"/>
      <c r="S25" s="239"/>
      <c r="T25" s="240"/>
      <c r="U25" s="248"/>
    </row>
    <row r="26" spans="3:21" ht="24">
      <c r="C26" s="235" t="s">
        <v>127</v>
      </c>
      <c r="D26" s="266">
        <v>5</v>
      </c>
      <c r="E26" s="267">
        <v>48500</v>
      </c>
      <c r="F26" s="222">
        <v>0.16500000000000001</v>
      </c>
      <c r="G26" s="200">
        <f t="shared" si="0"/>
        <v>8002.5</v>
      </c>
      <c r="H26" s="207">
        <f t="shared" si="1"/>
        <v>56502.5</v>
      </c>
      <c r="I26" s="203"/>
      <c r="K26" s="247"/>
      <c r="L26" s="240"/>
      <c r="M26" s="239" t="s">
        <v>168</v>
      </c>
      <c r="N26" s="239"/>
      <c r="O26" s="239"/>
      <c r="P26" s="239"/>
      <c r="Q26" s="239"/>
      <c r="R26" s="239"/>
      <c r="S26" s="239"/>
      <c r="T26" s="240"/>
      <c r="U26" s="248"/>
    </row>
    <row r="27" spans="3:21" ht="24">
      <c r="C27" s="235" t="s">
        <v>128</v>
      </c>
      <c r="D27" s="266">
        <v>5</v>
      </c>
      <c r="E27" s="267">
        <v>48500</v>
      </c>
      <c r="F27" s="222">
        <v>0.16500000000000001</v>
      </c>
      <c r="G27" s="200">
        <f t="shared" si="0"/>
        <v>8002.5</v>
      </c>
      <c r="H27" s="207">
        <f t="shared" si="1"/>
        <v>56502.5</v>
      </c>
      <c r="I27" s="203"/>
      <c r="K27" s="247" t="s">
        <v>142</v>
      </c>
      <c r="L27" s="241" t="s">
        <v>165</v>
      </c>
      <c r="M27" s="239"/>
      <c r="N27" s="239"/>
      <c r="O27" s="239"/>
      <c r="P27" s="239"/>
      <c r="Q27" s="239"/>
      <c r="R27" s="239"/>
      <c r="S27" s="239"/>
      <c r="T27" s="240"/>
      <c r="U27" s="248"/>
    </row>
    <row r="28" spans="3:21" ht="24.75" thickBot="1">
      <c r="C28" s="235" t="s">
        <v>129</v>
      </c>
      <c r="D28" s="266">
        <v>5</v>
      </c>
      <c r="E28" s="267">
        <v>48500</v>
      </c>
      <c r="F28" s="222">
        <v>0.16500000000000001</v>
      </c>
      <c r="G28" s="200">
        <f t="shared" si="0"/>
        <v>8002.5</v>
      </c>
      <c r="H28" s="207">
        <f t="shared" si="1"/>
        <v>56502.5</v>
      </c>
      <c r="I28" s="203"/>
      <c r="K28" s="249" t="s">
        <v>143</v>
      </c>
      <c r="L28" s="250" t="s">
        <v>151</v>
      </c>
      <c r="M28" s="250"/>
      <c r="N28" s="250"/>
      <c r="O28" s="250"/>
      <c r="P28" s="250"/>
      <c r="Q28" s="250"/>
      <c r="R28" s="250"/>
      <c r="S28" s="250"/>
      <c r="T28" s="251"/>
      <c r="U28" s="252"/>
    </row>
    <row r="29" spans="3:21" ht="24">
      <c r="C29" s="235" t="s">
        <v>130</v>
      </c>
      <c r="D29" s="266">
        <v>5</v>
      </c>
      <c r="E29" s="267">
        <v>48500</v>
      </c>
      <c r="F29" s="222">
        <v>0.16500000000000001</v>
      </c>
      <c r="G29" s="200">
        <f t="shared" si="0"/>
        <v>8002.5</v>
      </c>
      <c r="H29" s="207">
        <f t="shared" si="1"/>
        <v>56502.5</v>
      </c>
      <c r="I29" s="203"/>
    </row>
    <row r="30" spans="3:21" ht="24">
      <c r="C30" s="235" t="s">
        <v>131</v>
      </c>
      <c r="D30" s="266">
        <v>5</v>
      </c>
      <c r="E30" s="267">
        <v>48500</v>
      </c>
      <c r="F30" s="222">
        <v>0.16500000000000001</v>
      </c>
      <c r="G30" s="200">
        <f t="shared" si="0"/>
        <v>8002.5</v>
      </c>
      <c r="H30" s="207">
        <f t="shared" si="1"/>
        <v>56502.5</v>
      </c>
      <c r="I30" s="203"/>
      <c r="K30" s="99"/>
      <c r="L30" s="99"/>
      <c r="M30" s="99"/>
      <c r="N30" s="205"/>
      <c r="O30" s="205"/>
      <c r="P30" s="205"/>
      <c r="Q30" s="205"/>
      <c r="R30" s="205"/>
      <c r="S30" s="99"/>
      <c r="T30" s="99"/>
      <c r="U30" s="99"/>
    </row>
    <row r="31" spans="3:21" ht="24">
      <c r="C31" s="235" t="s">
        <v>132</v>
      </c>
      <c r="D31" s="266">
        <v>5</v>
      </c>
      <c r="E31" s="267">
        <v>48500</v>
      </c>
      <c r="F31" s="222">
        <v>0.16500000000000001</v>
      </c>
      <c r="G31" s="200">
        <f t="shared" si="0"/>
        <v>8002.5</v>
      </c>
      <c r="H31" s="207">
        <f t="shared" si="1"/>
        <v>56502.5</v>
      </c>
      <c r="I31"/>
      <c r="J31" s="99"/>
      <c r="K31" s="253"/>
      <c r="L31" s="205"/>
      <c r="M31" s="205"/>
      <c r="N31" s="205"/>
      <c r="O31" s="205"/>
      <c r="P31" s="205"/>
      <c r="Q31" s="205"/>
      <c r="R31" s="205"/>
      <c r="S31" s="99"/>
      <c r="T31" s="99"/>
      <c r="U31" s="99"/>
    </row>
    <row r="32" spans="3:21" ht="24.75" thickBot="1">
      <c r="C32" s="236" t="s">
        <v>133</v>
      </c>
      <c r="D32" s="269">
        <v>5</v>
      </c>
      <c r="E32" s="270">
        <v>55800</v>
      </c>
      <c r="F32" s="223">
        <v>0.16500000000000001</v>
      </c>
      <c r="G32" s="201">
        <f t="shared" si="0"/>
        <v>9207</v>
      </c>
      <c r="H32" s="208">
        <f t="shared" si="1"/>
        <v>65007</v>
      </c>
      <c r="I32"/>
      <c r="J32" s="99"/>
      <c r="K32" s="99"/>
      <c r="L32" s="99"/>
      <c r="M32" s="99"/>
      <c r="N32" s="99"/>
      <c r="O32" s="99"/>
      <c r="P32" s="99"/>
      <c r="Q32" s="99"/>
      <c r="R32" s="99"/>
      <c r="S32" s="99"/>
      <c r="T32" s="99"/>
      <c r="U32" s="99"/>
    </row>
    <row r="33" spans="3:21" ht="25.5" thickTop="1" thickBot="1">
      <c r="C33" s="209" t="s">
        <v>23</v>
      </c>
      <c r="D33" s="210"/>
      <c r="E33" s="211">
        <f>SUM(E12:E32)</f>
        <v>346800</v>
      </c>
      <c r="F33" s="221"/>
      <c r="G33" s="212">
        <f>SUM(G12:G32)</f>
        <v>57222</v>
      </c>
      <c r="H33" s="260">
        <f>SUM(H12:H32)</f>
        <v>404022</v>
      </c>
      <c r="I33" s="99"/>
      <c r="J33" s="99"/>
      <c r="K33" s="99"/>
      <c r="L33" s="99"/>
      <c r="M33" s="99"/>
      <c r="N33" s="99"/>
      <c r="O33" s="99"/>
      <c r="P33" s="99"/>
      <c r="Q33" s="99"/>
      <c r="R33" s="99"/>
      <c r="S33" s="99"/>
      <c r="T33" s="99"/>
      <c r="U33" s="99"/>
    </row>
    <row r="34" spans="3:21">
      <c r="K34" s="99"/>
      <c r="L34" s="99"/>
      <c r="M34" s="99"/>
      <c r="N34" s="99"/>
      <c r="O34" s="99"/>
      <c r="P34" s="99"/>
      <c r="Q34" s="99"/>
      <c r="R34" s="99"/>
      <c r="S34" s="99"/>
      <c r="T34" s="99"/>
      <c r="U34" s="99"/>
    </row>
    <row r="35" spans="3:21">
      <c r="C35" s="274" t="s">
        <v>170</v>
      </c>
      <c r="D35" s="274"/>
      <c r="E35" s="274"/>
      <c r="F35" s="274"/>
      <c r="G35" s="274"/>
      <c r="H35" s="274"/>
      <c r="I35" s="274"/>
    </row>
    <row r="36" spans="3:21">
      <c r="C36" s="274"/>
      <c r="D36" s="274"/>
      <c r="E36" s="274"/>
      <c r="F36" s="274"/>
      <c r="G36" s="274"/>
      <c r="H36" s="274"/>
      <c r="I36" s="274"/>
      <c r="J36" s="99"/>
    </row>
    <row r="37" spans="3:21">
      <c r="C37" s="99"/>
      <c r="D37" s="99"/>
      <c r="E37" s="198"/>
      <c r="F37" s="198"/>
      <c r="G37" s="198"/>
      <c r="H37" s="198"/>
      <c r="I37" s="198"/>
      <c r="J37" s="99"/>
      <c r="K37" s="99"/>
      <c r="L37" s="99"/>
      <c r="M37" s="99"/>
      <c r="N37" s="99"/>
      <c r="O37" s="99"/>
    </row>
    <row r="38" spans="3:21" ht="18.75" customHeight="1">
      <c r="C38" s="214"/>
      <c r="D38" s="215"/>
      <c r="E38" s="206"/>
      <c r="F38" s="206"/>
      <c r="G38" s="198"/>
      <c r="H38" s="290" t="s">
        <v>84</v>
      </c>
      <c r="I38" s="291"/>
      <c r="J38" s="99"/>
      <c r="K38" s="99"/>
      <c r="L38" s="99"/>
      <c r="M38" s="99"/>
      <c r="N38" s="99"/>
      <c r="O38" s="99"/>
    </row>
    <row r="39" spans="3:21" ht="24.75" thickBot="1">
      <c r="C39" s="232" t="s">
        <v>157</v>
      </c>
      <c r="D39" s="217"/>
      <c r="G39" s="198"/>
      <c r="H39" s="292"/>
      <c r="I39" s="292"/>
      <c r="J39" s="99"/>
      <c r="K39" s="99"/>
      <c r="L39" s="99"/>
      <c r="M39" s="99"/>
      <c r="N39" s="99"/>
      <c r="O39" s="99"/>
    </row>
    <row r="40" spans="3:21" ht="25.5" customHeight="1" thickTop="1" thickBot="1">
      <c r="D40" s="230" t="s">
        <v>183</v>
      </c>
      <c r="E40" s="218" t="s">
        <v>156</v>
      </c>
      <c r="F40" s="230" t="s">
        <v>179</v>
      </c>
      <c r="G40" s="213" t="s">
        <v>155</v>
      </c>
      <c r="H40" s="293">
        <v>217000</v>
      </c>
      <c r="I40" s="294"/>
      <c r="J40" s="99"/>
      <c r="K40" s="99"/>
      <c r="L40" s="99"/>
      <c r="M40" s="99"/>
      <c r="N40" s="99"/>
      <c r="O40" s="99"/>
    </row>
    <row r="41" spans="3:21" ht="19.5" thickTop="1">
      <c r="C41" s="216"/>
      <c r="D41" s="216"/>
      <c r="E41" s="198"/>
      <c r="F41" s="198"/>
      <c r="G41" s="198"/>
      <c r="H41" s="237"/>
      <c r="I41" s="237"/>
      <c r="J41" s="99"/>
      <c r="K41" s="99"/>
      <c r="L41" s="99"/>
      <c r="M41" s="99"/>
      <c r="N41" s="99"/>
      <c r="O41" s="99"/>
    </row>
    <row r="42" spans="3:21">
      <c r="C42" s="99"/>
      <c r="D42" s="99"/>
      <c r="E42" s="198"/>
      <c r="F42" s="198"/>
      <c r="G42" s="198"/>
      <c r="H42" s="198"/>
      <c r="I42" s="198"/>
      <c r="J42" s="99"/>
      <c r="K42" s="99"/>
      <c r="L42" s="99"/>
      <c r="M42" s="99"/>
      <c r="N42" s="99"/>
      <c r="O42" s="99"/>
    </row>
    <row r="43" spans="3:21">
      <c r="C43" s="274" t="s">
        <v>172</v>
      </c>
      <c r="D43" s="295"/>
      <c r="E43" s="295"/>
      <c r="F43" s="295"/>
      <c r="G43" s="295"/>
      <c r="H43" s="295"/>
      <c r="I43" s="295"/>
      <c r="J43" s="99"/>
      <c r="K43" s="99"/>
      <c r="L43" s="99"/>
      <c r="M43" s="99"/>
      <c r="N43" s="99"/>
      <c r="O43" s="99"/>
    </row>
    <row r="44" spans="3:21">
      <c r="C44" s="295"/>
      <c r="D44" s="295"/>
      <c r="E44" s="295"/>
      <c r="F44" s="295"/>
      <c r="G44" s="295"/>
      <c r="H44" s="295"/>
      <c r="I44" s="295"/>
      <c r="J44" s="99"/>
      <c r="K44" s="99"/>
      <c r="L44" s="99"/>
      <c r="M44" s="99"/>
      <c r="N44" s="99"/>
      <c r="O44" s="99"/>
    </row>
    <row r="45" spans="3:21" ht="19.5" thickBot="1">
      <c r="C45" s="99"/>
      <c r="D45" s="99"/>
      <c r="E45" s="198"/>
      <c r="F45" s="198"/>
      <c r="G45" s="198"/>
      <c r="H45" s="198"/>
      <c r="I45" s="198"/>
      <c r="J45" s="99"/>
      <c r="K45" s="99"/>
      <c r="L45" s="99"/>
      <c r="M45" s="99"/>
      <c r="N45" s="99"/>
      <c r="O45" s="99"/>
    </row>
    <row r="46" spans="3:21">
      <c r="D46" s="296" t="s">
        <v>162</v>
      </c>
      <c r="E46" s="99"/>
      <c r="F46" s="297" t="s">
        <v>163</v>
      </c>
      <c r="G46" s="198"/>
      <c r="H46" s="308" t="s">
        <v>171</v>
      </c>
      <c r="I46" s="309"/>
      <c r="J46" s="99"/>
      <c r="K46" s="99"/>
      <c r="L46" s="99"/>
      <c r="M46" s="99"/>
      <c r="N46" s="99"/>
      <c r="O46" s="99"/>
    </row>
    <row r="47" spans="3:21">
      <c r="D47" s="296"/>
      <c r="E47" s="99"/>
      <c r="F47" s="298"/>
      <c r="G47" s="198"/>
      <c r="H47" s="310"/>
      <c r="I47" s="311"/>
      <c r="J47" s="99"/>
      <c r="K47" s="99"/>
      <c r="L47" s="99"/>
      <c r="M47" s="99"/>
      <c r="N47" s="99"/>
      <c r="O47" s="99"/>
    </row>
    <row r="48" spans="3:21" ht="28.5" customHeight="1" thickBot="1">
      <c r="D48" s="219">
        <f>H33</f>
        <v>404022</v>
      </c>
      <c r="E48" s="68" t="s">
        <v>161</v>
      </c>
      <c r="F48" s="220">
        <f>H40</f>
        <v>217000</v>
      </c>
      <c r="G48" s="206" t="s">
        <v>80</v>
      </c>
      <c r="H48" s="306">
        <f>D48-F48</f>
        <v>187022</v>
      </c>
      <c r="I48" s="307"/>
      <c r="J48" s="99"/>
      <c r="K48" s="99"/>
      <c r="L48" s="99"/>
      <c r="M48" s="99"/>
      <c r="N48" s="99"/>
      <c r="O48" s="99"/>
    </row>
    <row r="49" spans="3:15" ht="28.5" customHeight="1">
      <c r="C49" s="99"/>
      <c r="D49" s="99"/>
      <c r="E49" s="198"/>
      <c r="F49" s="198"/>
      <c r="G49" s="198"/>
      <c r="H49" s="289"/>
      <c r="I49" s="289"/>
      <c r="J49" s="99"/>
      <c r="K49" s="99"/>
      <c r="L49" s="99"/>
      <c r="M49" s="99"/>
      <c r="N49" s="99"/>
      <c r="O49" s="99"/>
    </row>
    <row r="50" spans="3:15" ht="24">
      <c r="C50"/>
      <c r="E50" s="259" t="s">
        <v>181</v>
      </c>
      <c r="H50" s="198"/>
      <c r="I50" s="198"/>
      <c r="K50" s="99"/>
      <c r="L50" s="99"/>
      <c r="M50" s="99"/>
      <c r="N50" s="99"/>
      <c r="O50" s="99"/>
    </row>
    <row r="51" spans="3:15">
      <c r="C51"/>
      <c r="D51" s="194"/>
    </row>
    <row r="52" spans="3:15">
      <c r="C52"/>
    </row>
  </sheetData>
  <mergeCells count="16">
    <mergeCell ref="H48:I48"/>
    <mergeCell ref="H49:I49"/>
    <mergeCell ref="C35:I36"/>
    <mergeCell ref="H38:I39"/>
    <mergeCell ref="H40:I40"/>
    <mergeCell ref="C43:I44"/>
    <mergeCell ref="D46:D47"/>
    <mergeCell ref="F46:F47"/>
    <mergeCell ref="H46:I47"/>
    <mergeCell ref="C6:I7"/>
    <mergeCell ref="C9:C11"/>
    <mergeCell ref="D9:D11"/>
    <mergeCell ref="E9:E11"/>
    <mergeCell ref="F9:F11"/>
    <mergeCell ref="G9:G11"/>
    <mergeCell ref="H9:H11"/>
  </mergeCells>
  <phoneticPr fontId="3"/>
  <dataValidations count="1">
    <dataValidation type="list" allowBlank="1" showInputMessage="1" showErrorMessage="1" sqref="D40 F40">
      <formula1>"R6.6月,R6.7月,R6.8月,R6.9月,R6.10月,R6.11月,R6.12月,R7.1月,R7.2月,R7.3月,R7.4月,R7.5月,R7.6月,R7.7月,R7.8月,R7.9月,R7.10月,R7.11月,R7.12月"</formula1>
    </dataValidation>
  </dataValidations>
  <pageMargins left="0.70866141732283472" right="0.70866141732283472" top="0.74803149606299213" bottom="0.74803149606299213" header="0.31496062992125984" footer="0.31496062992125984"/>
  <pageSetup paperSize="8" scale="6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1</xdr:col>
                    <xdr:colOff>228600</xdr:colOff>
                    <xdr:row>2</xdr:row>
                    <xdr:rowOff>276225</xdr:rowOff>
                  </from>
                  <to>
                    <xdr:col>1</xdr:col>
                    <xdr:colOff>466725</xdr:colOff>
                    <xdr:row>3</xdr:row>
                    <xdr:rowOff>314325</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1</xdr:col>
                    <xdr:colOff>228600</xdr:colOff>
                    <xdr:row>2</xdr:row>
                    <xdr:rowOff>9525</xdr:rowOff>
                  </from>
                  <to>
                    <xdr:col>1</xdr:col>
                    <xdr:colOff>466725</xdr:colOff>
                    <xdr:row>3</xdr:row>
                    <xdr:rowOff>28575</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1</xdr:col>
                    <xdr:colOff>228600</xdr:colOff>
                    <xdr:row>2</xdr:row>
                    <xdr:rowOff>276225</xdr:rowOff>
                  </from>
                  <to>
                    <xdr:col>1</xdr:col>
                    <xdr:colOff>466725</xdr:colOff>
                    <xdr:row>4</xdr:row>
                    <xdr:rowOff>9525</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1</xdr:col>
                    <xdr:colOff>228600</xdr:colOff>
                    <xdr:row>2</xdr:row>
                    <xdr:rowOff>9525</xdr:rowOff>
                  </from>
                  <to>
                    <xdr:col>1</xdr:col>
                    <xdr:colOff>466725</xdr:colOff>
                    <xdr:row>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2"/>
  <sheetViews>
    <sheetView view="pageBreakPreview" zoomScale="80" zoomScaleNormal="100" zoomScaleSheetLayoutView="80" workbookViewId="0">
      <selection activeCell="I9" sqref="I9"/>
    </sheetView>
  </sheetViews>
  <sheetFormatPr defaultRowHeight="18.75"/>
  <cols>
    <col min="1" max="1" width="6.125" customWidth="1"/>
    <col min="3" max="3" width="15.625" style="261" customWidth="1"/>
    <col min="4" max="4" width="17.625" customWidth="1"/>
    <col min="5" max="5" width="18.125" style="197" customWidth="1"/>
    <col min="6" max="6" width="17.75" style="197" customWidth="1"/>
    <col min="7" max="9" width="15.625" style="197" customWidth="1"/>
    <col min="10" max="10" width="6.25" customWidth="1"/>
    <col min="11" max="11" width="9.25" customWidth="1"/>
  </cols>
  <sheetData>
    <row r="1" spans="1:21" ht="24">
      <c r="A1" s="135" t="s">
        <v>180</v>
      </c>
    </row>
    <row r="3" spans="1:21" ht="25.5">
      <c r="B3" s="263"/>
      <c r="C3" s="303" t="s">
        <v>186</v>
      </c>
      <c r="D3" s="303"/>
      <c r="E3" s="303"/>
      <c r="F3" s="303"/>
      <c r="G3" s="303"/>
      <c r="H3" s="304" t="s">
        <v>185</v>
      </c>
      <c r="I3" s="304"/>
    </row>
    <row r="4" spans="1:21" ht="25.5">
      <c r="B4" s="263"/>
      <c r="C4" s="305" t="s">
        <v>187</v>
      </c>
      <c r="D4" s="305"/>
      <c r="E4" s="305"/>
      <c r="F4" s="305"/>
      <c r="G4" s="305"/>
      <c r="H4" s="304" t="s">
        <v>188</v>
      </c>
      <c r="I4" s="304"/>
    </row>
    <row r="5" spans="1:21" ht="25.5">
      <c r="B5" s="263"/>
      <c r="C5" s="273"/>
      <c r="D5" s="273"/>
      <c r="E5" s="273"/>
      <c r="F5" s="273"/>
      <c r="G5" s="273"/>
      <c r="H5" s="272"/>
      <c r="I5" s="272"/>
    </row>
    <row r="6" spans="1:21" ht="19.5">
      <c r="C6" s="274" t="s">
        <v>174</v>
      </c>
      <c r="D6" s="274"/>
      <c r="E6" s="274"/>
      <c r="F6" s="274"/>
      <c r="G6" s="274"/>
      <c r="H6" s="274"/>
      <c r="I6" s="274"/>
      <c r="J6" s="199"/>
      <c r="K6" s="199"/>
      <c r="L6" s="199"/>
      <c r="M6" s="199"/>
      <c r="N6" s="199"/>
      <c r="O6" s="199"/>
      <c r="P6" s="199"/>
      <c r="Q6" s="199"/>
      <c r="R6" s="199"/>
      <c r="S6" s="199"/>
    </row>
    <row r="7" spans="1:21" ht="20.25" thickBot="1">
      <c r="C7" s="274"/>
      <c r="D7" s="274"/>
      <c r="E7" s="274"/>
      <c r="F7" s="274"/>
      <c r="G7" s="274"/>
      <c r="H7" s="274"/>
      <c r="I7" s="274"/>
      <c r="J7" s="199"/>
      <c r="O7" s="199"/>
      <c r="P7" s="199"/>
      <c r="Q7" s="199"/>
      <c r="R7" s="199"/>
      <c r="S7" s="199"/>
    </row>
    <row r="8" spans="1:21" ht="24.75" thickBot="1">
      <c r="C8" s="232" t="s">
        <v>3</v>
      </c>
      <c r="D8" s="233" t="s">
        <v>4</v>
      </c>
      <c r="E8" s="234" t="s">
        <v>5</v>
      </c>
      <c r="F8" s="234" t="s">
        <v>6</v>
      </c>
      <c r="G8" s="234" t="s">
        <v>7</v>
      </c>
      <c r="H8" s="234" t="s">
        <v>147</v>
      </c>
      <c r="I8" s="203"/>
      <c r="J8" s="203"/>
      <c r="K8" s="231"/>
      <c r="L8" s="233" t="s">
        <v>169</v>
      </c>
      <c r="M8" s="204"/>
      <c r="N8" s="204"/>
      <c r="O8" s="203"/>
      <c r="P8" s="203"/>
      <c r="Q8" s="203"/>
      <c r="R8" s="203"/>
    </row>
    <row r="9" spans="1:21" ht="18.75" customHeight="1" thickBot="1">
      <c r="C9" s="275" t="s">
        <v>158</v>
      </c>
      <c r="D9" s="278" t="s">
        <v>173</v>
      </c>
      <c r="E9" s="280" t="s">
        <v>177</v>
      </c>
      <c r="F9" s="280" t="s">
        <v>144</v>
      </c>
      <c r="G9" s="280" t="s">
        <v>111</v>
      </c>
      <c r="H9" s="284" t="s">
        <v>112</v>
      </c>
      <c r="I9" s="203"/>
      <c r="K9" s="203"/>
      <c r="L9" s="203"/>
      <c r="M9" s="203"/>
      <c r="N9" s="203"/>
      <c r="O9" s="203"/>
      <c r="P9" s="203"/>
      <c r="Q9" s="203"/>
      <c r="R9" s="203"/>
    </row>
    <row r="10" spans="1:21" ht="21.75" customHeight="1">
      <c r="C10" s="276"/>
      <c r="D10" s="279"/>
      <c r="E10" s="281"/>
      <c r="F10" s="281"/>
      <c r="G10" s="281"/>
      <c r="H10" s="285"/>
      <c r="I10" s="203"/>
      <c r="K10" s="242" t="s">
        <v>159</v>
      </c>
      <c r="L10" s="243" t="s">
        <v>164</v>
      </c>
      <c r="M10" s="244"/>
      <c r="N10" s="244"/>
      <c r="O10" s="244"/>
      <c r="P10" s="244"/>
      <c r="Q10" s="244"/>
      <c r="R10" s="244"/>
      <c r="S10" s="244"/>
      <c r="T10" s="245"/>
      <c r="U10" s="246"/>
    </row>
    <row r="11" spans="1:21" ht="18.75" customHeight="1" thickBot="1">
      <c r="C11" s="277"/>
      <c r="D11" s="279"/>
      <c r="E11" s="282"/>
      <c r="F11" s="283"/>
      <c r="G11" s="283"/>
      <c r="H11" s="286"/>
      <c r="I11" s="203"/>
      <c r="K11" s="247" t="s">
        <v>148</v>
      </c>
      <c r="L11" s="239" t="s">
        <v>149</v>
      </c>
      <c r="M11" s="239"/>
      <c r="N11" s="239"/>
      <c r="O11" s="239"/>
      <c r="P11" s="239"/>
      <c r="Q11" s="239"/>
      <c r="R11" s="239"/>
      <c r="S11" s="239"/>
      <c r="T11" s="240"/>
      <c r="U11" s="248"/>
    </row>
    <row r="12" spans="1:21" ht="24.75" thickTop="1">
      <c r="C12" s="235" t="s">
        <v>113</v>
      </c>
      <c r="D12" s="224"/>
      <c r="E12" s="256"/>
      <c r="F12" s="222">
        <v>0.16500000000000001</v>
      </c>
      <c r="G12" s="200">
        <f t="shared" ref="G12:G32" si="0">E12*F12</f>
        <v>0</v>
      </c>
      <c r="H12" s="207">
        <f t="shared" ref="H12:H32" si="1">E12+G12</f>
        <v>0</v>
      </c>
      <c r="I12" s="203"/>
      <c r="K12" s="247"/>
      <c r="L12" s="239" t="s">
        <v>140</v>
      </c>
      <c r="M12" s="239"/>
      <c r="N12" s="239"/>
      <c r="O12" s="239"/>
      <c r="P12" s="239"/>
      <c r="Q12" s="239"/>
      <c r="R12" s="239"/>
      <c r="S12" s="239"/>
      <c r="T12" s="240"/>
      <c r="U12" s="248"/>
    </row>
    <row r="13" spans="1:21" ht="24">
      <c r="C13" s="235" t="s">
        <v>114</v>
      </c>
      <c r="D13" s="226"/>
      <c r="E13" s="227"/>
      <c r="F13" s="222">
        <v>0.16500000000000001</v>
      </c>
      <c r="G13" s="200">
        <f t="shared" si="0"/>
        <v>0</v>
      </c>
      <c r="H13" s="207">
        <f t="shared" si="1"/>
        <v>0</v>
      </c>
      <c r="I13" s="203"/>
      <c r="K13" s="247"/>
      <c r="L13" s="239" t="s">
        <v>135</v>
      </c>
      <c r="M13" s="239"/>
      <c r="N13" s="239"/>
      <c r="O13" s="239"/>
      <c r="P13" s="239"/>
      <c r="Q13" s="239"/>
      <c r="R13" s="239"/>
      <c r="S13" s="239"/>
      <c r="T13" s="240"/>
      <c r="U13" s="248"/>
    </row>
    <row r="14" spans="1:21" ht="24">
      <c r="C14" s="235" t="s">
        <v>115</v>
      </c>
      <c r="D14" s="226"/>
      <c r="E14" s="227"/>
      <c r="F14" s="222">
        <v>0.16500000000000001</v>
      </c>
      <c r="G14" s="200">
        <f t="shared" si="0"/>
        <v>0</v>
      </c>
      <c r="H14" s="207">
        <f t="shared" si="1"/>
        <v>0</v>
      </c>
      <c r="I14" s="203"/>
      <c r="K14" s="247"/>
      <c r="L14" s="239" t="s">
        <v>136</v>
      </c>
      <c r="M14" s="239"/>
      <c r="N14" s="239"/>
      <c r="O14" s="239"/>
      <c r="P14" s="239"/>
      <c r="Q14" s="239"/>
      <c r="R14" s="239"/>
      <c r="S14" s="239"/>
      <c r="T14" s="240"/>
      <c r="U14" s="248"/>
    </row>
    <row r="15" spans="1:21" ht="24">
      <c r="C15" s="235" t="s">
        <v>116</v>
      </c>
      <c r="D15" s="226"/>
      <c r="E15" s="227"/>
      <c r="F15" s="222">
        <v>0.16500000000000001</v>
      </c>
      <c r="G15" s="200">
        <f t="shared" si="0"/>
        <v>0</v>
      </c>
      <c r="H15" s="207">
        <f t="shared" si="1"/>
        <v>0</v>
      </c>
      <c r="I15" s="203"/>
      <c r="K15" s="247"/>
      <c r="L15" s="239" t="s">
        <v>137</v>
      </c>
      <c r="M15" s="239"/>
      <c r="N15" s="239"/>
      <c r="O15" s="239"/>
      <c r="P15" s="239"/>
      <c r="Q15" s="239"/>
      <c r="R15" s="239"/>
      <c r="S15" s="239"/>
      <c r="T15" s="240"/>
      <c r="U15" s="248"/>
    </row>
    <row r="16" spans="1:21" ht="24">
      <c r="C16" s="235" t="s">
        <v>117</v>
      </c>
      <c r="D16" s="226"/>
      <c r="E16" s="227"/>
      <c r="F16" s="222">
        <v>0.16500000000000001</v>
      </c>
      <c r="G16" s="200">
        <f t="shared" si="0"/>
        <v>0</v>
      </c>
      <c r="H16" s="207">
        <f t="shared" si="1"/>
        <v>0</v>
      </c>
      <c r="I16" s="203"/>
      <c r="K16" s="247"/>
      <c r="L16" s="239" t="s">
        <v>138</v>
      </c>
      <c r="M16" s="239"/>
      <c r="N16" s="239"/>
      <c r="O16" s="239"/>
      <c r="P16" s="239"/>
      <c r="Q16" s="239"/>
      <c r="R16" s="239"/>
      <c r="S16" s="239"/>
      <c r="T16" s="240"/>
      <c r="U16" s="248"/>
    </row>
    <row r="17" spans="3:21" ht="24">
      <c r="C17" s="235" t="s">
        <v>118</v>
      </c>
      <c r="D17" s="226"/>
      <c r="E17" s="227"/>
      <c r="F17" s="222">
        <v>0.16500000000000001</v>
      </c>
      <c r="G17" s="200">
        <f t="shared" si="0"/>
        <v>0</v>
      </c>
      <c r="H17" s="207">
        <f t="shared" si="1"/>
        <v>0</v>
      </c>
      <c r="I17" s="203"/>
      <c r="K17" s="247"/>
      <c r="L17" s="239" t="s">
        <v>139</v>
      </c>
      <c r="M17" s="239"/>
      <c r="N17" s="239"/>
      <c r="O17" s="239"/>
      <c r="P17" s="239"/>
      <c r="Q17" s="239"/>
      <c r="R17" s="239"/>
      <c r="S17" s="239"/>
      <c r="T17" s="240"/>
      <c r="U17" s="248"/>
    </row>
    <row r="18" spans="3:21" ht="24">
      <c r="C18" s="235" t="s">
        <v>119</v>
      </c>
      <c r="D18" s="226"/>
      <c r="E18" s="227"/>
      <c r="F18" s="222">
        <v>0.16500000000000001</v>
      </c>
      <c r="G18" s="200">
        <f t="shared" si="0"/>
        <v>0</v>
      </c>
      <c r="H18" s="207">
        <f t="shared" si="1"/>
        <v>0</v>
      </c>
      <c r="I18" s="203"/>
      <c r="K18" s="247"/>
      <c r="L18" s="239" t="s">
        <v>175</v>
      </c>
      <c r="M18" s="239"/>
      <c r="N18" s="239"/>
      <c r="O18" s="239"/>
      <c r="P18" s="239"/>
      <c r="Q18" s="239"/>
      <c r="R18" s="239"/>
      <c r="S18" s="239"/>
      <c r="T18" s="240"/>
      <c r="U18" s="248"/>
    </row>
    <row r="19" spans="3:21" ht="24">
      <c r="C19" s="235" t="s">
        <v>120</v>
      </c>
      <c r="D19" s="226"/>
      <c r="E19" s="227"/>
      <c r="F19" s="222">
        <v>0.16500000000000001</v>
      </c>
      <c r="G19" s="200">
        <f t="shared" si="0"/>
        <v>0</v>
      </c>
      <c r="H19" s="207">
        <f t="shared" si="1"/>
        <v>0</v>
      </c>
      <c r="I19" s="203"/>
      <c r="K19" s="247"/>
      <c r="L19" s="239" t="s">
        <v>176</v>
      </c>
      <c r="M19" s="239"/>
      <c r="N19" s="239"/>
      <c r="O19" s="239"/>
      <c r="P19" s="239"/>
      <c r="Q19" s="239"/>
      <c r="R19" s="239"/>
      <c r="S19" s="239"/>
      <c r="T19" s="240"/>
      <c r="U19" s="248"/>
    </row>
    <row r="20" spans="3:21" ht="24">
      <c r="C20" s="235" t="s">
        <v>121</v>
      </c>
      <c r="D20" s="226"/>
      <c r="E20" s="227"/>
      <c r="F20" s="222">
        <v>0.16500000000000001</v>
      </c>
      <c r="G20" s="200">
        <f t="shared" si="0"/>
        <v>0</v>
      </c>
      <c r="H20" s="207">
        <f t="shared" si="1"/>
        <v>0</v>
      </c>
      <c r="I20" s="203"/>
      <c r="K20" s="247"/>
      <c r="L20" s="239"/>
      <c r="M20" s="239"/>
      <c r="N20" s="239"/>
      <c r="O20" s="239"/>
      <c r="P20" s="239"/>
      <c r="Q20" s="239"/>
      <c r="R20" s="239"/>
      <c r="S20" s="239"/>
      <c r="T20" s="240"/>
      <c r="U20" s="248"/>
    </row>
    <row r="21" spans="3:21" ht="24">
      <c r="C21" s="235" t="s">
        <v>122</v>
      </c>
      <c r="D21" s="226"/>
      <c r="E21" s="227"/>
      <c r="F21" s="222">
        <v>0.16500000000000001</v>
      </c>
      <c r="G21" s="200">
        <f t="shared" si="0"/>
        <v>0</v>
      </c>
      <c r="H21" s="207">
        <f t="shared" si="1"/>
        <v>0</v>
      </c>
      <c r="I21" s="203"/>
      <c r="K21" s="247" t="s">
        <v>141</v>
      </c>
      <c r="L21" s="239" t="s">
        <v>166</v>
      </c>
      <c r="M21" s="239"/>
      <c r="N21" s="239"/>
      <c r="O21" s="239"/>
      <c r="P21" s="239"/>
      <c r="Q21" s="239"/>
      <c r="R21" s="239"/>
      <c r="S21" s="239"/>
      <c r="T21" s="240"/>
      <c r="U21" s="248"/>
    </row>
    <row r="22" spans="3:21" ht="24">
      <c r="C22" s="235" t="s">
        <v>123</v>
      </c>
      <c r="D22" s="226"/>
      <c r="E22" s="227"/>
      <c r="F22" s="222">
        <v>0.16500000000000001</v>
      </c>
      <c r="G22" s="200">
        <f t="shared" si="0"/>
        <v>0</v>
      </c>
      <c r="H22" s="207">
        <f t="shared" si="1"/>
        <v>0</v>
      </c>
      <c r="I22" s="203"/>
      <c r="K22" s="247"/>
      <c r="L22" s="239" t="s">
        <v>184</v>
      </c>
      <c r="M22" s="239"/>
      <c r="N22" s="239"/>
      <c r="O22" s="239"/>
      <c r="P22" s="239"/>
      <c r="Q22" s="239"/>
      <c r="R22" s="239"/>
      <c r="S22" s="239"/>
      <c r="T22" s="240"/>
      <c r="U22" s="248"/>
    </row>
    <row r="23" spans="3:21" ht="24">
      <c r="C23" s="235" t="s">
        <v>124</v>
      </c>
      <c r="D23" s="226"/>
      <c r="E23" s="227"/>
      <c r="F23" s="222">
        <v>0.16500000000000001</v>
      </c>
      <c r="G23" s="200">
        <f t="shared" si="0"/>
        <v>0</v>
      </c>
      <c r="H23" s="207">
        <f t="shared" si="1"/>
        <v>0</v>
      </c>
      <c r="I23" s="203"/>
      <c r="K23" s="247"/>
      <c r="L23" s="239" t="s">
        <v>152</v>
      </c>
      <c r="M23" s="239"/>
      <c r="N23" s="239"/>
      <c r="O23" s="239"/>
      <c r="P23" s="239"/>
      <c r="Q23" s="239"/>
      <c r="R23" s="239"/>
      <c r="S23" s="239"/>
      <c r="T23" s="240"/>
      <c r="U23" s="248"/>
    </row>
    <row r="24" spans="3:21" ht="24">
      <c r="C24" s="235" t="s">
        <v>125</v>
      </c>
      <c r="D24" s="226"/>
      <c r="E24" s="227"/>
      <c r="F24" s="222">
        <v>0.16500000000000001</v>
      </c>
      <c r="G24" s="200">
        <f t="shared" si="0"/>
        <v>0</v>
      </c>
      <c r="H24" s="207">
        <f t="shared" si="1"/>
        <v>0</v>
      </c>
      <c r="I24" s="203"/>
      <c r="K24" s="247"/>
      <c r="L24" s="239" t="s">
        <v>153</v>
      </c>
      <c r="M24" s="239"/>
      <c r="N24" s="239"/>
      <c r="O24" s="239"/>
      <c r="P24" s="239"/>
      <c r="Q24" s="239"/>
      <c r="R24" s="239"/>
      <c r="S24" s="239"/>
      <c r="T24" s="240"/>
      <c r="U24" s="248"/>
    </row>
    <row r="25" spans="3:21" ht="24">
      <c r="C25" s="235" t="s">
        <v>126</v>
      </c>
      <c r="D25" s="226"/>
      <c r="E25" s="227"/>
      <c r="F25" s="222">
        <v>0.16500000000000001</v>
      </c>
      <c r="G25" s="200">
        <f t="shared" si="0"/>
        <v>0</v>
      </c>
      <c r="H25" s="207">
        <f t="shared" si="1"/>
        <v>0</v>
      </c>
      <c r="I25" s="203"/>
      <c r="K25" s="247"/>
      <c r="L25" s="239"/>
      <c r="M25" s="239" t="s">
        <v>167</v>
      </c>
      <c r="N25" s="239"/>
      <c r="O25" s="239"/>
      <c r="P25" s="239"/>
      <c r="Q25" s="239"/>
      <c r="R25" s="239"/>
      <c r="S25" s="239"/>
      <c r="T25" s="240"/>
      <c r="U25" s="248"/>
    </row>
    <row r="26" spans="3:21" ht="24">
      <c r="C26" s="235" t="s">
        <v>127</v>
      </c>
      <c r="D26" s="226">
        <v>5</v>
      </c>
      <c r="E26" s="227">
        <v>48500</v>
      </c>
      <c r="F26" s="222">
        <v>0.16500000000000001</v>
      </c>
      <c r="G26" s="200">
        <f t="shared" si="0"/>
        <v>8002.5</v>
      </c>
      <c r="H26" s="207">
        <f t="shared" si="1"/>
        <v>56502.5</v>
      </c>
      <c r="I26" s="203"/>
      <c r="K26" s="247"/>
      <c r="L26" s="240"/>
      <c r="M26" s="239" t="s">
        <v>168</v>
      </c>
      <c r="N26" s="239"/>
      <c r="O26" s="239"/>
      <c r="P26" s="239"/>
      <c r="Q26" s="239"/>
      <c r="R26" s="239"/>
      <c r="S26" s="239"/>
      <c r="T26" s="240"/>
      <c r="U26" s="248"/>
    </row>
    <row r="27" spans="3:21" ht="24">
      <c r="C27" s="235" t="s">
        <v>128</v>
      </c>
      <c r="D27" s="226">
        <v>5</v>
      </c>
      <c r="E27" s="227">
        <v>48500</v>
      </c>
      <c r="F27" s="222">
        <v>0.16500000000000001</v>
      </c>
      <c r="G27" s="200">
        <f t="shared" si="0"/>
        <v>8002.5</v>
      </c>
      <c r="H27" s="207">
        <f t="shared" si="1"/>
        <v>56502.5</v>
      </c>
      <c r="I27" s="203"/>
      <c r="K27" s="247" t="s">
        <v>142</v>
      </c>
      <c r="L27" s="241" t="s">
        <v>165</v>
      </c>
      <c r="M27" s="239"/>
      <c r="N27" s="239"/>
      <c r="O27" s="239"/>
      <c r="P27" s="239"/>
      <c r="Q27" s="239"/>
      <c r="R27" s="239"/>
      <c r="S27" s="239"/>
      <c r="T27" s="240"/>
      <c r="U27" s="248"/>
    </row>
    <row r="28" spans="3:21" ht="24.75" thickBot="1">
      <c r="C28" s="235" t="s">
        <v>129</v>
      </c>
      <c r="D28" s="226">
        <v>5</v>
      </c>
      <c r="E28" s="227">
        <v>48500</v>
      </c>
      <c r="F28" s="222">
        <v>0.16500000000000001</v>
      </c>
      <c r="G28" s="200">
        <f t="shared" si="0"/>
        <v>8002.5</v>
      </c>
      <c r="H28" s="207">
        <f t="shared" si="1"/>
        <v>56502.5</v>
      </c>
      <c r="I28" s="203"/>
      <c r="K28" s="249" t="s">
        <v>143</v>
      </c>
      <c r="L28" s="250" t="s">
        <v>151</v>
      </c>
      <c r="M28" s="250"/>
      <c r="N28" s="250"/>
      <c r="O28" s="250"/>
      <c r="P28" s="250"/>
      <c r="Q28" s="250"/>
      <c r="R28" s="250"/>
      <c r="S28" s="250"/>
      <c r="T28" s="251"/>
      <c r="U28" s="252"/>
    </row>
    <row r="29" spans="3:21" ht="24">
      <c r="C29" s="235" t="s">
        <v>130</v>
      </c>
      <c r="D29" s="226">
        <v>5</v>
      </c>
      <c r="E29" s="227">
        <v>48500</v>
      </c>
      <c r="F29" s="222">
        <v>0.16500000000000001</v>
      </c>
      <c r="G29" s="200">
        <f t="shared" si="0"/>
        <v>8002.5</v>
      </c>
      <c r="H29" s="207">
        <f t="shared" si="1"/>
        <v>56502.5</v>
      </c>
      <c r="I29" s="203"/>
    </row>
    <row r="30" spans="3:21" ht="24">
      <c r="C30" s="235" t="s">
        <v>131</v>
      </c>
      <c r="D30" s="226">
        <v>5</v>
      </c>
      <c r="E30" s="227">
        <v>48500</v>
      </c>
      <c r="F30" s="222">
        <v>0.16500000000000001</v>
      </c>
      <c r="G30" s="200">
        <f t="shared" si="0"/>
        <v>8002.5</v>
      </c>
      <c r="H30" s="207">
        <f t="shared" si="1"/>
        <v>56502.5</v>
      </c>
      <c r="I30" s="203"/>
      <c r="K30" s="99"/>
      <c r="L30" s="99"/>
      <c r="M30" s="99"/>
      <c r="N30" s="205"/>
      <c r="O30" s="205"/>
      <c r="P30" s="205"/>
      <c r="Q30" s="205"/>
      <c r="R30" s="205"/>
      <c r="S30" s="99"/>
      <c r="T30" s="99"/>
      <c r="U30" s="99"/>
    </row>
    <row r="31" spans="3:21" ht="24">
      <c r="C31" s="235" t="s">
        <v>132</v>
      </c>
      <c r="D31" s="226">
        <v>5</v>
      </c>
      <c r="E31" s="227">
        <v>48500</v>
      </c>
      <c r="F31" s="222">
        <v>0.16500000000000001</v>
      </c>
      <c r="G31" s="200">
        <f t="shared" si="0"/>
        <v>8002.5</v>
      </c>
      <c r="H31" s="207">
        <f t="shared" si="1"/>
        <v>56502.5</v>
      </c>
      <c r="I31"/>
      <c r="J31" s="99"/>
      <c r="K31" s="253"/>
      <c r="L31" s="205"/>
      <c r="M31" s="205"/>
      <c r="N31" s="205"/>
      <c r="O31" s="205"/>
      <c r="P31" s="205"/>
      <c r="Q31" s="205"/>
      <c r="R31" s="205"/>
      <c r="S31" s="99"/>
      <c r="T31" s="99"/>
      <c r="U31" s="99"/>
    </row>
    <row r="32" spans="3:21" ht="24.75" thickBot="1">
      <c r="C32" s="236" t="s">
        <v>133</v>
      </c>
      <c r="D32" s="228">
        <v>5</v>
      </c>
      <c r="E32" s="257">
        <v>55800</v>
      </c>
      <c r="F32" s="223">
        <v>0.16500000000000001</v>
      </c>
      <c r="G32" s="201">
        <f t="shared" si="0"/>
        <v>9207</v>
      </c>
      <c r="H32" s="208">
        <f t="shared" si="1"/>
        <v>65007</v>
      </c>
      <c r="I32"/>
      <c r="J32" s="99"/>
      <c r="K32" s="99"/>
      <c r="L32" s="99"/>
      <c r="M32" s="99"/>
      <c r="N32" s="99"/>
      <c r="O32" s="99"/>
      <c r="P32" s="99"/>
      <c r="Q32" s="99"/>
      <c r="R32" s="99"/>
      <c r="S32" s="99"/>
      <c r="T32" s="99"/>
      <c r="U32" s="99"/>
    </row>
    <row r="33" spans="3:21" ht="25.5" thickTop="1" thickBot="1">
      <c r="C33" s="209" t="s">
        <v>23</v>
      </c>
      <c r="D33" s="210"/>
      <c r="E33" s="258">
        <f>SUM(E12:E32)</f>
        <v>346800</v>
      </c>
      <c r="F33" s="221"/>
      <c r="G33" s="212">
        <f>SUM(G12:G32)</f>
        <v>57222</v>
      </c>
      <c r="H33" s="260">
        <f>SUM(H12:H32)</f>
        <v>404022</v>
      </c>
      <c r="I33" s="99"/>
      <c r="J33" s="99"/>
      <c r="K33" s="99"/>
      <c r="L33" s="99"/>
      <c r="M33" s="99"/>
      <c r="N33" s="99"/>
      <c r="O33" s="99"/>
      <c r="P33" s="99"/>
      <c r="Q33" s="99"/>
      <c r="R33" s="99"/>
      <c r="S33" s="99"/>
      <c r="T33" s="99"/>
      <c r="U33" s="99"/>
    </row>
    <row r="34" spans="3:21">
      <c r="K34" s="99"/>
      <c r="L34" s="99"/>
      <c r="M34" s="99"/>
      <c r="N34" s="99"/>
      <c r="O34" s="99"/>
      <c r="P34" s="99"/>
      <c r="Q34" s="99"/>
      <c r="R34" s="99"/>
      <c r="S34" s="99"/>
      <c r="T34" s="99"/>
      <c r="U34" s="99"/>
    </row>
    <row r="35" spans="3:21">
      <c r="C35" s="274" t="s">
        <v>170</v>
      </c>
      <c r="D35" s="274"/>
      <c r="E35" s="274"/>
      <c r="F35" s="274"/>
      <c r="G35" s="274"/>
      <c r="H35" s="274"/>
      <c r="I35" s="274"/>
    </row>
    <row r="36" spans="3:21">
      <c r="C36" s="274"/>
      <c r="D36" s="274"/>
      <c r="E36" s="274"/>
      <c r="F36" s="274"/>
      <c r="G36" s="274"/>
      <c r="H36" s="274"/>
      <c r="I36" s="274"/>
      <c r="J36" s="99"/>
    </row>
    <row r="37" spans="3:21">
      <c r="C37" s="99"/>
      <c r="D37" s="99"/>
      <c r="E37" s="198"/>
      <c r="F37" s="198"/>
      <c r="G37" s="198"/>
      <c r="H37" s="198"/>
      <c r="I37" s="198"/>
      <c r="J37" s="99"/>
      <c r="K37" s="99"/>
      <c r="L37" s="99"/>
      <c r="M37" s="99"/>
      <c r="N37" s="99"/>
      <c r="O37" s="99"/>
    </row>
    <row r="38" spans="3:21" ht="18.75" customHeight="1">
      <c r="C38" s="214"/>
      <c r="D38" s="215"/>
      <c r="E38" s="206"/>
      <c r="F38" s="206"/>
      <c r="G38" s="198"/>
      <c r="H38" s="290" t="s">
        <v>84</v>
      </c>
      <c r="I38" s="291"/>
      <c r="J38" s="99"/>
      <c r="K38" s="99"/>
      <c r="L38" s="99"/>
      <c r="M38" s="99"/>
      <c r="N38" s="99"/>
      <c r="O38" s="99"/>
    </row>
    <row r="39" spans="3:21" ht="24.75" thickBot="1">
      <c r="C39" s="232" t="s">
        <v>157</v>
      </c>
      <c r="D39" s="217"/>
      <c r="G39" s="198"/>
      <c r="H39" s="292"/>
      <c r="I39" s="292"/>
      <c r="J39" s="99"/>
      <c r="K39" s="99"/>
      <c r="L39" s="99"/>
      <c r="M39" s="99"/>
      <c r="N39" s="99"/>
      <c r="O39" s="99"/>
    </row>
    <row r="40" spans="3:21" ht="25.5" customHeight="1" thickTop="1" thickBot="1">
      <c r="D40" s="230" t="s">
        <v>183</v>
      </c>
      <c r="E40" s="218" t="s">
        <v>156</v>
      </c>
      <c r="F40" s="230" t="s">
        <v>179</v>
      </c>
      <c r="G40" s="213" t="s">
        <v>155</v>
      </c>
      <c r="H40" s="293">
        <v>124000</v>
      </c>
      <c r="I40" s="294"/>
      <c r="J40" s="99"/>
      <c r="K40" s="99"/>
      <c r="L40" s="99"/>
      <c r="M40" s="99"/>
      <c r="N40" s="99"/>
      <c r="O40" s="99"/>
    </row>
    <row r="41" spans="3:21" ht="19.5" thickTop="1">
      <c r="C41" s="216"/>
      <c r="D41" s="216"/>
      <c r="E41" s="198"/>
      <c r="F41" s="198"/>
      <c r="G41" s="198"/>
      <c r="H41" s="237"/>
      <c r="I41" s="237"/>
      <c r="J41" s="99"/>
      <c r="K41" s="99"/>
      <c r="L41" s="99"/>
      <c r="M41" s="99"/>
      <c r="N41" s="99"/>
      <c r="O41" s="99"/>
    </row>
    <row r="42" spans="3:21">
      <c r="C42" s="99"/>
      <c r="D42" s="99"/>
      <c r="E42" s="198"/>
      <c r="F42" s="198"/>
      <c r="G42" s="198"/>
      <c r="H42" s="198"/>
      <c r="I42" s="198"/>
      <c r="J42" s="99"/>
      <c r="K42" s="99"/>
      <c r="L42" s="99"/>
      <c r="M42" s="99"/>
      <c r="N42" s="99"/>
      <c r="O42" s="99"/>
    </row>
    <row r="43" spans="3:21">
      <c r="C43" s="274" t="s">
        <v>172</v>
      </c>
      <c r="D43" s="295"/>
      <c r="E43" s="295"/>
      <c r="F43" s="295"/>
      <c r="G43" s="295"/>
      <c r="H43" s="295"/>
      <c r="I43" s="295"/>
      <c r="J43" s="99"/>
      <c r="K43" s="99"/>
      <c r="L43" s="99"/>
      <c r="M43" s="99"/>
      <c r="N43" s="99"/>
      <c r="O43" s="99"/>
    </row>
    <row r="44" spans="3:21">
      <c r="C44" s="295"/>
      <c r="D44" s="295"/>
      <c r="E44" s="295"/>
      <c r="F44" s="295"/>
      <c r="G44" s="295"/>
      <c r="H44" s="295"/>
      <c r="I44" s="295"/>
      <c r="J44" s="99"/>
      <c r="K44" s="99"/>
      <c r="L44" s="99"/>
      <c r="M44" s="99"/>
      <c r="N44" s="99"/>
      <c r="O44" s="99"/>
    </row>
    <row r="45" spans="3:21" ht="19.5" thickBot="1">
      <c r="C45" s="99"/>
      <c r="D45" s="99"/>
      <c r="E45" s="198"/>
      <c r="F45" s="198"/>
      <c r="G45" s="198"/>
      <c r="H45" s="198"/>
      <c r="I45" s="198"/>
      <c r="J45" s="99"/>
      <c r="K45" s="99"/>
      <c r="L45" s="99"/>
      <c r="M45" s="99"/>
      <c r="N45" s="99"/>
      <c r="O45" s="99"/>
    </row>
    <row r="46" spans="3:21">
      <c r="D46" s="296" t="s">
        <v>162</v>
      </c>
      <c r="E46" s="99"/>
      <c r="F46" s="297" t="s">
        <v>163</v>
      </c>
      <c r="G46" s="198"/>
      <c r="H46" s="308" t="s">
        <v>171</v>
      </c>
      <c r="I46" s="309"/>
      <c r="J46" s="99"/>
      <c r="K46" s="99"/>
      <c r="L46" s="99"/>
      <c r="M46" s="99"/>
      <c r="N46" s="99"/>
      <c r="O46" s="99"/>
    </row>
    <row r="47" spans="3:21">
      <c r="D47" s="296"/>
      <c r="E47" s="99"/>
      <c r="F47" s="298"/>
      <c r="G47" s="198"/>
      <c r="H47" s="310"/>
      <c r="I47" s="311"/>
      <c r="J47" s="99"/>
      <c r="K47" s="99"/>
      <c r="L47" s="99"/>
      <c r="M47" s="99"/>
      <c r="N47" s="99"/>
      <c r="O47" s="99"/>
    </row>
    <row r="48" spans="3:21" ht="28.5" customHeight="1" thickBot="1">
      <c r="D48" s="219">
        <f>H33</f>
        <v>404022</v>
      </c>
      <c r="E48" s="68" t="s">
        <v>161</v>
      </c>
      <c r="F48" s="220">
        <f>H40</f>
        <v>124000</v>
      </c>
      <c r="G48" s="206" t="s">
        <v>80</v>
      </c>
      <c r="H48" s="306">
        <f>D48-F48</f>
        <v>280022</v>
      </c>
      <c r="I48" s="307"/>
      <c r="J48" s="99"/>
      <c r="K48" s="99"/>
      <c r="L48" s="99"/>
      <c r="M48" s="99"/>
      <c r="N48" s="99"/>
      <c r="O48" s="99"/>
    </row>
    <row r="49" spans="3:15" ht="28.5" customHeight="1">
      <c r="C49" s="99"/>
      <c r="D49" s="99"/>
      <c r="E49" s="198"/>
      <c r="F49" s="198"/>
      <c r="G49" s="198"/>
      <c r="H49" s="289"/>
      <c r="I49" s="289"/>
      <c r="J49" s="99"/>
      <c r="K49" s="99"/>
      <c r="L49" s="99"/>
      <c r="M49" s="99"/>
      <c r="N49" s="99"/>
      <c r="O49" s="99"/>
    </row>
    <row r="50" spans="3:15" ht="24">
      <c r="C50"/>
      <c r="E50" s="259" t="s">
        <v>181</v>
      </c>
      <c r="H50" s="198"/>
      <c r="I50" s="198"/>
      <c r="K50" s="99"/>
      <c r="L50" s="99"/>
      <c r="M50" s="99"/>
      <c r="N50" s="99"/>
      <c r="O50" s="99"/>
    </row>
    <row r="51" spans="3:15">
      <c r="C51"/>
      <c r="D51" s="194"/>
    </row>
    <row r="52" spans="3:15">
      <c r="C52"/>
    </row>
  </sheetData>
  <mergeCells count="20">
    <mergeCell ref="H49:I49"/>
    <mergeCell ref="C35:I36"/>
    <mergeCell ref="H38:I39"/>
    <mergeCell ref="H40:I40"/>
    <mergeCell ref="C43:I44"/>
    <mergeCell ref="D46:D47"/>
    <mergeCell ref="F46:F47"/>
    <mergeCell ref="H46:I47"/>
    <mergeCell ref="C3:G3"/>
    <mergeCell ref="H3:I3"/>
    <mergeCell ref="C4:G4"/>
    <mergeCell ref="H4:I4"/>
    <mergeCell ref="H48:I48"/>
    <mergeCell ref="C6:I7"/>
    <mergeCell ref="C9:C11"/>
    <mergeCell ref="D9:D11"/>
    <mergeCell ref="E9:E11"/>
    <mergeCell ref="F9:F11"/>
    <mergeCell ref="G9:G11"/>
    <mergeCell ref="H9:H11"/>
  </mergeCells>
  <phoneticPr fontId="3"/>
  <dataValidations count="1">
    <dataValidation type="list" allowBlank="1" showInputMessage="1" showErrorMessage="1" sqref="D40 F40">
      <formula1>"R6.6月,R6.7月,R6.8月,R6.9月,R6.10月,R6.11月,R6.12月,R7.1月,R7.2月,R7.3月,R7.4月,R7.5月,R7.6月,R7.7月,R7.8月,R7.9月,R7.10月,R7.11月,R7.12月"</formula1>
    </dataValidation>
  </dataValidations>
  <pageMargins left="0.70866141732283472" right="0.70866141732283472" top="0.74803149606299213" bottom="0.74803149606299213" header="0.31496062992125984" footer="0.31496062992125984"/>
  <pageSetup paperSize="8" scale="67"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1</xdr:col>
                    <xdr:colOff>228600</xdr:colOff>
                    <xdr:row>2</xdr:row>
                    <xdr:rowOff>276225</xdr:rowOff>
                  </from>
                  <to>
                    <xdr:col>1</xdr:col>
                    <xdr:colOff>466725</xdr:colOff>
                    <xdr:row>4</xdr:row>
                    <xdr:rowOff>9525</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1</xdr:col>
                    <xdr:colOff>228600</xdr:colOff>
                    <xdr:row>2</xdr:row>
                    <xdr:rowOff>9525</xdr:rowOff>
                  </from>
                  <to>
                    <xdr:col>1</xdr:col>
                    <xdr:colOff>466725</xdr:colOff>
                    <xdr:row>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  </vt:lpstr>
      <vt:lpstr>【見本】（ボーナス等支給） </vt:lpstr>
      <vt:lpstr>案【様式】</vt:lpstr>
      <vt:lpstr>没</vt:lpstr>
      <vt:lpstr>【見本】  (医療機関持ち出し分に充当)</vt:lpstr>
      <vt:lpstr>【見本】  (医療機関持ち出し分に充当) (2)</vt:lpstr>
      <vt:lpstr>'【見本】  (医療機関持ち出し分に充当)'!Print_Area</vt:lpstr>
      <vt:lpstr>'【見本】  (医療機関持ち出し分に充当) (2)'!Print_Area</vt:lpstr>
      <vt:lpstr>'【見本】（ボーナス等支給） '!Print_Area</vt:lpstr>
      <vt:lpstr>'【様式】  '!Print_Area</vt:lpstr>
      <vt:lpstr>案【様式】!Print_Area</vt:lpstr>
      <vt:lpstr>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2025-06-19T08:35:35Z</dcterms:modified>
</cp:coreProperties>
</file>