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C13_脱炭素社会推進課\保存用ファイル\share\30 温暖化対策班\16-2_事業者太陽光補助\R8\01_要綱等改正\01_要綱の改正\様式集\"/>
    </mc:Choice>
  </mc:AlternateContent>
  <xr:revisionPtr revIDLastSave="0" documentId="13_ncr:1_{0A6FC632-E093-42B7-BF2F-DC19609E1AA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事業計画１" sheetId="1" r:id="rId1"/>
    <sheet name="事業計画２" sheetId="3" r:id="rId2"/>
    <sheet name="事業計画３" sheetId="2" r:id="rId3"/>
    <sheet name="経費内訳表" sheetId="5" r:id="rId4"/>
    <sheet name="経費内訳表 (記載例)" sheetId="7" r:id="rId5"/>
  </sheets>
  <definedNames>
    <definedName name="_xlnm.Print_Area" localSheetId="3">経費内訳表!$A$1:$K$51</definedName>
    <definedName name="_xlnm.Print_Area" localSheetId="4">'経費内訳表 (記載例)'!$A$1:$K$42</definedName>
    <definedName name="_xlnm.Print_Area" localSheetId="0">事業計画１!$B$1:$AC$39</definedName>
    <definedName name="_xlnm.Print_Area" localSheetId="1">事業計画２!$B$1:$Z$31</definedName>
    <definedName name="_xlnm.Print_Area" localSheetId="2">事業計画３!$B$1:$AB$44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7" l="1"/>
  <c r="G38" i="7"/>
  <c r="M38" i="7" s="1"/>
  <c r="M37" i="7"/>
  <c r="I37" i="7"/>
  <c r="M36" i="7"/>
  <c r="I36" i="7"/>
  <c r="M35" i="7"/>
  <c r="I35" i="7"/>
  <c r="M34" i="7"/>
  <c r="I34" i="7"/>
  <c r="M33" i="7"/>
  <c r="I33" i="7"/>
  <c r="I38" i="7" s="1"/>
  <c r="J32" i="7"/>
  <c r="O31" i="7"/>
  <c r="N31" i="7"/>
  <c r="M31" i="7"/>
  <c r="L31" i="7"/>
  <c r="O30" i="7"/>
  <c r="N30" i="7"/>
  <c r="L30" i="7"/>
  <c r="I30" i="7"/>
  <c r="K30" i="7" s="1"/>
  <c r="M30" i="7" s="1"/>
  <c r="O29" i="7"/>
  <c r="N29" i="7"/>
  <c r="L29" i="7"/>
  <c r="K29" i="7"/>
  <c r="M29" i="7" s="1"/>
  <c r="I28" i="7"/>
  <c r="K28" i="7" s="1"/>
  <c r="G27" i="7"/>
  <c r="I27" i="7" s="1"/>
  <c r="K27" i="7" s="1"/>
  <c r="G26" i="7"/>
  <c r="O26" i="7" s="1"/>
  <c r="G25" i="7"/>
  <c r="I25" i="7" s="1"/>
  <c r="B23" i="7"/>
  <c r="I22" i="7"/>
  <c r="G22" i="7"/>
  <c r="M21" i="7"/>
  <c r="I21" i="7"/>
  <c r="J21" i="7" s="1"/>
  <c r="K21" i="7" s="1"/>
  <c r="I20" i="7"/>
  <c r="I19" i="7"/>
  <c r="J19" i="7" s="1"/>
  <c r="K19" i="7" s="1"/>
  <c r="M19" i="7" s="1"/>
  <c r="I18" i="7"/>
  <c r="J18" i="7" s="1"/>
  <c r="K18" i="7" s="1"/>
  <c r="M18" i="7" s="1"/>
  <c r="I17" i="7"/>
  <c r="J16" i="7"/>
  <c r="O15" i="7"/>
  <c r="N15" i="7"/>
  <c r="M15" i="7"/>
  <c r="L15" i="7"/>
  <c r="O14" i="7"/>
  <c r="G14" i="7"/>
  <c r="N14" i="7" s="1"/>
  <c r="K13" i="7"/>
  <c r="G13" i="7"/>
  <c r="O13" i="7" s="1"/>
  <c r="G12" i="7"/>
  <c r="I12" i="7" s="1"/>
  <c r="K12" i="7" s="1"/>
  <c r="M12" i="7" s="1"/>
  <c r="G11" i="7"/>
  <c r="O11" i="7" s="1"/>
  <c r="O10" i="7"/>
  <c r="N10" i="7"/>
  <c r="L10" i="7"/>
  <c r="K10" i="7"/>
  <c r="M10" i="7" s="1"/>
  <c r="G9" i="7"/>
  <c r="N9" i="7" s="1"/>
  <c r="G8" i="7"/>
  <c r="L8" i="7" s="1"/>
  <c r="I21" i="5"/>
  <c r="J21" i="5"/>
  <c r="J22" i="5"/>
  <c r="J23" i="5"/>
  <c r="J24" i="5"/>
  <c r="J25" i="5"/>
  <c r="J26" i="5"/>
  <c r="K30" i="5"/>
  <c r="K33" i="5"/>
  <c r="K36" i="5"/>
  <c r="K37" i="5"/>
  <c r="K38" i="5"/>
  <c r="K39" i="5"/>
  <c r="K40" i="5"/>
  <c r="M40" i="5" s="1"/>
  <c r="J41" i="5"/>
  <c r="J43" i="5"/>
  <c r="J44" i="5"/>
  <c r="K44" i="5" s="1"/>
  <c r="J45" i="5"/>
  <c r="K45" i="5" s="1"/>
  <c r="J46" i="5"/>
  <c r="K46" i="5" s="1"/>
  <c r="G30" i="5"/>
  <c r="L30" i="5" s="1"/>
  <c r="G31" i="5"/>
  <c r="N31" i="5" s="1"/>
  <c r="K31" i="5"/>
  <c r="L31" i="5"/>
  <c r="M31" i="5"/>
  <c r="O31" i="5"/>
  <c r="G32" i="5"/>
  <c r="N32" i="5" s="1"/>
  <c r="K32" i="5"/>
  <c r="G33" i="5"/>
  <c r="L33" i="5" s="1"/>
  <c r="G34" i="5"/>
  <c r="L34" i="5" s="1"/>
  <c r="G35" i="5"/>
  <c r="N35" i="5" s="1"/>
  <c r="K35" i="5"/>
  <c r="M35" i="5" s="1"/>
  <c r="L35" i="5"/>
  <c r="O35" i="5"/>
  <c r="G36" i="5"/>
  <c r="L36" i="5" s="1"/>
  <c r="G37" i="5"/>
  <c r="O37" i="5" s="1"/>
  <c r="G38" i="5"/>
  <c r="N38" i="5" s="1"/>
  <c r="L38" i="5"/>
  <c r="G39" i="5"/>
  <c r="L39" i="5" s="1"/>
  <c r="G40" i="5"/>
  <c r="L40" i="5" s="1"/>
  <c r="O40" i="5"/>
  <c r="M42" i="5"/>
  <c r="M43" i="5"/>
  <c r="M44" i="5"/>
  <c r="M45" i="5"/>
  <c r="M46" i="5"/>
  <c r="G47" i="5"/>
  <c r="M47" i="5" s="1"/>
  <c r="B48" i="5"/>
  <c r="O33" i="5" l="1"/>
  <c r="O38" i="5"/>
  <c r="N33" i="5"/>
  <c r="I8" i="7"/>
  <c r="L12" i="7"/>
  <c r="N8" i="7"/>
  <c r="O12" i="7"/>
  <c r="O9" i="7"/>
  <c r="N13" i="7"/>
  <c r="L14" i="7"/>
  <c r="N12" i="7"/>
  <c r="O8" i="7"/>
  <c r="L25" i="7"/>
  <c r="N25" i="7"/>
  <c r="O25" i="7"/>
  <c r="I14" i="7"/>
  <c r="K14" i="7" s="1"/>
  <c r="M14" i="7" s="1"/>
  <c r="I32" i="7"/>
  <c r="I39" i="7" s="1"/>
  <c r="K25" i="7"/>
  <c r="J36" i="7"/>
  <c r="K36" i="7" s="1"/>
  <c r="I11" i="7"/>
  <c r="K11" i="7" s="1"/>
  <c r="J17" i="7"/>
  <c r="K17" i="7" s="1"/>
  <c r="J20" i="7"/>
  <c r="K20" i="7" s="1"/>
  <c r="M20" i="7" s="1"/>
  <c r="L9" i="7"/>
  <c r="L11" i="7"/>
  <c r="I26" i="7"/>
  <c r="K26" i="7" s="1"/>
  <c r="M26" i="7" s="1"/>
  <c r="J34" i="7"/>
  <c r="K34" i="7" s="1"/>
  <c r="J37" i="7"/>
  <c r="K37" i="7" s="1"/>
  <c r="M11" i="7"/>
  <c r="L13" i="7"/>
  <c r="J33" i="7"/>
  <c r="K33" i="7"/>
  <c r="I9" i="7"/>
  <c r="K9" i="7" s="1"/>
  <c r="M9" i="7" s="1"/>
  <c r="N11" i="7"/>
  <c r="M13" i="7"/>
  <c r="L26" i="7"/>
  <c r="G32" i="7"/>
  <c r="K8" i="7"/>
  <c r="G16" i="7"/>
  <c r="N26" i="7"/>
  <c r="J35" i="7"/>
  <c r="K35" i="7" s="1"/>
  <c r="J27" i="5"/>
  <c r="J28" i="5" s="1"/>
  <c r="N40" i="5"/>
  <c r="M38" i="5"/>
  <c r="M33" i="5"/>
  <c r="J42" i="5"/>
  <c r="K42" i="5" s="1"/>
  <c r="J47" i="5"/>
  <c r="J48" i="5"/>
  <c r="I47" i="5"/>
  <c r="I41" i="5"/>
  <c r="K43" i="5"/>
  <c r="I27" i="5"/>
  <c r="I28" i="5" s="1"/>
  <c r="M30" i="5"/>
  <c r="N37" i="5"/>
  <c r="M32" i="5"/>
  <c r="O30" i="5"/>
  <c r="M37" i="5"/>
  <c r="L37" i="5"/>
  <c r="L32" i="5"/>
  <c r="N30" i="5"/>
  <c r="M39" i="5"/>
  <c r="K34" i="5"/>
  <c r="K41" i="5" s="1"/>
  <c r="G41" i="5"/>
  <c r="O36" i="5"/>
  <c r="N36" i="5"/>
  <c r="M36" i="5"/>
  <c r="O34" i="5"/>
  <c r="O39" i="5"/>
  <c r="N34" i="5"/>
  <c r="N39" i="5"/>
  <c r="M34" i="5"/>
  <c r="O32" i="5"/>
  <c r="K47" i="5" l="1"/>
  <c r="I48" i="5"/>
  <c r="I49" i="5" s="1"/>
  <c r="I16" i="7"/>
  <c r="I23" i="7" s="1"/>
  <c r="K32" i="7"/>
  <c r="M25" i="7"/>
  <c r="M8" i="7"/>
  <c r="K16" i="7"/>
  <c r="K23" i="7" s="1"/>
  <c r="M17" i="7"/>
  <c r="K22" i="7"/>
  <c r="M22" i="7" s="1"/>
  <c r="G23" i="7"/>
  <c r="M32" i="7"/>
  <c r="G39" i="7"/>
  <c r="I40" i="7"/>
  <c r="J22" i="7"/>
  <c r="J23" i="7" s="1"/>
  <c r="J40" i="7" s="1"/>
  <c r="K38" i="7"/>
  <c r="J38" i="7"/>
  <c r="J39" i="7" s="1"/>
  <c r="J49" i="5"/>
  <c r="K48" i="5"/>
  <c r="M41" i="5"/>
  <c r="G48" i="5"/>
  <c r="M16" i="7" l="1"/>
  <c r="M23" i="7"/>
  <c r="G40" i="7"/>
  <c r="K39" i="7"/>
  <c r="K40" i="7" s="1"/>
  <c r="M48" i="5"/>
  <c r="B28" i="5"/>
  <c r="D2" i="7" l="1"/>
  <c r="M39" i="7"/>
  <c r="S9" i="3"/>
  <c r="S6" i="3"/>
  <c r="H3" i="5" l="1"/>
  <c r="S33" i="3"/>
  <c r="U45" i="2"/>
  <c r="G11" i="5" l="1"/>
  <c r="K11" i="5"/>
  <c r="G27" i="5"/>
  <c r="M27" i="5" s="1"/>
  <c r="M26" i="5"/>
  <c r="M25" i="5"/>
  <c r="M24" i="5"/>
  <c r="M23" i="5"/>
  <c r="M22" i="5"/>
  <c r="K20" i="5"/>
  <c r="G20" i="5"/>
  <c r="K19" i="5"/>
  <c r="G19" i="5"/>
  <c r="K18" i="5"/>
  <c r="G18" i="5"/>
  <c r="N18" i="5" s="1"/>
  <c r="K17" i="5"/>
  <c r="G17" i="5"/>
  <c r="O17" i="5" s="1"/>
  <c r="K16" i="5"/>
  <c r="G16" i="5"/>
  <c r="N16" i="5" s="1"/>
  <c r="K15" i="5"/>
  <c r="G15" i="5"/>
  <c r="K14" i="5"/>
  <c r="G14" i="5"/>
  <c r="N14" i="5" s="1"/>
  <c r="K13" i="5"/>
  <c r="G13" i="5"/>
  <c r="O13" i="5" s="1"/>
  <c r="K12" i="5"/>
  <c r="G12" i="5"/>
  <c r="N12" i="5" s="1"/>
  <c r="K10" i="5"/>
  <c r="G10" i="5"/>
  <c r="S30" i="3"/>
  <c r="O10" i="5" l="1"/>
  <c r="L10" i="5"/>
  <c r="N10" i="5"/>
  <c r="M10" i="5"/>
  <c r="L13" i="5"/>
  <c r="M20" i="5"/>
  <c r="L18" i="5"/>
  <c r="M12" i="5"/>
  <c r="L14" i="5"/>
  <c r="L17" i="5"/>
  <c r="N20" i="5"/>
  <c r="M15" i="5"/>
  <c r="M11" i="5"/>
  <c r="N17" i="5"/>
  <c r="N13" i="5"/>
  <c r="M13" i="5"/>
  <c r="O14" i="5"/>
  <c r="O18" i="5"/>
  <c r="K25" i="5"/>
  <c r="K21" i="5"/>
  <c r="L19" i="5"/>
  <c r="O19" i="5"/>
  <c r="N19" i="5"/>
  <c r="M17" i="5"/>
  <c r="K24" i="5"/>
  <c r="K26" i="5"/>
  <c r="G21" i="5"/>
  <c r="L11" i="5"/>
  <c r="O11" i="5"/>
  <c r="N11" i="5"/>
  <c r="M16" i="5"/>
  <c r="M19" i="5"/>
  <c r="L15" i="5"/>
  <c r="O15" i="5"/>
  <c r="N15" i="5"/>
  <c r="K23" i="5"/>
  <c r="O12" i="5"/>
  <c r="M14" i="5"/>
  <c r="O16" i="5"/>
  <c r="M18" i="5"/>
  <c r="O20" i="5"/>
  <c r="L12" i="5"/>
  <c r="L16" i="5"/>
  <c r="L20" i="5"/>
  <c r="G28" i="5" l="1"/>
  <c r="G49" i="5" s="1"/>
  <c r="M21" i="5"/>
  <c r="K22" i="5"/>
  <c r="K27" i="5" s="1"/>
  <c r="K28" i="5" s="1"/>
  <c r="K49" i="5" l="1"/>
  <c r="S19" i="3"/>
  <c r="M28" i="5"/>
  <c r="D4" i="5" s="1"/>
  <c r="S21" i="3" l="1"/>
  <c r="S24" i="3" s="1"/>
  <c r="E18" i="2" l="1"/>
  <c r="M18" i="2"/>
  <c r="U18" i="2" s="1"/>
  <c r="M24" i="2"/>
  <c r="M25" i="2"/>
  <c r="M26" i="2"/>
  <c r="M27" i="2"/>
  <c r="M28" i="2"/>
  <c r="M29" i="2"/>
  <c r="M30" i="2"/>
  <c r="M31" i="2"/>
  <c r="M32" i="2"/>
  <c r="M33" i="2"/>
  <c r="M34" i="2"/>
  <c r="E35" i="2" l="1"/>
  <c r="E39" i="2" s="1"/>
  <c r="M39" i="2" s="1"/>
  <c r="M23" i="2" l="1"/>
  <c r="M35" i="2" s="1"/>
  <c r="E40" i="2" s="1"/>
  <c r="M40" i="2" s="1"/>
  <c r="C34" i="2"/>
  <c r="C33" i="2"/>
  <c r="C32" i="2"/>
  <c r="C31" i="2"/>
  <c r="C30" i="2"/>
  <c r="C29" i="2"/>
  <c r="C28" i="2"/>
  <c r="C27" i="2"/>
  <c r="C26" i="2"/>
  <c r="C25" i="2"/>
  <c r="C24" i="2"/>
  <c r="C23" i="2"/>
  <c r="M41" i="2" l="1"/>
  <c r="E41" i="2"/>
</calcChain>
</file>

<file path=xl/sharedStrings.xml><?xml version="1.0" encoding="utf-8"?>
<sst xmlns="http://schemas.openxmlformats.org/spreadsheetml/2006/main" count="450" uniqueCount="172">
  <si>
    <t>１　申請者の情報</t>
    <rPh sb="2" eb="5">
      <t>シンセイシャ</t>
    </rPh>
    <rPh sb="6" eb="8">
      <t>ジョウホウ</t>
    </rPh>
    <phoneticPr fontId="2"/>
  </si>
  <si>
    <t>（１）申請者の情報</t>
    <rPh sb="3" eb="6">
      <t>シンセイシャ</t>
    </rPh>
    <rPh sb="7" eb="9">
      <t>ジョウホウ</t>
    </rPh>
    <phoneticPr fontId="2"/>
  </si>
  <si>
    <t>円</t>
    <rPh sb="0" eb="1">
      <t>エン</t>
    </rPh>
    <phoneticPr fontId="2"/>
  </si>
  <si>
    <t>連絡先</t>
    <rPh sb="0" eb="3">
      <t>レンラクサキ</t>
    </rPh>
    <phoneticPr fontId="2"/>
  </si>
  <si>
    <t>需要家の名称及び所在地</t>
    <phoneticPr fontId="2"/>
  </si>
  <si>
    <t>名称</t>
    <rPh sb="0" eb="2">
      <t>メイショウ</t>
    </rPh>
    <phoneticPr fontId="2"/>
  </si>
  <si>
    <t>２　事業概要</t>
    <phoneticPr fontId="2"/>
  </si>
  <si>
    <t>設備の導入方法</t>
    <rPh sb="0" eb="2">
      <t>セツビ</t>
    </rPh>
    <rPh sb="3" eb="5">
      <t>ドウニュウ</t>
    </rPh>
    <rPh sb="5" eb="7">
      <t>ホウホウ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</si>
  <si>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</si>
  <si>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</si>
  <si>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</si>
  <si>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完了予定日</t>
    <rPh sb="0" eb="2">
      <t>カンリョウ</t>
    </rPh>
    <rPh sb="2" eb="5">
      <t>ヨテイビ</t>
    </rPh>
    <phoneticPr fontId="2"/>
  </si>
  <si>
    <t>合　計　出　力</t>
    <rPh sb="0" eb="1">
      <t>ゴウ</t>
    </rPh>
    <rPh sb="2" eb="3">
      <t>ケイ</t>
    </rPh>
    <rPh sb="4" eb="5">
      <t>デ</t>
    </rPh>
    <rPh sb="6" eb="7">
      <t>チカラ</t>
    </rPh>
    <phoneticPr fontId="2"/>
  </si>
  <si>
    <t>kW</t>
    <phoneticPr fontId="2"/>
  </si>
  <si>
    <t>kWh</t>
    <phoneticPr fontId="2"/>
  </si>
  <si>
    <t>余剰電力売電の有無</t>
    <phoneticPr fontId="2"/>
  </si>
  <si>
    <t>終了予定日</t>
    <rPh sb="0" eb="2">
      <t>シュウリョウ</t>
    </rPh>
    <rPh sb="2" eb="5">
      <t>ヨテイビ</t>
    </rPh>
    <phoneticPr fontId="2"/>
  </si>
  <si>
    <t>３ 実施計画</t>
    <phoneticPr fontId="2"/>
  </si>
  <si>
    <t>（１）月別発電量等</t>
    <rPh sb="3" eb="5">
      <t>ツキベツ</t>
    </rPh>
    <rPh sb="5" eb="8">
      <t>ハツデンリョウ</t>
    </rPh>
    <rPh sb="8" eb="9">
      <t>トウ</t>
    </rPh>
    <phoneticPr fontId="2"/>
  </si>
  <si>
    <t>①発電量見込</t>
    <rPh sb="1" eb="4">
      <t>ハツデンリョウ</t>
    </rPh>
    <rPh sb="4" eb="6">
      <t>ミコ</t>
    </rPh>
    <phoneticPr fontId="2"/>
  </si>
  <si>
    <t>②自家消費電力量見込</t>
    <rPh sb="1" eb="3">
      <t>ジカ</t>
    </rPh>
    <rPh sb="3" eb="5">
      <t>ショウヒ</t>
    </rPh>
    <rPh sb="5" eb="8">
      <t>デンリョクリョウ</t>
    </rPh>
    <rPh sb="8" eb="10">
      <t>ミコ</t>
    </rPh>
    <phoneticPr fontId="2"/>
  </si>
  <si>
    <t>③自家消費率（②/①×100）</t>
    <phoneticPr fontId="2"/>
  </si>
  <si>
    <t>－</t>
    <phoneticPr fontId="2"/>
  </si>
  <si>
    <t>月</t>
    <rPh sb="0" eb="1">
      <t>ツキ</t>
    </rPh>
    <phoneticPr fontId="2"/>
  </si>
  <si>
    <t>月</t>
  </si>
  <si>
    <t>合計</t>
    <rPh sb="0" eb="2">
      <t>ゴウケイ</t>
    </rPh>
    <phoneticPr fontId="2"/>
  </si>
  <si>
    <t>％</t>
    <phoneticPr fontId="2"/>
  </si>
  <si>
    <t>（２）月別系統電力消費量</t>
    <phoneticPr fontId="2"/>
  </si>
  <si>
    <t>⑤導入後（④－②）</t>
    <phoneticPr fontId="2"/>
  </si>
  <si>
    <t>（３）導入効果見込</t>
    <rPh sb="3" eb="5">
      <t>ドウニュウ</t>
    </rPh>
    <rPh sb="5" eb="7">
      <t>コウカ</t>
    </rPh>
    <rPh sb="7" eb="9">
      <t>ミコ</t>
    </rPh>
    <phoneticPr fontId="2"/>
  </si>
  <si>
    <t>系統電力年間消費量</t>
    <rPh sb="0" eb="2">
      <t>ケイトウ</t>
    </rPh>
    <rPh sb="2" eb="4">
      <t>デンリョク</t>
    </rPh>
    <rPh sb="4" eb="6">
      <t>ネンカン</t>
    </rPh>
    <rPh sb="6" eb="9">
      <t>ショウヒリョウ</t>
    </rPh>
    <phoneticPr fontId="2"/>
  </si>
  <si>
    <t>二酸化炭素排出量</t>
    <rPh sb="0" eb="8">
      <t>ニサンカタンソハイシュツリョウ</t>
    </rPh>
    <phoneticPr fontId="2"/>
  </si>
  <si>
    <t>導入前</t>
    <rPh sb="0" eb="3">
      <t>ドウニュウマエ</t>
    </rPh>
    <phoneticPr fontId="2"/>
  </si>
  <si>
    <t>t-CO2</t>
    <phoneticPr fontId="2"/>
  </si>
  <si>
    <t>導入後</t>
    <rPh sb="0" eb="3">
      <t>ドウニュウゴ</t>
    </rPh>
    <phoneticPr fontId="2"/>
  </si>
  <si>
    <t>効　果</t>
    <rPh sb="0" eb="1">
      <t>コウ</t>
    </rPh>
    <rPh sb="2" eb="3">
      <t>ハテ</t>
    </rPh>
    <phoneticPr fontId="2"/>
  </si>
  <si>
    <t>設備導入事業所の系統電力消費量</t>
    <rPh sb="0" eb="2">
      <t>セツビ</t>
    </rPh>
    <rPh sb="4" eb="6">
      <t>ジギョウ</t>
    </rPh>
    <rPh sb="6" eb="7">
      <t>ジョ</t>
    </rPh>
    <phoneticPr fontId="2"/>
  </si>
  <si>
    <t>以下は、リースモデル又はオンサイトＰＰＡモデルの場合のみ記入</t>
    <rPh sb="0" eb="2">
      <t>イカ</t>
    </rPh>
    <rPh sb="10" eb="11">
      <t>マタ</t>
    </rPh>
    <rPh sb="24" eb="26">
      <t>バアイ</t>
    </rPh>
    <rPh sb="28" eb="30">
      <t>キニュウ</t>
    </rPh>
    <phoneticPr fontId="2"/>
  </si>
  <si>
    <t>採　用　出　力</t>
    <rPh sb="0" eb="1">
      <t>サイ</t>
    </rPh>
    <rPh sb="2" eb="3">
      <t>ヨウ</t>
    </rPh>
    <rPh sb="4" eb="5">
      <t>デ</t>
    </rPh>
    <rPh sb="6" eb="7">
      <t>チカラ</t>
    </rPh>
    <phoneticPr fontId="2"/>
  </si>
  <si>
    <t>様式第２号（第4条関係）</t>
    <phoneticPr fontId="2"/>
  </si>
  <si>
    <t>責任者（所属・職位・氏名）</t>
    <rPh sb="0" eb="3">
      <t>セキニンシャ</t>
    </rPh>
    <rPh sb="4" eb="6">
      <t>ショゾク</t>
    </rPh>
    <rPh sb="7" eb="9">
      <t>ショクイ</t>
    </rPh>
    <rPh sb="10" eb="12">
      <t>シメイ</t>
    </rPh>
    <phoneticPr fontId="2"/>
  </si>
  <si>
    <t>担当者　（所属・職位・氏名）</t>
    <rPh sb="0" eb="3">
      <t>タントウシャ</t>
    </rPh>
    <rPh sb="5" eb="7">
      <t>ショゾク</t>
    </rPh>
    <rPh sb="8" eb="10">
      <t>ショクイ</t>
    </rPh>
    <rPh sb="11" eb="13">
      <t>シメイ</t>
    </rPh>
    <phoneticPr fontId="2"/>
  </si>
  <si>
    <t>担当者（所属・職位・氏名）</t>
    <rPh sb="0" eb="3">
      <t>タントウシャ</t>
    </rPh>
    <rPh sb="4" eb="6">
      <t>ショゾク</t>
    </rPh>
    <rPh sb="7" eb="9">
      <t>ショクイ</t>
    </rPh>
    <rPh sb="10" eb="12">
      <t>シメイ</t>
    </rPh>
    <phoneticPr fontId="2"/>
  </si>
  <si>
    <t>（２）需要家の情報（※リースモデル又はオンサイトＰＰＡモデルの場合のみ記入）</t>
    <rPh sb="3" eb="5">
      <t>ジュヨウ</t>
    </rPh>
    <rPh sb="5" eb="6">
      <t>イエ</t>
    </rPh>
    <rPh sb="7" eb="9">
      <t>ジョウホウ</t>
    </rPh>
    <rPh sb="17" eb="18">
      <t>マタ</t>
    </rPh>
    <rPh sb="31" eb="33">
      <t>バアイ</t>
    </rPh>
    <rPh sb="35" eb="37">
      <t>キニュウ</t>
    </rPh>
    <phoneticPr fontId="2"/>
  </si>
  <si>
    <t>事業所の代表住所</t>
    <phoneticPr fontId="2"/>
  </si>
  <si>
    <t>事業所の名称</t>
    <rPh sb="0" eb="2">
      <t>ジギョウ</t>
    </rPh>
    <rPh sb="2" eb="3">
      <t>ジョ</t>
    </rPh>
    <rPh sb="4" eb="6">
      <t>メイショウ</t>
    </rPh>
    <phoneticPr fontId="2"/>
  </si>
  <si>
    <t>売電先（有の場合）
※FIT・FIPは補助対象外</t>
    <rPh sb="0" eb="2">
      <t>バイデン</t>
    </rPh>
    <rPh sb="2" eb="3">
      <t>サキ</t>
    </rPh>
    <rPh sb="4" eb="5">
      <t>ア</t>
    </rPh>
    <rPh sb="6" eb="8">
      <t>バアイ</t>
    </rPh>
    <rPh sb="19" eb="21">
      <t>ホジョ</t>
    </rPh>
    <rPh sb="21" eb="23">
      <t>タイショウ</t>
    </rPh>
    <rPh sb="23" eb="24">
      <t>ガイ</t>
    </rPh>
    <phoneticPr fontId="2"/>
  </si>
  <si>
    <t>着工予定日</t>
    <rPh sb="0" eb="2">
      <t>チャッコウ</t>
    </rPh>
    <rPh sb="2" eb="5">
      <t>ヨテイビ</t>
    </rPh>
    <phoneticPr fontId="2"/>
  </si>
  <si>
    <t>電力供給開始
予定日</t>
    <rPh sb="0" eb="2">
      <t>デンリョク</t>
    </rPh>
    <rPh sb="2" eb="4">
      <t>キョウキュウ</t>
    </rPh>
    <rPh sb="4" eb="6">
      <t>カイシ</t>
    </rPh>
    <rPh sb="7" eb="10">
      <t>ヨテイビ</t>
    </rPh>
    <phoneticPr fontId="2"/>
  </si>
  <si>
    <t>契約予定日</t>
    <rPh sb="0" eb="2">
      <t>ケイヤク</t>
    </rPh>
    <rPh sb="2" eb="4">
      <t>ヨテイ</t>
    </rPh>
    <rPh sb="4" eb="5">
      <t>ビ</t>
    </rPh>
    <phoneticPr fontId="2"/>
  </si>
  <si>
    <t>工事事業者との契約（予定）日</t>
    <rPh sb="0" eb="2">
      <t>コウジ</t>
    </rPh>
    <rPh sb="2" eb="5">
      <t>ジギョウシャ</t>
    </rPh>
    <rPh sb="7" eb="9">
      <t>ケイヤク</t>
    </rPh>
    <rPh sb="10" eb="12">
      <t>ヨテイ</t>
    </rPh>
    <rPh sb="13" eb="14">
      <t>ビ</t>
    </rPh>
    <phoneticPr fontId="2"/>
  </si>
  <si>
    <t>本社所在地</t>
    <rPh sb="0" eb="2">
      <t>ホンシャ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</si>
  <si>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</si>
  <si>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</si>
  <si>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岡山県内の事業所の有無</t>
    <rPh sb="0" eb="3">
      <t>オカヤマケン</t>
    </rPh>
    <rPh sb="3" eb="4">
      <t>ナイ</t>
    </rPh>
    <rPh sb="5" eb="7">
      <t>ジギョウ</t>
    </rPh>
    <rPh sb="7" eb="8">
      <t>ジョ</t>
    </rPh>
    <rPh sb="9" eb="11">
      <t>ウム</t>
    </rPh>
    <phoneticPr fontId="2"/>
  </si>
  <si>
    <t>ウ　その他（（※リースモデル又はオンサイトＰＰＡモデルの場合のみ記入））</t>
    <rPh sb="4" eb="5">
      <t>ホカ</t>
    </rPh>
    <phoneticPr fontId="2"/>
  </si>
  <si>
    <t>「有」の場合　名称及び所在地</t>
    <rPh sb="1" eb="2">
      <t>ア</t>
    </rPh>
    <rPh sb="4" eb="6">
      <t>バアイ</t>
    </rPh>
    <rPh sb="7" eb="9">
      <t>メイショウ</t>
    </rPh>
    <rPh sb="9" eb="10">
      <t>オヨ</t>
    </rPh>
    <rPh sb="11" eb="14">
      <t>ショザイチ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</si>
  <si>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</si>
  <si>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</si>
  <si>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</si>
  <si>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</si>
  <si>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※補助上限は8,000,000円</t>
    <rPh sb="1" eb="3">
      <t>ホジョ</t>
    </rPh>
    <rPh sb="3" eb="5">
      <t>ジョウゲン</t>
    </rPh>
    <rPh sb="15" eb="16">
      <t>エン</t>
    </rPh>
    <phoneticPr fontId="2"/>
  </si>
  <si>
    <t>日</t>
    <rPh sb="0" eb="1">
      <t>ビ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</si>
  <si>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</si>
  <si>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</si>
  <si>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</si>
  <si>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</si>
  <si>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G</t>
    <phoneticPr fontId="2"/>
  </si>
  <si>
    <t>（ア）経費内訳（設備の導入に係る経費）</t>
    <rPh sb="3" eb="5">
      <t>ケイヒ</t>
    </rPh>
    <rPh sb="5" eb="7">
      <t>ウチワケ</t>
    </rPh>
    <rPh sb="8" eb="10">
      <t>セツビ</t>
    </rPh>
    <rPh sb="11" eb="13">
      <t>ドウニュウ</t>
    </rPh>
    <rPh sb="14" eb="15">
      <t>カカ</t>
    </rPh>
    <rPh sb="16" eb="18">
      <t>ケイヒ</t>
    </rPh>
    <phoneticPr fontId="2"/>
  </si>
  <si>
    <t>A</t>
    <phoneticPr fontId="2"/>
  </si>
  <si>
    <t>B</t>
    <phoneticPr fontId="2"/>
  </si>
  <si>
    <t>D</t>
    <phoneticPr fontId="2"/>
  </si>
  <si>
    <t>補助対象
外経費 [円](E)</t>
    <rPh sb="0" eb="2">
      <t>ホジョ</t>
    </rPh>
    <rPh sb="2" eb="4">
      <t>タイショウ</t>
    </rPh>
    <rPh sb="5" eb="6">
      <t>ガイ</t>
    </rPh>
    <rPh sb="6" eb="8">
      <t>ケイヒ</t>
    </rPh>
    <phoneticPr fontId="2"/>
  </si>
  <si>
    <t>合計 [円]
(F)=
(D)+(E)</t>
    <rPh sb="0" eb="2">
      <t>ゴウケイ</t>
    </rPh>
    <phoneticPr fontId="2"/>
  </si>
  <si>
    <t>(A)×(B)
=(C)
であるか</t>
    <phoneticPr fontId="10"/>
  </si>
  <si>
    <t>(C)=(F)
であるか</t>
    <phoneticPr fontId="10"/>
  </si>
  <si>
    <t>数量の小数点の有無チェック
(A)</t>
    <rPh sb="0" eb="2">
      <t>スウリョウ</t>
    </rPh>
    <rPh sb="3" eb="6">
      <t>ショウスウテン</t>
    </rPh>
    <rPh sb="7" eb="9">
      <t>ウム</t>
    </rPh>
    <phoneticPr fontId="10"/>
  </si>
  <si>
    <t>単価の小数点の有無チェック
(B)</t>
    <rPh sb="0" eb="2">
      <t>タンカ</t>
    </rPh>
    <rPh sb="3" eb="6">
      <t>ショウスウテン</t>
    </rPh>
    <rPh sb="7" eb="9">
      <t>ウム</t>
    </rPh>
    <phoneticPr fontId="10"/>
  </si>
  <si>
    <t>No.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</si>
  <si>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</si>
  <si>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</si>
  <si>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規格</t>
    <rPh sb="0" eb="2">
      <t>キカク</t>
    </rPh>
    <phoneticPr fontId="2"/>
  </si>
  <si>
    <t>数量
(A)</t>
    <rPh sb="0" eb="2">
      <t>スウリョウ</t>
    </rPh>
    <phoneticPr fontId="2"/>
  </si>
  <si>
    <t>単価 [円]
(B)</t>
    <rPh sb="0" eb="2">
      <t>タンカ</t>
    </rPh>
    <phoneticPr fontId="2"/>
  </si>
  <si>
    <t>金額 [円]
(C)=
(A)×(B)</t>
    <rPh sb="0" eb="2">
      <t>キンガク</t>
    </rPh>
    <rPh sb="4" eb="5">
      <t>エン</t>
    </rPh>
    <phoneticPr fontId="2"/>
  </si>
  <si>
    <t>※根拠資料（見積書等）No.</t>
    <rPh sb="1" eb="5">
      <t>コンキョシリョウ</t>
    </rPh>
    <rPh sb="6" eb="8">
      <t>ミツモリ</t>
    </rPh>
    <rPh sb="8" eb="9">
      <t>ショ</t>
    </rPh>
    <rPh sb="9" eb="10">
      <t>トウ</t>
    </rPh>
    <phoneticPr fontId="1"/>
  </si>
  <si>
    <t>ー</t>
    <phoneticPr fontId="10"/>
  </si>
  <si>
    <t>小計</t>
    <rPh sb="0" eb="2">
      <t>ショウケイ</t>
    </rPh>
    <phoneticPr fontId="2"/>
  </si>
  <si>
    <t>間接
工事費</t>
    <rPh sb="0" eb="2">
      <t>カンセツ</t>
    </rPh>
    <rPh sb="3" eb="6">
      <t>コウジヒ</t>
    </rPh>
    <phoneticPr fontId="10"/>
  </si>
  <si>
    <t>設計費</t>
    <rPh sb="0" eb="3">
      <t>セッケイヒ</t>
    </rPh>
    <phoneticPr fontId="10"/>
  </si>
  <si>
    <t>監理費</t>
    <rPh sb="0" eb="3">
      <t>カンリヒ</t>
    </rPh>
    <phoneticPr fontId="10"/>
  </si>
  <si>
    <t>合計</t>
    <rPh sb="0" eb="2">
      <t>ゴウケイ</t>
    </rPh>
    <phoneticPr fontId="10"/>
  </si>
  <si>
    <t>経費内訳表</t>
    <rPh sb="0" eb="2">
      <t>ケイヒ</t>
    </rPh>
    <rPh sb="2" eb="4">
      <t>ウチワケ</t>
    </rPh>
    <rPh sb="4" eb="5">
      <t>ヒョウ</t>
    </rPh>
    <phoneticPr fontId="2"/>
  </si>
  <si>
    <t>事 業 予 定 ス ケ ジ ュ ー ル</t>
    <rPh sb="0" eb="1">
      <t>コト</t>
    </rPh>
    <rPh sb="2" eb="3">
      <t>ギョウ</t>
    </rPh>
    <rPh sb="4" eb="5">
      <t>ヨ</t>
    </rPh>
    <rPh sb="6" eb="7">
      <t>サダム</t>
    </rPh>
    <phoneticPr fontId="2"/>
  </si>
  <si>
    <t>※電気事業者別排出係数(特定排出者の温室効果ガス排出量算定用)－R４年度実績－　R5.１2.22 環境省・経済産業省公表　代替値</t>
    <rPh sb="1" eb="3">
      <t>デンキ</t>
    </rPh>
    <rPh sb="61" eb="63">
      <t>ダイタイ</t>
    </rPh>
    <rPh sb="63" eb="64">
      <t>チ</t>
    </rPh>
    <phoneticPr fontId="2"/>
  </si>
  <si>
    <t>太陽電池モジュール</t>
    <rPh sb="0" eb="2">
      <t>タイヨウ</t>
    </rPh>
    <rPh sb="2" eb="4">
      <t>デンチ</t>
    </rPh>
    <phoneticPr fontId="3"/>
  </si>
  <si>
    <t>240W</t>
    <phoneticPr fontId="10"/>
  </si>
  <si>
    <t>パワーコンディショナー</t>
    <phoneticPr fontId="10"/>
  </si>
  <si>
    <t>6kW</t>
  </si>
  <si>
    <t>太陽光モジュール運送費</t>
    <rPh sb="8" eb="11">
      <t>ウンソウヒ</t>
    </rPh>
    <phoneticPr fontId="3"/>
  </si>
  <si>
    <t>パワーコンディショナー運送費</t>
    <rPh sb="11" eb="14">
      <t>ウンソウヒ</t>
    </rPh>
    <phoneticPr fontId="10"/>
  </si>
  <si>
    <t>全天日射計</t>
    <rPh sb="0" eb="2">
      <t>ゼンテン</t>
    </rPh>
    <rPh sb="2" eb="4">
      <t>ニッシャ</t>
    </rPh>
    <rPh sb="4" eb="5">
      <t>ケイ</t>
    </rPh>
    <phoneticPr fontId="10"/>
  </si>
  <si>
    <t>接続ケーブル</t>
    <rPh sb="0" eb="2">
      <t>セツゾク</t>
    </rPh>
    <phoneticPr fontId="3"/>
  </si>
  <si>
    <t>3.0m</t>
    <phoneticPr fontId="10"/>
  </si>
  <si>
    <t>電工費</t>
    <rPh sb="0" eb="2">
      <t>デンコウ</t>
    </rPh>
    <rPh sb="2" eb="3">
      <t>ヒ</t>
    </rPh>
    <phoneticPr fontId="3"/>
  </si>
  <si>
    <t>電工（平成31年3月から適用する公共工事設計労務単価・●●県）</t>
    <rPh sb="0" eb="2">
      <t>デンコウ</t>
    </rPh>
    <rPh sb="29" eb="30">
      <t>ケン</t>
    </rPh>
    <phoneticPr fontId="2"/>
  </si>
  <si>
    <t>太陽電池モジュール設置工事</t>
    <rPh sb="9" eb="11">
      <t>セッチ</t>
    </rPh>
    <rPh sb="11" eb="13">
      <t>コウジ</t>
    </rPh>
    <phoneticPr fontId="2"/>
  </si>
  <si>
    <t>同上</t>
    <rPh sb="0" eb="2">
      <t>ドウジョウ</t>
    </rPh>
    <phoneticPr fontId="10"/>
  </si>
  <si>
    <t>重機借り上げ代</t>
    <rPh sb="0" eb="3">
      <t>ジュウキカ</t>
    </rPh>
    <rPh sb="4" eb="5">
      <t>ア</t>
    </rPh>
    <rPh sb="6" eb="7">
      <t>ダイ</t>
    </rPh>
    <phoneticPr fontId="10"/>
  </si>
  <si>
    <t>計測用ソフトウェア</t>
    <rPh sb="0" eb="3">
      <t>ケイソクヨウ</t>
    </rPh>
    <phoneticPr fontId="3"/>
  </si>
  <si>
    <t>　</t>
  </si>
  <si>
    <t>試験調整費</t>
    <rPh sb="0" eb="5">
      <t>シケンチョウセイヒ</t>
    </rPh>
    <phoneticPr fontId="3"/>
  </si>
  <si>
    <t>令和〇年度　設計業務委託等技術者単価
技師（Ｂ）</t>
    <phoneticPr fontId="10"/>
  </si>
  <si>
    <t>経費内訳表（記載例）</t>
    <rPh sb="0" eb="2">
      <t>ケイヒ</t>
    </rPh>
    <rPh sb="2" eb="4">
      <t>ウチワケ</t>
    </rPh>
    <rPh sb="4" eb="5">
      <t>ヒョウ</t>
    </rPh>
    <rPh sb="6" eb="8">
      <t>キサイ</t>
    </rPh>
    <rPh sb="8" eb="9">
      <t>レイ</t>
    </rPh>
    <phoneticPr fontId="2"/>
  </si>
  <si>
    <t>耐風圧強度（m/s)</t>
    <rPh sb="0" eb="3">
      <t>タイフウアツ</t>
    </rPh>
    <rPh sb="3" eb="5">
      <t>キョウド</t>
    </rPh>
    <phoneticPr fontId="2"/>
  </si>
  <si>
    <t>導入内容（設置形式）</t>
    <rPh sb="0" eb="2">
      <t>ドウニュウ</t>
    </rPh>
    <rPh sb="2" eb="4">
      <t>ナイヨウ</t>
    </rPh>
    <rPh sb="5" eb="7">
      <t>セッチ</t>
    </rPh>
    <rPh sb="7" eb="9">
      <t>ケイシキ</t>
    </rPh>
    <phoneticPr fontId="2"/>
  </si>
  <si>
    <t>その他の場合の具体内容</t>
    <rPh sb="2" eb="3">
      <t>ホカ</t>
    </rPh>
    <rPh sb="4" eb="6">
      <t>バアイ</t>
    </rPh>
    <rPh sb="7" eb="9">
      <t>グタイ</t>
    </rPh>
    <rPh sb="9" eb="11">
      <t>ナイヨウ</t>
    </rPh>
    <phoneticPr fontId="2"/>
  </si>
  <si>
    <t>以下、ソーラーカーポートの場合に記載</t>
    <rPh sb="0" eb="2">
      <t>イカ</t>
    </rPh>
    <rPh sb="13" eb="15">
      <t>バアイ</t>
    </rPh>
    <rPh sb="16" eb="18">
      <t>キサイ</t>
    </rPh>
    <phoneticPr fontId="2"/>
  </si>
  <si>
    <t>強度</t>
    <rPh sb="0" eb="2">
      <t>キョウド</t>
    </rPh>
    <phoneticPr fontId="2"/>
  </si>
  <si>
    <t>設置環境</t>
    <rPh sb="0" eb="2">
      <t>セッチ</t>
    </rPh>
    <rPh sb="2" eb="4">
      <t>カンキョウ</t>
    </rPh>
    <phoneticPr fontId="2"/>
  </si>
  <si>
    <t>耐積雪強度(cm)</t>
    <rPh sb="0" eb="1">
      <t>タイ</t>
    </rPh>
    <rPh sb="1" eb="3">
      <t>セキセツ</t>
    </rPh>
    <rPh sb="3" eb="5">
      <t>キョウド</t>
    </rPh>
    <phoneticPr fontId="2"/>
  </si>
  <si>
    <t>建築基準法に基づく基準風速（m/s)</t>
    <rPh sb="0" eb="2">
      <t>ケンチク</t>
    </rPh>
    <rPh sb="2" eb="5">
      <t>キジュンホウ</t>
    </rPh>
    <rPh sb="6" eb="7">
      <t>モト</t>
    </rPh>
    <rPh sb="9" eb="11">
      <t>キジュン</t>
    </rPh>
    <rPh sb="11" eb="13">
      <t>フウソク</t>
    </rPh>
    <phoneticPr fontId="2"/>
  </si>
  <si>
    <t>建築基準法に基づく垂直積雪量(cm)</t>
    <rPh sb="0" eb="2">
      <t>ケンチク</t>
    </rPh>
    <rPh sb="2" eb="4">
      <t>キジュン</t>
    </rPh>
    <rPh sb="4" eb="5">
      <t>ホウ</t>
    </rPh>
    <rPh sb="6" eb="7">
      <t>モト</t>
    </rPh>
    <rPh sb="9" eb="11">
      <t>スイチョク</t>
    </rPh>
    <rPh sb="11" eb="14">
      <t>セキセツリョウ</t>
    </rPh>
    <phoneticPr fontId="2"/>
  </si>
  <si>
    <t>kW</t>
    <phoneticPr fontId="2"/>
  </si>
  <si>
    <t>W</t>
    <phoneticPr fontId="2"/>
  </si>
  <si>
    <t>基</t>
    <rPh sb="0" eb="1">
      <t>キ</t>
    </rPh>
    <phoneticPr fontId="2"/>
  </si>
  <si>
    <t>１基当たり定格出力</t>
    <rPh sb="1" eb="2">
      <t>キ</t>
    </rPh>
    <rPh sb="2" eb="3">
      <t>ア</t>
    </rPh>
    <rPh sb="5" eb="7">
      <t>テイカク</t>
    </rPh>
    <rPh sb="7" eb="9">
      <t>シュツリョク</t>
    </rPh>
    <phoneticPr fontId="2"/>
  </si>
  <si>
    <t>パワーコンディショナー</t>
    <phoneticPr fontId="2"/>
  </si>
  <si>
    <t>太陽電池モジュール</t>
    <rPh sb="0" eb="2">
      <t>タイヨウ</t>
    </rPh>
    <rPh sb="2" eb="4">
      <t>デンチ</t>
    </rPh>
    <phoneticPr fontId="2"/>
  </si>
  <si>
    <t>枚</t>
    <rPh sb="0" eb="1">
      <t>マイ</t>
    </rPh>
    <phoneticPr fontId="2"/>
  </si>
  <si>
    <t>設備の
設置場所</t>
    <rPh sb="0" eb="2">
      <t>セツビ</t>
    </rPh>
    <rPh sb="4" eb="6">
      <t>セッチ</t>
    </rPh>
    <rPh sb="6" eb="8">
      <t>バショ</t>
    </rPh>
    <phoneticPr fontId="2"/>
  </si>
  <si>
    <t>需要家との契約期間</t>
    <rPh sb="0" eb="3">
      <t>ジュヨウカ</t>
    </rPh>
    <rPh sb="5" eb="7">
      <t>ケイヤク</t>
    </rPh>
    <rPh sb="7" eb="9">
      <t>キカン</t>
    </rPh>
    <phoneticPr fontId="2"/>
  </si>
  <si>
    <t>設備を設置する土地の地番及び建築物の家屋番号</t>
    <rPh sb="7" eb="9">
      <t>トチ</t>
    </rPh>
    <rPh sb="12" eb="13">
      <t>オヨ</t>
    </rPh>
    <rPh sb="14" eb="17">
      <t>ケンチクブツ</t>
    </rPh>
    <rPh sb="18" eb="20">
      <t>カオク</t>
    </rPh>
    <rPh sb="20" eb="22">
      <t>バンゴウ</t>
    </rPh>
    <phoneticPr fontId="2"/>
  </si>
  <si>
    <r>
      <t xml:space="preserve">④導入前
</t>
    </r>
    <r>
      <rPr>
        <sz val="8"/>
        <color theme="1"/>
        <rFont val="游ゴシック"/>
        <family val="3"/>
        <charset val="128"/>
        <scheme val="minor"/>
      </rPr>
      <t>（過去の実績値（年毎の変動が大きい場合は一定年数の平均値））</t>
    </r>
    <rPh sb="6" eb="8">
      <t>カコ</t>
    </rPh>
    <rPh sb="9" eb="11">
      <t>ジッセキ</t>
    </rPh>
    <rPh sb="11" eb="12">
      <t>チ</t>
    </rPh>
    <rPh sb="13" eb="15">
      <t>トシゴト</t>
    </rPh>
    <rPh sb="16" eb="18">
      <t>ヘンドウ</t>
    </rPh>
    <rPh sb="19" eb="20">
      <t>オオ</t>
    </rPh>
    <rPh sb="22" eb="24">
      <t>バアイ</t>
    </rPh>
    <rPh sb="25" eb="27">
      <t>イッテイ</t>
    </rPh>
    <rPh sb="27" eb="29">
      <t>ネンスウ</t>
    </rPh>
    <rPh sb="30" eb="33">
      <t>ヘイキンチ</t>
    </rPh>
    <phoneticPr fontId="2"/>
  </si>
  <si>
    <t>計算に使用している
電力の排出係数(t-CO2/kWh)</t>
    <rPh sb="0" eb="2">
      <t>ケイサン</t>
    </rPh>
    <rPh sb="3" eb="5">
      <t>シヨウ</t>
    </rPh>
    <rPh sb="10" eb="12">
      <t>デンリョク</t>
    </rPh>
    <rPh sb="13" eb="15">
      <t>ハイシュツ</t>
    </rPh>
    <rPh sb="15" eb="17">
      <t>ケイスウ</t>
    </rPh>
    <phoneticPr fontId="2"/>
  </si>
  <si>
    <t>※AとBの小さい方
（少数点以下切り捨て）</t>
    <rPh sb="5" eb="6">
      <t>チイ</t>
    </rPh>
    <rPh sb="8" eb="9">
      <t>ホウ</t>
    </rPh>
    <rPh sb="11" eb="14">
      <t>ショウスウテン</t>
    </rPh>
    <rPh sb="14" eb="16">
      <t>イカ</t>
    </rPh>
    <rPh sb="16" eb="17">
      <t>キ</t>
    </rPh>
    <rPh sb="18" eb="19">
      <t>ス</t>
    </rPh>
    <phoneticPr fontId="2"/>
  </si>
  <si>
    <t>円/kW</t>
    <rPh sb="0" eb="1">
      <t>エン</t>
    </rPh>
    <phoneticPr fontId="2"/>
  </si>
  <si>
    <t>太陽光発電設備の
設置事業</t>
    <phoneticPr fontId="2"/>
  </si>
  <si>
    <t>１枚当たりの公称最大出力</t>
    <rPh sb="1" eb="2">
      <t>マイ</t>
    </rPh>
    <rPh sb="2" eb="3">
      <t>ア</t>
    </rPh>
    <phoneticPr fontId="2"/>
  </si>
  <si>
    <t>設　置　枚　数</t>
    <rPh sb="0" eb="1">
      <t>セツ</t>
    </rPh>
    <rPh sb="2" eb="3">
      <t>チ</t>
    </rPh>
    <rPh sb="4" eb="5">
      <t>マイ</t>
    </rPh>
    <rPh sb="6" eb="7">
      <t>カズ</t>
    </rPh>
    <phoneticPr fontId="2"/>
  </si>
  <si>
    <t>設　置　基　数</t>
    <rPh sb="0" eb="1">
      <t>セツ</t>
    </rPh>
    <rPh sb="2" eb="3">
      <t>チ</t>
    </rPh>
    <rPh sb="4" eb="5">
      <t>キ</t>
    </rPh>
    <rPh sb="6" eb="7">
      <t>スウ</t>
    </rPh>
    <phoneticPr fontId="2"/>
  </si>
  <si>
    <t>（イ）太陽光発電設備１kWあたりの事業費</t>
    <rPh sb="3" eb="6">
      <t>タイヨウコウ</t>
    </rPh>
    <rPh sb="6" eb="8">
      <t>ハツデン</t>
    </rPh>
    <rPh sb="8" eb="10">
      <t>セツビ</t>
    </rPh>
    <rPh sb="17" eb="19">
      <t>ジギョウ</t>
    </rPh>
    <rPh sb="19" eb="20">
      <t>ヒ</t>
    </rPh>
    <phoneticPr fontId="2"/>
  </si>
  <si>
    <t>事業計画書（１／３）</t>
    <rPh sb="0" eb="5">
      <t>ジギョウケイカクショ</t>
    </rPh>
    <phoneticPr fontId="2"/>
  </si>
  <si>
    <t>事業計画書（２／３）</t>
    <rPh sb="0" eb="5">
      <t>ジギョウケイカクショ</t>
    </rPh>
    <phoneticPr fontId="2"/>
  </si>
  <si>
    <t>事業計画書（３／３）</t>
    <rPh sb="0" eb="5">
      <t>ジギョウケイカクショ</t>
    </rPh>
    <phoneticPr fontId="2"/>
  </si>
  <si>
    <t>申請者名称</t>
    <rPh sb="0" eb="3">
      <t>シンセイシャ</t>
    </rPh>
    <rPh sb="3" eb="5">
      <t>メイショウ</t>
    </rPh>
    <phoneticPr fontId="2"/>
  </si>
  <si>
    <t>ア　補助事業の実施（提出書類の内容含む。）に係る責任者について</t>
    <rPh sb="2" eb="4">
      <t>ホジョ</t>
    </rPh>
    <rPh sb="4" eb="6">
      <t>ジギョウ</t>
    </rPh>
    <rPh sb="7" eb="9">
      <t>ジッシ</t>
    </rPh>
    <rPh sb="10" eb="12">
      <t>テイシュツ</t>
    </rPh>
    <rPh sb="12" eb="14">
      <t>ショルイ</t>
    </rPh>
    <rPh sb="15" eb="17">
      <t>ナイヨウ</t>
    </rPh>
    <rPh sb="17" eb="18">
      <t>フク</t>
    </rPh>
    <rPh sb="22" eb="23">
      <t>カカ</t>
    </rPh>
    <rPh sb="24" eb="27">
      <t>セキニンシャ</t>
    </rPh>
    <phoneticPr fontId="2"/>
  </si>
  <si>
    <t>イ　補助事業の実施（提出書類の内容含む。）に係る担当者について</t>
    <rPh sb="22" eb="23">
      <t>カカ</t>
    </rPh>
    <rPh sb="24" eb="27">
      <t>タントウシャ</t>
    </rPh>
    <phoneticPr fontId="2"/>
  </si>
  <si>
    <t>※少数点第１位まで記載。
少数点第２位は切り捨て</t>
    <rPh sb="1" eb="4">
      <t>ショウスウテン</t>
    </rPh>
    <rPh sb="4" eb="5">
      <t>ダイ</t>
    </rPh>
    <rPh sb="6" eb="7">
      <t>イ</t>
    </rPh>
    <rPh sb="9" eb="11">
      <t>キサイ</t>
    </rPh>
    <rPh sb="13" eb="16">
      <t>ショウスウテン</t>
    </rPh>
    <rPh sb="16" eb="17">
      <t>ダイ</t>
    </rPh>
    <rPh sb="18" eb="19">
      <t>イ</t>
    </rPh>
    <rPh sb="20" eb="21">
      <t>キ</t>
    </rPh>
    <rPh sb="22" eb="23">
      <t>ス</t>
    </rPh>
    <phoneticPr fontId="2"/>
  </si>
  <si>
    <t>（総事業費ー寄付その他の収入）／太陽電池モジュールの公称最大出力（合計）</t>
    <rPh sb="1" eb="4">
      <t>ソウジギョウ</t>
    </rPh>
    <rPh sb="4" eb="5">
      <t>ヒ</t>
    </rPh>
    <rPh sb="6" eb="8">
      <t>キフ</t>
    </rPh>
    <rPh sb="10" eb="11">
      <t>ホカ</t>
    </rPh>
    <rPh sb="12" eb="14">
      <t>シュウニュウ</t>
    </rPh>
    <rPh sb="16" eb="18">
      <t>タイヨウ</t>
    </rPh>
    <rPh sb="18" eb="20">
      <t>デンチ</t>
    </rPh>
    <rPh sb="26" eb="28">
      <t>コウショウ</t>
    </rPh>
    <rPh sb="28" eb="30">
      <t>サイダイ</t>
    </rPh>
    <rPh sb="30" eb="32">
      <t>シュツリョク</t>
    </rPh>
    <rPh sb="33" eb="35">
      <t>ゴウケイ</t>
    </rPh>
    <phoneticPr fontId="2"/>
  </si>
  <si>
    <t>寄附その他の収入</t>
    <rPh sb="0" eb="2">
      <t>キフ</t>
    </rPh>
    <rPh sb="4" eb="5">
      <t>ホカ</t>
    </rPh>
    <rPh sb="6" eb="8">
      <t>シュウニュウ</t>
    </rPh>
    <phoneticPr fontId="2"/>
  </si>
  <si>
    <t>電力申請費</t>
    <rPh sb="0" eb="2">
      <t>デンリョク</t>
    </rPh>
    <rPh sb="2" eb="4">
      <t>シンセイ</t>
    </rPh>
    <rPh sb="4" eb="5">
      <t>ヒ</t>
    </rPh>
    <phoneticPr fontId="2"/>
  </si>
  <si>
    <t>延長保証</t>
    <rPh sb="0" eb="2">
      <t>エンチョウ</t>
    </rPh>
    <rPh sb="2" eb="4">
      <t>ホショウ</t>
    </rPh>
    <phoneticPr fontId="2"/>
  </si>
  <si>
    <t>15年間</t>
    <rPh sb="2" eb="3">
      <t>ネン</t>
    </rPh>
    <rPh sb="3" eb="4">
      <t>カン</t>
    </rPh>
    <phoneticPr fontId="2"/>
  </si>
  <si>
    <t>（１）事業の目的（補助対象設備を導入する目的について、200字程度で記載）</t>
    <rPh sb="3" eb="5">
      <t>ジギョウ</t>
    </rPh>
    <rPh sb="6" eb="8">
      <t>モクテキ</t>
    </rPh>
    <rPh sb="9" eb="11">
      <t>ホジョ</t>
    </rPh>
    <rPh sb="11" eb="13">
      <t>タイショウ</t>
    </rPh>
    <rPh sb="13" eb="15">
      <t>セツビ</t>
    </rPh>
    <rPh sb="16" eb="18">
      <t>ドウニュウ</t>
    </rPh>
    <rPh sb="20" eb="22">
      <t>モクテキ</t>
    </rPh>
    <rPh sb="30" eb="31">
      <t>ジ</t>
    </rPh>
    <rPh sb="31" eb="33">
      <t>テイド</t>
    </rPh>
    <rPh sb="34" eb="36">
      <t>キサイ</t>
    </rPh>
    <phoneticPr fontId="2"/>
  </si>
  <si>
    <t>（２）概要</t>
    <rPh sb="3" eb="5">
      <t>ガイヨウ</t>
    </rPh>
    <phoneticPr fontId="2"/>
  </si>
  <si>
    <t>土地地番</t>
    <rPh sb="0" eb="2">
      <t>トチ</t>
    </rPh>
    <rPh sb="2" eb="4">
      <t>チバン</t>
    </rPh>
    <phoneticPr fontId="2"/>
  </si>
  <si>
    <t>家屋番号</t>
    <rPh sb="0" eb="2">
      <t>カオク</t>
    </rPh>
    <rPh sb="2" eb="4">
      <t>バンゴウ</t>
    </rPh>
    <phoneticPr fontId="2"/>
  </si>
  <si>
    <t>見積書１</t>
    <phoneticPr fontId="10"/>
  </si>
  <si>
    <t>見積書２</t>
    <phoneticPr fontId="10"/>
  </si>
  <si>
    <t>見積書1</t>
    <phoneticPr fontId="10"/>
  </si>
  <si>
    <t>見積書2</t>
    <phoneticPr fontId="10"/>
  </si>
  <si>
    <t>補助対象
経費合計
[円](D)</t>
    <rPh sb="0" eb="2">
      <t>ホジョ</t>
    </rPh>
    <rPh sb="2" eb="4">
      <t>タイショウ</t>
    </rPh>
    <rPh sb="5" eb="7">
      <t>ケイヒ</t>
    </rPh>
    <rPh sb="7" eb="9">
      <t>ゴウケイ</t>
    </rPh>
    <rPh sb="11" eb="12">
      <t>エン</t>
    </rPh>
    <phoneticPr fontId="2"/>
  </si>
  <si>
    <t>（３）導入設備等</t>
    <rPh sb="3" eb="5">
      <t>ドウニュウ</t>
    </rPh>
    <rPh sb="5" eb="7">
      <t>セツビ</t>
    </rPh>
    <rPh sb="7" eb="8">
      <t>ナド</t>
    </rPh>
    <phoneticPr fontId="2"/>
  </si>
  <si>
    <t>C</t>
    <phoneticPr fontId="2"/>
  </si>
  <si>
    <t>E</t>
    <phoneticPr fontId="2"/>
  </si>
  <si>
    <t>差引額（C-D)</t>
    <rPh sb="0" eb="3">
      <t>サシヒキガク</t>
    </rPh>
    <phoneticPr fontId="2"/>
  </si>
  <si>
    <t>E/A</t>
    <phoneticPr fontId="2"/>
  </si>
  <si>
    <t>（ウ）補助申請額</t>
    <rPh sb="3" eb="5">
      <t>ホジョ</t>
    </rPh>
    <rPh sb="5" eb="8">
      <t>シンセイガク</t>
    </rPh>
    <phoneticPr fontId="2"/>
  </si>
  <si>
    <t>F</t>
    <phoneticPr fontId="2"/>
  </si>
  <si>
    <t>補助金の額【F×50,000円】</t>
    <rPh sb="0" eb="1">
      <t>ホ</t>
    </rPh>
    <rPh sb="1" eb="2">
      <t>スケ</t>
    </rPh>
    <rPh sb="2" eb="3">
      <t>カネ</t>
    </rPh>
    <rPh sb="4" eb="5">
      <t>ガク</t>
    </rPh>
    <rPh sb="14" eb="15">
      <t>エン</t>
    </rPh>
    <phoneticPr fontId="2"/>
  </si>
  <si>
    <t>（４）事業の実施に係る費用等</t>
    <rPh sb="3" eb="5">
      <t>ジギョウ</t>
    </rPh>
    <rPh sb="6" eb="8">
      <t>ジッシ</t>
    </rPh>
    <rPh sb="9" eb="10">
      <t>カカ</t>
    </rPh>
    <rPh sb="11" eb="13">
      <t>ヒヨウ</t>
    </rPh>
    <rPh sb="13" eb="14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</si>
</sst>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Arial"/>
      <family val="2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2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center" vertical="center"/>
      <protection locked="0"/>
    </xf>
    <xf numFmtId="49" fontId="1" fillId="0" borderId="0" xfId="2" applyNumberForma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38" fontId="0" fillId="0" borderId="0" xfId="3" applyFont="1" applyBorder="1" applyAlignment="1" applyProtection="1">
      <alignment horizontal="center" vertical="center" shrinkToFit="1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" fillId="0" borderId="0" xfId="4" applyProtection="1">
      <alignment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38" fontId="0" fillId="0" borderId="0" xfId="3" applyFont="1" applyAlignment="1" applyProtection="1">
      <alignment horizontal="right" vertical="center" shrinkToFit="1"/>
      <protection locked="0"/>
    </xf>
    <xf numFmtId="0" fontId="12" fillId="0" borderId="0" xfId="4" applyFont="1">
      <alignment vertical="center"/>
    </xf>
    <xf numFmtId="38" fontId="0" fillId="0" borderId="0" xfId="3" applyFont="1" applyProtection="1">
      <alignment vertical="center"/>
      <protection locked="0"/>
    </xf>
    <xf numFmtId="49" fontId="1" fillId="0" borderId="0" xfId="2" applyNumberFormat="1" applyProtection="1">
      <alignment vertical="center"/>
      <protection locked="0"/>
    </xf>
    <xf numFmtId="38" fontId="0" fillId="0" borderId="0" xfId="3" applyFont="1" applyAlignment="1" applyProtection="1">
      <alignment horizontal="right" vertical="center"/>
      <protection locked="0"/>
    </xf>
    <xf numFmtId="0" fontId="1" fillId="0" borderId="7" xfId="2" applyBorder="1" applyProtection="1">
      <alignment vertical="center"/>
      <protection locked="0"/>
    </xf>
    <xf numFmtId="49" fontId="1" fillId="0" borderId="7" xfId="2" applyNumberFormat="1" applyBorder="1" applyAlignment="1" applyProtection="1">
      <alignment horizontal="center" vertical="center"/>
      <protection locked="0"/>
    </xf>
    <xf numFmtId="38" fontId="13" fillId="0" borderId="7" xfId="3" applyFont="1" applyBorder="1" applyAlignment="1" applyProtection="1">
      <alignment horizontal="right" vertical="center" shrinkToFit="1"/>
      <protection locked="0"/>
    </xf>
    <xf numFmtId="38" fontId="13" fillId="0" borderId="33" xfId="3" applyFont="1" applyBorder="1" applyAlignment="1" applyProtection="1">
      <alignment horizontal="right" vertical="center" shrinkToFit="1"/>
      <protection locked="0"/>
    </xf>
    <xf numFmtId="0" fontId="1" fillId="0" borderId="34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vertical="center" shrinkToFit="1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3" fillId="0" borderId="1" xfId="3" applyNumberFormat="1" applyFont="1" applyBorder="1" applyAlignment="1" applyProtection="1">
      <alignment horizontal="center" vertical="center" shrinkToFit="1"/>
      <protection locked="0"/>
    </xf>
    <xf numFmtId="38" fontId="13" fillId="0" borderId="2" xfId="5" applyFont="1" applyBorder="1" applyAlignment="1" applyProtection="1">
      <alignment vertical="center" shrinkToFit="1"/>
      <protection locked="0"/>
    </xf>
    <xf numFmtId="38" fontId="13" fillId="0" borderId="1" xfId="3" applyFont="1" applyBorder="1" applyAlignment="1" applyProtection="1">
      <alignment vertical="center" shrinkToFit="1"/>
      <protection locked="0"/>
    </xf>
    <xf numFmtId="49" fontId="13" fillId="0" borderId="4" xfId="2" applyNumberFormat="1" applyFont="1" applyBorder="1" applyAlignment="1" applyProtection="1">
      <alignment horizontal="center" vertical="center" shrinkToFit="1"/>
      <protection locked="0"/>
    </xf>
    <xf numFmtId="38" fontId="13" fillId="0" borderId="1" xfId="3" applyFont="1" applyBorder="1" applyAlignment="1" applyProtection="1">
      <alignment horizontal="right" vertical="center" shrinkToFit="1"/>
      <protection locked="0"/>
    </xf>
    <xf numFmtId="38" fontId="13" fillId="0" borderId="36" xfId="3" applyFont="1" applyBorder="1" applyAlignment="1" applyProtection="1">
      <alignment horizontal="right" vertical="center" shrinkToFit="1"/>
      <protection locked="0"/>
    </xf>
    <xf numFmtId="0" fontId="1" fillId="0" borderId="24" xfId="2" applyBorder="1" applyAlignment="1" applyProtection="1">
      <alignment horizontal="center" vertical="center"/>
      <protection locked="0"/>
    </xf>
    <xf numFmtId="0" fontId="1" fillId="0" borderId="13" xfId="2" applyBorder="1" applyProtection="1">
      <alignment vertical="center"/>
      <protection locked="0"/>
    </xf>
    <xf numFmtId="49" fontId="1" fillId="0" borderId="13" xfId="2" applyNumberFormat="1" applyBorder="1" applyProtection="1">
      <alignment vertical="center"/>
      <protection locked="0"/>
    </xf>
    <xf numFmtId="0" fontId="13" fillId="0" borderId="13" xfId="2" applyFont="1" applyBorder="1" applyAlignment="1" applyProtection="1">
      <alignment horizontal="center" vertical="center" shrinkToFit="1"/>
      <protection locked="0"/>
    </xf>
    <xf numFmtId="38" fontId="13" fillId="0" borderId="10" xfId="5" applyFont="1" applyBorder="1" applyAlignment="1" applyProtection="1">
      <alignment vertical="center" shrinkToFit="1"/>
      <protection locked="0"/>
    </xf>
    <xf numFmtId="49" fontId="13" fillId="0" borderId="11" xfId="2" applyNumberFormat="1" applyFont="1" applyBorder="1" applyAlignment="1" applyProtection="1">
      <alignment horizontal="center" vertical="center" shrinkToFit="1"/>
      <protection locked="0"/>
    </xf>
    <xf numFmtId="0" fontId="1" fillId="0" borderId="37" xfId="2" applyBorder="1" applyAlignment="1" applyProtection="1">
      <alignment horizontal="center" vertical="center"/>
      <protection locked="0"/>
    </xf>
    <xf numFmtId="0" fontId="1" fillId="0" borderId="38" xfId="2" applyBorder="1" applyProtection="1">
      <alignment vertical="center"/>
      <protection locked="0"/>
    </xf>
    <xf numFmtId="0" fontId="13" fillId="0" borderId="38" xfId="2" applyFont="1" applyBorder="1" applyAlignment="1" applyProtection="1">
      <alignment vertical="center" shrinkToFit="1"/>
      <protection locked="0"/>
    </xf>
    <xf numFmtId="0" fontId="13" fillId="0" borderId="39" xfId="2" applyFont="1" applyBorder="1" applyAlignment="1" applyProtection="1">
      <alignment vertical="center" shrinkToFit="1"/>
      <protection locked="0"/>
    </xf>
    <xf numFmtId="38" fontId="13" fillId="0" borderId="29" xfId="3" applyFont="1" applyBorder="1" applyAlignment="1" applyProtection="1">
      <alignment vertical="center" shrinkToFit="1"/>
      <protection locked="0"/>
    </xf>
    <xf numFmtId="49" fontId="13" fillId="0" borderId="40" xfId="2" applyNumberFormat="1" applyFont="1" applyBorder="1" applyAlignment="1" applyProtection="1">
      <alignment vertical="center" shrinkToFit="1"/>
      <protection locked="0"/>
    </xf>
    <xf numFmtId="38" fontId="13" fillId="0" borderId="29" xfId="3" applyFont="1" applyBorder="1" applyAlignment="1" applyProtection="1">
      <alignment horizontal="right" vertical="center" shrinkToFit="1"/>
      <protection locked="0"/>
    </xf>
    <xf numFmtId="38" fontId="13" fillId="0" borderId="41" xfId="3" applyFont="1" applyBorder="1" applyAlignment="1" applyProtection="1">
      <alignment horizontal="right" vertical="center" shrinkToFit="1"/>
      <protection locked="0"/>
    </xf>
    <xf numFmtId="0" fontId="4" fillId="0" borderId="43" xfId="2" applyFont="1" applyBorder="1" applyProtection="1">
      <alignment vertical="center"/>
      <protection locked="0"/>
    </xf>
    <xf numFmtId="49" fontId="4" fillId="0" borderId="44" xfId="2" applyNumberFormat="1" applyFont="1" applyBorder="1" applyProtection="1">
      <alignment vertical="center"/>
      <protection locked="0"/>
    </xf>
    <xf numFmtId="0" fontId="13" fillId="0" borderId="44" xfId="2" applyFont="1" applyBorder="1" applyAlignment="1" applyProtection="1">
      <alignment horizontal="center" vertical="center" shrinkToFit="1"/>
      <protection locked="0"/>
    </xf>
    <xf numFmtId="0" fontId="13" fillId="0" borderId="45" xfId="2" applyFont="1" applyBorder="1" applyAlignment="1" applyProtection="1">
      <alignment vertical="center" shrinkToFit="1"/>
      <protection locked="0"/>
    </xf>
    <xf numFmtId="38" fontId="13" fillId="0" borderId="43" xfId="3" applyFont="1" applyBorder="1" applyAlignment="1" applyProtection="1">
      <alignment vertical="center" shrinkToFit="1"/>
      <protection locked="0"/>
    </xf>
    <xf numFmtId="49" fontId="13" fillId="0" borderId="21" xfId="2" applyNumberFormat="1" applyFont="1" applyBorder="1" applyAlignment="1" applyProtection="1">
      <alignment horizontal="center" vertical="center" shrinkToFit="1"/>
      <protection locked="0"/>
    </xf>
    <xf numFmtId="38" fontId="13" fillId="0" borderId="43" xfId="3" applyFont="1" applyBorder="1" applyAlignment="1" applyProtection="1">
      <alignment horizontal="right" vertical="center" shrinkToFit="1"/>
      <protection locked="0"/>
    </xf>
    <xf numFmtId="38" fontId="13" fillId="0" borderId="46" xfId="3" applyFont="1" applyBorder="1" applyAlignment="1" applyProtection="1">
      <alignment horizontal="right" vertical="center" shrinkToFit="1"/>
      <protection locked="0"/>
    </xf>
    <xf numFmtId="0" fontId="4" fillId="0" borderId="1" xfId="2" applyFont="1" applyBorder="1" applyProtection="1">
      <alignment vertical="center"/>
      <protection locked="0"/>
    </xf>
    <xf numFmtId="49" fontId="4" fillId="0" borderId="35" xfId="2" applyNumberFormat="1" applyFont="1" applyBorder="1" applyProtection="1">
      <alignment vertical="center"/>
      <protection locked="0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13" fillId="0" borderId="47" xfId="2" applyFont="1" applyBorder="1" applyAlignment="1" applyProtection="1">
      <alignment vertical="center" shrinkToFit="1"/>
      <protection locked="0"/>
    </xf>
    <xf numFmtId="0" fontId="4" fillId="0" borderId="29" xfId="2" applyFont="1" applyBorder="1" applyProtection="1">
      <alignment vertical="center"/>
      <protection locked="0"/>
    </xf>
    <xf numFmtId="49" fontId="4" fillId="0" borderId="38" xfId="2" applyNumberFormat="1" applyFont="1" applyBorder="1" applyProtection="1">
      <alignment vertical="center"/>
      <protection locked="0"/>
    </xf>
    <xf numFmtId="0" fontId="13" fillId="0" borderId="38" xfId="2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0" fontId="1" fillId="0" borderId="49" xfId="2" applyBorder="1" applyAlignment="1" applyProtection="1">
      <alignment horizontal="center" vertical="center"/>
      <protection locked="0"/>
    </xf>
    <xf numFmtId="49" fontId="4" fillId="0" borderId="32" xfId="2" applyNumberFormat="1" applyFont="1" applyBorder="1" applyProtection="1">
      <alignment vertical="center"/>
      <protection locked="0"/>
    </xf>
    <xf numFmtId="0" fontId="13" fillId="0" borderId="32" xfId="2" applyFont="1" applyBorder="1" applyAlignment="1" applyProtection="1">
      <alignment horizontal="center" vertical="center" shrinkToFit="1"/>
      <protection locked="0"/>
    </xf>
    <xf numFmtId="0" fontId="13" fillId="0" borderId="50" xfId="2" applyFont="1" applyBorder="1" applyAlignment="1" applyProtection="1">
      <alignment vertical="center" shrinkToFit="1"/>
      <protection locked="0"/>
    </xf>
    <xf numFmtId="38" fontId="13" fillId="0" borderId="7" xfId="3" applyFont="1" applyBorder="1" applyAlignment="1" applyProtection="1">
      <alignment vertical="center" shrinkToFit="1"/>
      <protection locked="0"/>
    </xf>
    <xf numFmtId="49" fontId="13" fillId="0" borderId="6" xfId="2" applyNumberFormat="1" applyFont="1" applyBorder="1" applyAlignment="1" applyProtection="1">
      <alignment horizontal="center" vertical="center" shrinkToFit="1"/>
      <protection locked="0"/>
    </xf>
    <xf numFmtId="0" fontId="1" fillId="0" borderId="51" xfId="2" applyBorder="1" applyAlignment="1" applyProtection="1">
      <alignment horizontal="center" vertical="center"/>
      <protection locked="0"/>
    </xf>
    <xf numFmtId="0" fontId="1" fillId="0" borderId="1" xfId="2" applyBorder="1" applyProtection="1">
      <alignment vertical="center"/>
      <protection locked="0"/>
    </xf>
    <xf numFmtId="0" fontId="1" fillId="0" borderId="29" xfId="2" applyBorder="1" applyProtection="1">
      <alignment vertical="center"/>
      <protection locked="0"/>
    </xf>
    <xf numFmtId="0" fontId="13" fillId="0" borderId="29" xfId="2" applyFont="1" applyBorder="1" applyAlignment="1" applyProtection="1">
      <alignment vertical="center" shrinkToFit="1"/>
      <protection locked="0"/>
    </xf>
    <xf numFmtId="49" fontId="13" fillId="0" borderId="29" xfId="2" applyNumberFormat="1" applyFont="1" applyBorder="1" applyAlignment="1" applyProtection="1">
      <alignment horizontal="center" vertical="center" shrinkToFit="1"/>
      <protection locked="0"/>
    </xf>
    <xf numFmtId="38" fontId="13" fillId="4" borderId="29" xfId="3" applyFont="1" applyFill="1" applyBorder="1" applyAlignment="1" applyProtection="1">
      <alignment vertical="center" shrinkToFit="1"/>
      <protection locked="0"/>
    </xf>
    <xf numFmtId="49" fontId="13" fillId="4" borderId="29" xfId="2" applyNumberFormat="1" applyFont="1" applyFill="1" applyBorder="1" applyAlignment="1" applyProtection="1">
      <alignment vertical="center" shrinkToFit="1"/>
      <protection locked="0"/>
    </xf>
    <xf numFmtId="38" fontId="13" fillId="4" borderId="29" xfId="3" applyFont="1" applyFill="1" applyBorder="1" applyAlignment="1" applyProtection="1">
      <alignment horizontal="right" vertical="center" shrinkToFit="1"/>
      <protection locked="0"/>
    </xf>
    <xf numFmtId="38" fontId="13" fillId="4" borderId="41" xfId="3" applyFont="1" applyFill="1" applyBorder="1" applyAlignment="1" applyProtection="1">
      <alignment horizontal="right" vertical="center" shrinkToFit="1"/>
      <protection locked="0"/>
    </xf>
    <xf numFmtId="49" fontId="13" fillId="0" borderId="11" xfId="2" applyNumberFormat="1" applyFont="1" applyBorder="1" applyAlignment="1" applyProtection="1">
      <alignment vertical="center" shrinkToFit="1"/>
      <protection locked="0"/>
    </xf>
    <xf numFmtId="38" fontId="13" fillId="6" borderId="55" xfId="3" applyFont="1" applyFill="1" applyBorder="1" applyAlignment="1" applyProtection="1">
      <alignment vertical="center" shrinkToFit="1"/>
      <protection locked="0"/>
    </xf>
    <xf numFmtId="49" fontId="13" fillId="6" borderId="54" xfId="2" applyNumberFormat="1" applyFont="1" applyFill="1" applyBorder="1" applyAlignment="1" applyProtection="1">
      <alignment vertical="center" shrinkToFit="1"/>
      <protection locked="0"/>
    </xf>
    <xf numFmtId="38" fontId="13" fillId="6" borderId="56" xfId="3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38" fontId="13" fillId="0" borderId="0" xfId="3" applyFont="1" applyAlignment="1" applyProtection="1">
      <alignment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0" fontId="1" fillId="0" borderId="0" xfId="2" applyAlignment="1" applyProtection="1">
      <alignment horizontal="center" vertical="center" shrinkToFit="1"/>
      <protection locked="0"/>
    </xf>
    <xf numFmtId="0" fontId="1" fillId="0" borderId="0" xfId="2" applyAlignment="1" applyProtection="1">
      <alignment vertical="center" shrinkToFit="1"/>
      <protection locked="0"/>
    </xf>
    <xf numFmtId="38" fontId="1" fillId="0" borderId="0" xfId="3" applyFont="1" applyAlignment="1" applyProtection="1">
      <alignment vertical="center" shrinkToFit="1"/>
      <protection locked="0"/>
    </xf>
    <xf numFmtId="49" fontId="1" fillId="0" borderId="0" xfId="2" applyNumberFormat="1" applyAlignment="1" applyProtection="1">
      <alignment vertical="center" shrinkToFit="1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16" fillId="0" borderId="7" xfId="4" applyFont="1" applyBorder="1" applyAlignment="1">
      <alignment vertical="center" shrinkToFit="1"/>
    </xf>
    <xf numFmtId="0" fontId="16" fillId="0" borderId="7" xfId="4" applyFont="1" applyBorder="1" applyAlignment="1">
      <alignment horizontal="center" vertical="center" shrinkToFit="1"/>
    </xf>
    <xf numFmtId="38" fontId="17" fillId="0" borderId="7" xfId="7" applyFont="1" applyBorder="1" applyAlignment="1">
      <alignment horizontal="center" vertical="center"/>
    </xf>
    <xf numFmtId="38" fontId="17" fillId="0" borderId="8" xfId="7" applyFont="1" applyBorder="1">
      <alignment vertical="center"/>
    </xf>
    <xf numFmtId="38" fontId="17" fillId="0" borderId="1" xfId="7" applyFont="1" applyBorder="1">
      <alignment vertical="center"/>
    </xf>
    <xf numFmtId="0" fontId="17" fillId="0" borderId="4" xfId="4" applyFont="1" applyBorder="1" applyAlignment="1">
      <alignment horizontal="center" vertical="center"/>
    </xf>
    <xf numFmtId="38" fontId="17" fillId="0" borderId="1" xfId="7" applyFont="1" applyBorder="1" applyAlignment="1">
      <alignment horizontal="right" vertical="center" shrinkToFit="1"/>
    </xf>
    <xf numFmtId="38" fontId="17" fillId="0" borderId="1" xfId="7" applyFont="1" applyBorder="1" applyAlignment="1">
      <alignment horizontal="right" vertical="center"/>
    </xf>
    <xf numFmtId="0" fontId="16" fillId="0" borderId="1" xfId="4" applyFont="1" applyBorder="1" applyAlignment="1">
      <alignment vertical="center" shrinkToFit="1"/>
    </xf>
    <xf numFmtId="0" fontId="16" fillId="0" borderId="1" xfId="4" applyFont="1" applyBorder="1" applyAlignment="1">
      <alignment horizontal="center" vertical="center" shrinkToFit="1"/>
    </xf>
    <xf numFmtId="38" fontId="17" fillId="0" borderId="1" xfId="7" applyFont="1" applyBorder="1" applyAlignment="1">
      <alignment horizontal="center" vertical="center"/>
    </xf>
    <xf numFmtId="38" fontId="17" fillId="0" borderId="2" xfId="7" applyFont="1" applyBorder="1">
      <alignment vertical="center"/>
    </xf>
    <xf numFmtId="0" fontId="17" fillId="0" borderId="39" xfId="4" applyFont="1" applyBorder="1">
      <alignment vertical="center"/>
    </xf>
    <xf numFmtId="38" fontId="17" fillId="0" borderId="29" xfId="7" applyFont="1" applyBorder="1">
      <alignment vertical="center"/>
    </xf>
    <xf numFmtId="0" fontId="16" fillId="0" borderId="43" xfId="4" applyFont="1" applyBorder="1">
      <alignment vertical="center"/>
    </xf>
    <xf numFmtId="49" fontId="16" fillId="0" borderId="44" xfId="4" applyNumberFormat="1" applyFont="1" applyBorder="1">
      <alignment vertical="center"/>
    </xf>
    <xf numFmtId="0" fontId="17" fillId="0" borderId="44" xfId="4" applyFont="1" applyBorder="1" applyAlignment="1">
      <alignment horizontal="center" vertical="center"/>
    </xf>
    <xf numFmtId="0" fontId="17" fillId="0" borderId="45" xfId="4" applyFont="1" applyBorder="1">
      <alignment vertical="center"/>
    </xf>
    <xf numFmtId="38" fontId="17" fillId="0" borderId="43" xfId="7" applyFont="1" applyBorder="1">
      <alignment vertical="center"/>
    </xf>
    <xf numFmtId="0" fontId="17" fillId="0" borderId="21" xfId="4" applyFont="1" applyBorder="1" applyAlignment="1">
      <alignment horizontal="center" vertical="center"/>
    </xf>
    <xf numFmtId="38" fontId="17" fillId="0" borderId="43" xfId="7" applyFont="1" applyBorder="1" applyAlignment="1" applyProtection="1">
      <alignment horizontal="right" vertical="center" shrinkToFit="1"/>
      <protection locked="0"/>
    </xf>
    <xf numFmtId="0" fontId="16" fillId="0" borderId="1" xfId="4" applyFont="1" applyBorder="1">
      <alignment vertical="center"/>
    </xf>
    <xf numFmtId="49" fontId="16" fillId="0" borderId="35" xfId="4" applyNumberFormat="1" applyFont="1" applyBorder="1">
      <alignment vertical="center"/>
    </xf>
    <xf numFmtId="0" fontId="17" fillId="0" borderId="35" xfId="4" applyFont="1" applyBorder="1" applyAlignment="1">
      <alignment horizontal="center" vertical="center"/>
    </xf>
    <xf numFmtId="0" fontId="17" fillId="0" borderId="47" xfId="4" applyFont="1" applyBorder="1">
      <alignment vertical="center"/>
    </xf>
    <xf numFmtId="38" fontId="17" fillId="0" borderId="1" xfId="7" applyFont="1" applyBorder="1" applyAlignment="1" applyProtection="1">
      <alignment horizontal="right" vertical="center" shrinkToFit="1"/>
      <protection locked="0"/>
    </xf>
    <xf numFmtId="0" fontId="16" fillId="0" borderId="29" xfId="4" applyFont="1" applyBorder="1">
      <alignment vertical="center"/>
    </xf>
    <xf numFmtId="49" fontId="16" fillId="0" borderId="38" xfId="4" applyNumberFormat="1" applyFont="1" applyBorder="1">
      <alignment vertical="center"/>
    </xf>
    <xf numFmtId="0" fontId="17" fillId="0" borderId="38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38" fontId="17" fillId="0" borderId="29" xfId="7" applyFont="1" applyBorder="1" applyAlignment="1" applyProtection="1">
      <alignment horizontal="right" vertical="center" shrinkToFit="1"/>
      <protection locked="0"/>
    </xf>
    <xf numFmtId="0" fontId="16" fillId="0" borderId="7" xfId="4" applyFont="1" applyBorder="1">
      <alignment vertical="center"/>
    </xf>
    <xf numFmtId="49" fontId="16" fillId="0" borderId="32" xfId="4" applyNumberFormat="1" applyFont="1" applyBorder="1">
      <alignment vertical="center"/>
    </xf>
    <xf numFmtId="0" fontId="17" fillId="0" borderId="32" xfId="4" applyFont="1" applyBorder="1" applyAlignment="1">
      <alignment horizontal="center" vertical="center"/>
    </xf>
    <xf numFmtId="0" fontId="17" fillId="0" borderId="50" xfId="4" applyFont="1" applyBorder="1">
      <alignment vertical="center"/>
    </xf>
    <xf numFmtId="38" fontId="17" fillId="0" borderId="7" xfId="7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38" fontId="17" fillId="0" borderId="7" xfId="7" applyFont="1" applyBorder="1" applyAlignment="1" applyProtection="1">
      <alignment horizontal="right" vertical="center" shrinkToFit="1"/>
      <protection locked="0"/>
    </xf>
    <xf numFmtId="0" fontId="18" fillId="0" borderId="29" xfId="4" applyFont="1" applyBorder="1">
      <alignment vertical="center"/>
    </xf>
    <xf numFmtId="0" fontId="17" fillId="0" borderId="29" xfId="4" applyFont="1" applyBorder="1">
      <alignment vertical="center"/>
    </xf>
    <xf numFmtId="0" fontId="17" fillId="0" borderId="29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 wrapText="1" shrinkToFit="1"/>
    </xf>
    <xf numFmtId="0" fontId="18" fillId="0" borderId="1" xfId="4" applyFont="1" applyBorder="1" applyAlignment="1">
      <alignment vertical="center" shrinkToFit="1"/>
    </xf>
    <xf numFmtId="0" fontId="18" fillId="0" borderId="1" xfId="4" applyFont="1" applyBorder="1" applyAlignment="1">
      <alignment horizontal="left" vertical="center"/>
    </xf>
    <xf numFmtId="38" fontId="17" fillId="0" borderId="2" xfId="5" applyFont="1" applyBorder="1">
      <alignment vertical="center"/>
    </xf>
    <xf numFmtId="0" fontId="18" fillId="0" borderId="13" xfId="4" applyFont="1" applyBorder="1">
      <alignment vertical="center"/>
    </xf>
    <xf numFmtId="49" fontId="18" fillId="0" borderId="13" xfId="4" applyNumberFormat="1" applyFont="1" applyBorder="1">
      <alignment vertical="center"/>
    </xf>
    <xf numFmtId="0" fontId="17" fillId="0" borderId="13" xfId="4" applyFont="1" applyBorder="1" applyAlignment="1">
      <alignment horizontal="center" vertical="center"/>
    </xf>
    <xf numFmtId="38" fontId="17" fillId="0" borderId="10" xfId="5" applyFont="1" applyBorder="1">
      <alignment vertical="center"/>
    </xf>
    <xf numFmtId="38" fontId="17" fillId="0" borderId="13" xfId="7" applyFont="1" applyBorder="1" applyAlignment="1">
      <alignment horizontal="right" vertical="center" shrinkToFit="1"/>
    </xf>
    <xf numFmtId="49" fontId="20" fillId="0" borderId="13" xfId="4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0" xfId="0" applyFont="1" applyAlignment="1">
      <alignment vertical="justify" wrapText="1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>
      <alignment vertical="center"/>
    </xf>
    <xf numFmtId="0" fontId="4" fillId="2" borderId="15" xfId="0" applyFont="1" applyFill="1" applyBorder="1" applyAlignment="1" applyProtection="1">
      <alignment horizontal="right" vertical="center" wrapText="1"/>
      <protection locked="0"/>
    </xf>
    <xf numFmtId="0" fontId="4" fillId="2" borderId="16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21" fillId="0" borderId="0" xfId="0" applyFont="1">
      <alignment vertical="center"/>
    </xf>
    <xf numFmtId="38" fontId="0" fillId="0" borderId="5" xfId="3" applyFont="1" applyBorder="1" applyAlignment="1" applyProtection="1">
      <alignment horizontal="center" vertical="center"/>
      <protection locked="0"/>
    </xf>
    <xf numFmtId="38" fontId="13" fillId="6" borderId="54" xfId="3" applyFont="1" applyFill="1" applyBorder="1" applyAlignment="1" applyProtection="1">
      <alignment horizontal="right" vertical="center" shrinkToFit="1"/>
      <protection locked="0"/>
    </xf>
    <xf numFmtId="38" fontId="13" fillId="7" borderId="58" xfId="3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8" fontId="4" fillId="0" borderId="4" xfId="1" applyFont="1" applyFill="1" applyBorder="1" applyAlignment="1" applyProtection="1">
      <alignment vertical="center"/>
      <protection hidden="1"/>
    </xf>
    <xf numFmtId="38" fontId="4" fillId="0" borderId="1" xfId="1" applyFont="1" applyFill="1" applyBorder="1" applyAlignment="1" applyProtection="1">
      <alignment vertical="center"/>
      <protection hidden="1"/>
    </xf>
    <xf numFmtId="38" fontId="4" fillId="0" borderId="2" xfId="1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38" fontId="4" fillId="5" borderId="1" xfId="1" applyFont="1" applyFill="1" applyBorder="1" applyAlignment="1" applyProtection="1">
      <alignment vertical="center"/>
      <protection hidden="1"/>
    </xf>
    <xf numFmtId="38" fontId="4" fillId="5" borderId="2" xfId="1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>
      <alignment horizontal="lef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2" xfId="1" applyNumberFormat="1" applyFont="1" applyFill="1" applyBorder="1" applyAlignment="1" applyProtection="1">
      <alignment horizontal="center" vertical="center"/>
      <protection locked="0"/>
    </xf>
    <xf numFmtId="176" fontId="4" fillId="2" borderId="4" xfId="1" applyNumberFormat="1" applyFont="1" applyFill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0" borderId="1" xfId="0" applyFont="1" applyBorder="1" applyProtection="1">
      <alignment vertical="center"/>
      <protection locked="0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8" fontId="4" fillId="2" borderId="15" xfId="1" applyFont="1" applyFill="1" applyBorder="1" applyAlignment="1" applyProtection="1">
      <alignment horizontal="right" vertical="center"/>
      <protection hidden="1"/>
    </xf>
    <xf numFmtId="38" fontId="4" fillId="2" borderId="17" xfId="1" applyFont="1" applyFill="1" applyBorder="1" applyAlignment="1" applyProtection="1">
      <alignment horizontal="right" vertical="center"/>
      <protection hidden="1"/>
    </xf>
    <xf numFmtId="0" fontId="4" fillId="2" borderId="14" xfId="0" applyFont="1" applyFill="1" applyBorder="1" applyAlignment="1">
      <alignment horizontal="center" vertical="center" wrapText="1"/>
    </xf>
    <xf numFmtId="39" fontId="4" fillId="2" borderId="14" xfId="1" applyNumberFormat="1" applyFont="1" applyFill="1" applyBorder="1" applyAlignment="1" applyProtection="1">
      <alignment horizontal="right" vertical="center" wrapText="1"/>
      <protection hidden="1"/>
    </xf>
    <xf numFmtId="39" fontId="4" fillId="2" borderId="15" xfId="1" applyNumberFormat="1" applyFont="1" applyFill="1" applyBorder="1" applyAlignment="1" applyProtection="1">
      <alignment horizontal="right" vertical="center" wrapText="1"/>
      <protection hidden="1"/>
    </xf>
    <xf numFmtId="38" fontId="4" fillId="2" borderId="7" xfId="1" applyFont="1" applyFill="1" applyBorder="1" applyAlignment="1" applyProtection="1">
      <alignment horizontal="right" vertical="center"/>
      <protection hidden="1"/>
    </xf>
    <xf numFmtId="38" fontId="4" fillId="2" borderId="8" xfId="1" applyFont="1" applyFill="1" applyBorder="1" applyAlignment="1" applyProtection="1">
      <alignment horizontal="right" vertical="center"/>
      <protection hidden="1"/>
    </xf>
    <xf numFmtId="39" fontId="4" fillId="2" borderId="7" xfId="1" applyNumberFormat="1" applyFont="1" applyFill="1" applyBorder="1" applyAlignment="1" applyProtection="1">
      <alignment horizontal="right" vertical="center" wrapText="1"/>
      <protection hidden="1"/>
    </xf>
    <xf numFmtId="39" fontId="4" fillId="2" borderId="8" xfId="1" applyNumberFormat="1" applyFont="1" applyFill="1" applyBorder="1" applyAlignment="1" applyProtection="1">
      <alignment horizontal="right" vertical="center" wrapText="1"/>
      <protection hidden="1"/>
    </xf>
    <xf numFmtId="38" fontId="4" fillId="2" borderId="3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 wrapText="1"/>
    </xf>
    <xf numFmtId="38" fontId="4" fillId="2" borderId="3" xfId="1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 applyProtection="1">
      <alignment horizontal="right" vertical="center"/>
      <protection hidden="1"/>
    </xf>
    <xf numFmtId="38" fontId="4" fillId="2" borderId="2" xfId="1" applyFont="1" applyFill="1" applyBorder="1" applyAlignment="1" applyProtection="1">
      <alignment horizontal="right" vertical="center"/>
      <protection hidden="1"/>
    </xf>
    <xf numFmtId="39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39" fontId="4" fillId="2" borderId="2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7" xfId="1" applyNumberFormat="1" applyFont="1" applyFill="1" applyBorder="1" applyAlignment="1" applyProtection="1">
      <alignment horizontal="right" vertical="center"/>
      <protection hidden="1"/>
    </xf>
    <xf numFmtId="37" fontId="4" fillId="2" borderId="8" xfId="1" applyNumberFormat="1" applyFont="1" applyFill="1" applyBorder="1" applyAlignment="1" applyProtection="1">
      <alignment horizontal="right" vertical="center"/>
      <protection hidden="1"/>
    </xf>
    <xf numFmtId="37" fontId="4" fillId="0" borderId="1" xfId="1" applyNumberFormat="1" applyFont="1" applyBorder="1" applyAlignment="1" applyProtection="1">
      <alignment horizontal="right" vertical="center"/>
      <protection locked="0"/>
    </xf>
    <xf numFmtId="37" fontId="4" fillId="0" borderId="2" xfId="1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7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2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7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8" xfId="1" applyNumberFormat="1" applyFont="1" applyFill="1" applyBorder="1" applyAlignment="1" applyProtection="1">
      <alignment horizontal="right" vertical="center" wrapText="1"/>
      <protection hidden="1"/>
    </xf>
    <xf numFmtId="37" fontId="4" fillId="0" borderId="15" xfId="1" applyNumberFormat="1" applyFont="1" applyBorder="1" applyAlignment="1" applyProtection="1">
      <alignment horizontal="right" vertical="center"/>
      <protection locked="0"/>
    </xf>
    <xf numFmtId="37" fontId="4" fillId="0" borderId="17" xfId="1" applyNumberFormat="1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7" fontId="4" fillId="2" borderId="14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15" xfId="1" applyNumberFormat="1" applyFont="1" applyFill="1" applyBorder="1" applyAlignment="1" applyProtection="1">
      <alignment horizontal="right" vertical="center" wrapText="1"/>
      <protection hidden="1"/>
    </xf>
    <xf numFmtId="0" fontId="4" fillId="2" borderId="7" xfId="0" applyFont="1" applyFill="1" applyBorder="1" applyAlignment="1" applyProtection="1">
      <alignment horizontal="right" vertical="center" wrapText="1"/>
      <protection hidden="1"/>
    </xf>
    <xf numFmtId="0" fontId="4" fillId="2" borderId="8" xfId="0" applyFont="1" applyFill="1" applyBorder="1" applyAlignment="1" applyProtection="1">
      <alignment horizontal="right" vertical="center" wrapText="1"/>
      <protection hidden="1"/>
    </xf>
    <xf numFmtId="37" fontId="4" fillId="0" borderId="14" xfId="1" applyNumberFormat="1" applyFont="1" applyBorder="1" applyAlignment="1" applyProtection="1">
      <alignment horizontal="right" vertical="center"/>
      <protection locked="0"/>
    </xf>
    <xf numFmtId="37" fontId="4" fillId="0" borderId="14" xfId="1" applyNumberFormat="1" applyFont="1" applyFill="1" applyBorder="1" applyAlignment="1" applyProtection="1">
      <alignment horizontal="right" vertical="center" wrapText="1"/>
      <protection locked="0"/>
    </xf>
    <xf numFmtId="37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37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37" fontId="4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13" xfId="2" applyFont="1" applyFill="1" applyBorder="1" applyAlignment="1" applyProtection="1">
      <alignment horizontal="center" vertical="center" wrapText="1"/>
      <protection locked="0"/>
    </xf>
    <xf numFmtId="0" fontId="4" fillId="3" borderId="28" xfId="2" applyFont="1" applyFill="1" applyBorder="1" applyAlignment="1" applyProtection="1">
      <alignment horizontal="center" vertical="center"/>
      <protection locked="0"/>
    </xf>
    <xf numFmtId="0" fontId="4" fillId="3" borderId="24" xfId="2" applyFont="1" applyFill="1" applyBorder="1" applyAlignment="1" applyProtection="1">
      <alignment horizontal="center" vertical="center"/>
      <protection locked="0"/>
    </xf>
    <xf numFmtId="0" fontId="4" fillId="3" borderId="26" xfId="2" applyFont="1" applyFill="1" applyBorder="1" applyAlignment="1" applyProtection="1">
      <alignment horizontal="center" vertical="center"/>
      <protection locked="0"/>
    </xf>
    <xf numFmtId="0" fontId="4" fillId="3" borderId="27" xfId="2" applyFont="1" applyFill="1" applyBorder="1" applyAlignment="1" applyProtection="1">
      <alignment horizontal="center" vertical="center"/>
      <protection locked="0"/>
    </xf>
    <xf numFmtId="0" fontId="4" fillId="3" borderId="13" xfId="2" applyFont="1" applyFill="1" applyBorder="1" applyAlignment="1" applyProtection="1">
      <alignment horizontal="center" vertical="center"/>
      <protection locked="0"/>
    </xf>
    <xf numFmtId="0" fontId="4" fillId="3" borderId="18" xfId="2" applyFont="1" applyFill="1" applyBorder="1" applyAlignment="1" applyProtection="1">
      <alignment horizontal="center" vertical="center"/>
      <protection locked="0"/>
    </xf>
    <xf numFmtId="0" fontId="1" fillId="4" borderId="52" xfId="2" applyFill="1" applyBorder="1" applyAlignment="1" applyProtection="1">
      <alignment horizontal="left" vertical="center" shrinkToFit="1"/>
      <protection locked="0"/>
    </xf>
    <xf numFmtId="0" fontId="1" fillId="4" borderId="53" xfId="2" applyFill="1" applyBorder="1" applyAlignment="1" applyProtection="1">
      <alignment horizontal="left" vertical="center" shrinkToFit="1"/>
      <protection locked="0"/>
    </xf>
    <xf numFmtId="0" fontId="1" fillId="4" borderId="54" xfId="2" applyFill="1" applyBorder="1" applyAlignment="1" applyProtection="1">
      <alignment horizontal="left" vertical="center" shrinkToFit="1"/>
      <protection locked="0"/>
    </xf>
    <xf numFmtId="0" fontId="1" fillId="6" borderId="52" xfId="2" applyFill="1" applyBorder="1" applyAlignment="1" applyProtection="1">
      <alignment horizontal="left" vertical="center"/>
      <protection locked="0"/>
    </xf>
    <xf numFmtId="0" fontId="1" fillId="6" borderId="53" xfId="2" applyFill="1" applyBorder="1" applyAlignment="1" applyProtection="1">
      <alignment horizontal="left" vertical="center"/>
      <protection locked="0"/>
    </xf>
    <xf numFmtId="0" fontId="1" fillId="6" borderId="54" xfId="2" applyFill="1" applyBorder="1" applyAlignment="1" applyProtection="1">
      <alignment horizontal="left" vertical="center"/>
      <protection locked="0"/>
    </xf>
    <xf numFmtId="0" fontId="11" fillId="0" borderId="31" xfId="2" applyFont="1" applyBorder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left" vertical="center"/>
      <protection locked="0"/>
    </xf>
    <xf numFmtId="0" fontId="1" fillId="0" borderId="42" xfId="2" applyBorder="1" applyAlignment="1" applyProtection="1">
      <alignment horizontal="center" vertical="center" wrapText="1"/>
      <protection locked="0"/>
    </xf>
    <xf numFmtId="0" fontId="1" fillId="0" borderId="26" xfId="2" applyBorder="1" applyAlignment="1" applyProtection="1">
      <alignment horizontal="center" vertical="center" wrapText="1"/>
      <protection locked="0"/>
    </xf>
    <xf numFmtId="0" fontId="1" fillId="0" borderId="27" xfId="2" applyBorder="1" applyAlignment="1" applyProtection="1">
      <alignment horizontal="center" vertical="center" wrapText="1"/>
      <protection locked="0"/>
    </xf>
    <xf numFmtId="0" fontId="11" fillId="0" borderId="19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11" fillId="0" borderId="21" xfId="2" applyFont="1" applyBorder="1" applyAlignment="1" applyProtection="1">
      <alignment horizontal="left" vertical="center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38" fontId="8" fillId="0" borderId="0" xfId="3" applyFont="1" applyBorder="1" applyAlignment="1" applyProtection="1">
      <alignment horizontal="left" vertical="center" shrinkToFit="1"/>
      <protection locked="0"/>
    </xf>
    <xf numFmtId="0" fontId="4" fillId="3" borderId="22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8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8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3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5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30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8" xfId="2" applyFont="1" applyFill="1" applyBorder="1" applyAlignment="1" applyProtection="1">
      <alignment horizontal="center" vertical="center" wrapText="1"/>
      <protection locked="0"/>
    </xf>
    <xf numFmtId="0" fontId="4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28" xfId="3" applyNumberFormat="1" applyFont="1" applyFill="1" applyBorder="1" applyAlignment="1" applyProtection="1">
      <alignment horizontal="center" vertical="center" wrapText="1"/>
      <protection locked="0"/>
    </xf>
    <xf numFmtId="49" fontId="4" fillId="3" borderId="13" xfId="2" applyNumberFormat="1" applyFont="1" applyFill="1" applyBorder="1" applyAlignment="1" applyProtection="1">
      <alignment horizontal="center" vertical="center" wrapText="1"/>
      <protection locked="0"/>
    </xf>
    <xf numFmtId="49" fontId="4" fillId="3" borderId="28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center" vertical="center"/>
      <protection locked="0"/>
    </xf>
    <xf numFmtId="0" fontId="4" fillId="3" borderId="3" xfId="2" applyFont="1" applyFill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/>
      <protection locked="0"/>
    </xf>
    <xf numFmtId="0" fontId="4" fillId="3" borderId="59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2" xfId="3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60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3" borderId="19" xfId="2" applyFont="1" applyFill="1" applyBorder="1" applyAlignment="1" applyProtection="1">
      <alignment horizontal="center" vertical="center"/>
      <protection locked="0"/>
    </xf>
    <xf numFmtId="0" fontId="9" fillId="3" borderId="20" xfId="2" applyFont="1" applyFill="1" applyBorder="1" applyAlignment="1" applyProtection="1">
      <alignment horizontal="center" vertical="center"/>
      <protection locked="0"/>
    </xf>
    <xf numFmtId="0" fontId="9" fillId="3" borderId="21" xfId="2" applyFont="1" applyFill="1" applyBorder="1" applyAlignment="1" applyProtection="1">
      <alignment horizontal="center" vertical="center"/>
      <protection locked="0"/>
    </xf>
  </cellXfs>
  <cellStyles count="8">
    <cellStyle name="桁区切り" xfId="1" builtinId="6"/>
    <cellStyle name="桁区切り 2" xfId="3" xr:uid="{00000000-0005-0000-0000-000001000000}"/>
    <cellStyle name="桁区切り 2 2" xfId="6" xr:uid="{00000000-0005-0000-0000-000002000000}"/>
    <cellStyle name="桁区切り 2 3 2" xfId="7" xr:uid="{00000000-0005-0000-0000-000003000000}"/>
    <cellStyle name="桁区切り 3" xfId="5" xr:uid="{00000000-0005-0000-0000-000004000000}"/>
    <cellStyle name="標準" xfId="0" builtinId="0"/>
    <cellStyle name="標準 3 2" xfId="2" xr:uid="{00000000-0005-0000-0000-000006000000}"/>
    <cellStyle name="標準 3 2 2 2" xfId="4" xr:uid="{00000000-0005-0000-0000-000007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146050</xdr:colOff>
      <xdr:row>30</xdr:row>
      <xdr:rowOff>19050</xdr:rowOff>
    </xdr:from>
    <xdr:to>
      <xdr:col>11</xdr:col>
      <xdr:colOff>59055</xdr:colOff>
      <xdr:row>31</xdr:row>
      <xdr:rowOff>3175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774950" y="56102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30</xdr:row>
      <xdr:rowOff>19050</xdr:rowOff>
    </xdr:from>
    <xdr:to>
      <xdr:col>19</xdr:col>
      <xdr:colOff>207010</xdr:colOff>
      <xdr:row>31</xdr:row>
      <xdr:rowOff>3175</xdr:rowOff>
    </xdr:to>
    <xdr:sp macro="" textlink="">
      <xdr:nvSpPr>
        <xdr:cNvPr id="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705350" y="56102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30</xdr:row>
      <xdr:rowOff>19050</xdr:rowOff>
    </xdr:from>
    <xdr:to>
      <xdr:col>15</xdr:col>
      <xdr:colOff>18415</xdr:colOff>
      <xdr:row>31</xdr:row>
      <xdr:rowOff>3175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19500" y="561022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33</xdr:row>
      <xdr:rowOff>31750</xdr:rowOff>
    </xdr:from>
    <xdr:to>
      <xdr:col>7</xdr:col>
      <xdr:colOff>266700</xdr:colOff>
      <xdr:row>33</xdr:row>
      <xdr:rowOff>250190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012950" y="1048067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107950</xdr:colOff>
      <xdr:row>33</xdr:row>
      <xdr:rowOff>38100</xdr:rowOff>
    </xdr:from>
    <xdr:to>
      <xdr:col>10</xdr:col>
      <xdr:colOff>20955</xdr:colOff>
      <xdr:row>33</xdr:row>
      <xdr:rowOff>247015</xdr:rowOff>
    </xdr:to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508250" y="104870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146050</xdr:colOff>
      <xdr:row>39</xdr:row>
      <xdr:rowOff>0</xdr:rowOff>
    </xdr:from>
    <xdr:ext cx="196850" cy="222250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241675" y="412432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39</xdr:row>
      <xdr:rowOff>0</xdr:rowOff>
    </xdr:from>
    <xdr:ext cx="184150" cy="222250"/>
    <xdr:sp macro="" textlink="">
      <xdr:nvSpPr>
        <xdr:cNvPr id="1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600700" y="412432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39</xdr:row>
      <xdr:rowOff>0</xdr:rowOff>
    </xdr:from>
    <xdr:ext cx="222250" cy="22225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4276725" y="412432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39</xdr:row>
      <xdr:rowOff>0</xdr:rowOff>
    </xdr:from>
    <xdr:ext cx="196850" cy="2222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336800" y="58039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107950</xdr:colOff>
      <xdr:row>39</xdr:row>
      <xdr:rowOff>0</xdr:rowOff>
    </xdr:from>
    <xdr:ext cx="196850" cy="222250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2927350" y="58102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11</xdr:row>
      <xdr:rowOff>31750</xdr:rowOff>
    </xdr:from>
    <xdr:ext cx="196850" cy="222250"/>
    <xdr:sp macro=""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336800" y="87185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146050</xdr:colOff>
      <xdr:row>3</xdr:row>
      <xdr:rowOff>0</xdr:rowOff>
    </xdr:from>
    <xdr:to>
      <xdr:col>10</xdr:col>
      <xdr:colOff>59055</xdr:colOff>
      <xdr:row>3</xdr:row>
      <xdr:rowOff>208915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241675" y="8181975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</xdr:colOff>
      <xdr:row>5</xdr:row>
      <xdr:rowOff>0</xdr:rowOff>
    </xdr:from>
    <xdr:to>
      <xdr:col>19</xdr:col>
      <xdr:colOff>207010</xdr:colOff>
      <xdr:row>5</xdr:row>
      <xdr:rowOff>208915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600700" y="81819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76200</xdr:colOff>
      <xdr:row>5</xdr:row>
      <xdr:rowOff>0</xdr:rowOff>
    </xdr:from>
    <xdr:to>
      <xdr:col>15</xdr:col>
      <xdr:colOff>18415</xdr:colOff>
      <xdr:row>5</xdr:row>
      <xdr:rowOff>208915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276725" y="8181975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3</xdr:row>
      <xdr:rowOff>0</xdr:rowOff>
    </xdr:from>
    <xdr:to>
      <xdr:col>7</xdr:col>
      <xdr:colOff>266700</xdr:colOff>
      <xdr:row>3</xdr:row>
      <xdr:rowOff>208915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336800" y="89090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107950</xdr:colOff>
      <xdr:row>3</xdr:row>
      <xdr:rowOff>0</xdr:rowOff>
    </xdr:from>
    <xdr:to>
      <xdr:col>9</xdr:col>
      <xdr:colOff>20955</xdr:colOff>
      <xdr:row>3</xdr:row>
      <xdr:rowOff>208915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927350" y="89154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146050</xdr:colOff>
      <xdr:row>3</xdr:row>
      <xdr:rowOff>0</xdr:rowOff>
    </xdr:from>
    <xdr:ext cx="196850" cy="222250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3241675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</xdr:row>
      <xdr:rowOff>0</xdr:rowOff>
    </xdr:from>
    <xdr:ext cx="184150" cy="222250"/>
    <xdr:sp macro="" textlink="">
      <xdr:nvSpPr>
        <xdr:cNvPr id="13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5600700" y="1059180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76200</xdr:colOff>
      <xdr:row>5</xdr:row>
      <xdr:rowOff>0</xdr:rowOff>
    </xdr:from>
    <xdr:ext cx="222250" cy="22225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276725" y="10591800"/>
          <a:ext cx="222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2336800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107950</xdr:colOff>
      <xdr:row>3</xdr:row>
      <xdr:rowOff>0</xdr:rowOff>
    </xdr:from>
    <xdr:ext cx="196850" cy="222250"/>
    <xdr:sp macro="" textlink="">
      <xdr:nvSpPr>
        <xdr:cNvPr id="16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2927350" y="1059180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69850</xdr:colOff>
      <xdr:row>3</xdr:row>
      <xdr:rowOff>0</xdr:rowOff>
    </xdr:from>
    <xdr:ext cx="196850" cy="222250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2336800" y="2889250"/>
          <a:ext cx="196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19050</xdr:colOff>
      <xdr:row>32</xdr:row>
      <xdr:rowOff>0</xdr:rowOff>
    </xdr:from>
    <xdr:ext cx="184150" cy="222250"/>
    <xdr:sp macro=""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943600" y="11487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18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8</xdr:row>
      <xdr:rowOff>0</xdr:rowOff>
    </xdr:from>
    <xdr:ext cx="184150" cy="222250"/>
    <xdr:sp macro="" textlink="">
      <xdr:nvSpPr>
        <xdr:cNvPr id="20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6267450" y="1200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</xdr:colOff>
      <xdr:row>44</xdr:row>
      <xdr:rowOff>0</xdr:rowOff>
    </xdr:from>
    <xdr:ext cx="184150" cy="222250"/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5943600" y="11487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2</xdr:row>
      <xdr:rowOff>0</xdr:rowOff>
    </xdr:from>
    <xdr:ext cx="184150" cy="222250"/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5076825" y="11001375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15</xdr:col>
      <xdr:colOff>624840</xdr:colOff>
      <xdr:row>18</xdr:row>
      <xdr:rowOff>69428</xdr:rowOff>
    </xdr:from>
    <xdr:to>
      <xdr:col>23</xdr:col>
      <xdr:colOff>650452</xdr:colOff>
      <xdr:row>21</xdr:row>
      <xdr:rowOff>134834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48E2E-2FB7-4BAC-A22E-B45616287263}"/>
            </a:ext>
          </a:extLst>
        </xdr:cNvPr>
        <xdr:cNvSpPr txBox="1"/>
      </xdr:nvSpPr>
      <xdr:spPr>
        <a:xfrm>
          <a:off x="10607040" y="4508078"/>
          <a:ext cx="5359612" cy="760731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補助対象経費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[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](Ⅰ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列）に小数点があるとセルが赤く表示されます。整数に入力し直してください。</a:t>
          </a:r>
        </a:p>
      </xdr:txBody>
    </xdr:sp>
    <xdr:clientData/>
  </xdr:twoCellAnchor>
  <xdr:twoCellAnchor>
    <xdr:from>
      <xdr:col>15</xdr:col>
      <xdr:colOff>648547</xdr:colOff>
      <xdr:row>4</xdr:row>
      <xdr:rowOff>43815</xdr:rowOff>
    </xdr:from>
    <xdr:to>
      <xdr:col>24</xdr:col>
      <xdr:colOff>3599</xdr:colOff>
      <xdr:row>17</xdr:row>
      <xdr:rowOff>132929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086607-95C3-4FCB-80DB-425F1CAD8CB4}"/>
            </a:ext>
          </a:extLst>
        </xdr:cNvPr>
        <xdr:cNvSpPr txBox="1"/>
      </xdr:nvSpPr>
      <xdr:spPr>
        <a:xfrm>
          <a:off x="10630747" y="1139190"/>
          <a:ext cx="5355802" cy="320378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・記載欄が足りない場合は、各合計の計算式に留意して行を増やしてください（真ん中付近で行を増やすと、計算式に影響が出ません。）。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・見積書が１つの場合は、各経費内訳表の「見積書２」（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行目）を削除していただいて差し支えありません（計算式は修正が必要）。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・見積書が３以上あるときは、各経費内訳表の「見積書２」の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行目までをコピーして、その下に挿入するとともに、「合計」が各「見積書の計」の合計となるように計算式を変更してください。</a:t>
          </a:r>
        </a:p>
        <a:p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650452</xdr:colOff>
      <xdr:row>22</xdr:row>
      <xdr:rowOff>47204</xdr:rowOff>
    </xdr:from>
    <xdr:to>
      <xdr:col>23</xdr:col>
      <xdr:colOff>660824</xdr:colOff>
      <xdr:row>26</xdr:row>
      <xdr:rowOff>212939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BBE0D5-90EE-40F1-A69F-CA6B462CD20F}"/>
            </a:ext>
          </a:extLst>
        </xdr:cNvPr>
        <xdr:cNvSpPr txBox="1"/>
      </xdr:nvSpPr>
      <xdr:spPr>
        <a:xfrm>
          <a:off x="10632652" y="5409779"/>
          <a:ext cx="5344372" cy="108966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「共通仮設費」「現場管理費」「一般管理費」「設計費」「監理費」の補助対象経費及び補助対象外経費は、適切に按分すること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621030</xdr:colOff>
      <xdr:row>16</xdr:row>
      <xdr:rowOff>57998</xdr:rowOff>
    </xdr:from>
    <xdr:to>
      <xdr:col>23</xdr:col>
      <xdr:colOff>600922</xdr:colOff>
      <xdr:row>19</xdr:row>
      <xdr:rowOff>125309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9A950-FA5C-4AB0-94F0-9E67FCF2BB02}"/>
            </a:ext>
          </a:extLst>
        </xdr:cNvPr>
        <xdr:cNvSpPr txBox="1"/>
      </xdr:nvSpPr>
      <xdr:spPr>
        <a:xfrm>
          <a:off x="10641330" y="4005158"/>
          <a:ext cx="5344372" cy="760731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補助対象経費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[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](Ⅰ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列）に小数点があるとセルが赤く表示されます。整数に入力し直してください。</a:t>
          </a:r>
        </a:p>
      </xdr:txBody>
    </xdr:sp>
    <xdr:clientData/>
  </xdr:twoCellAnchor>
  <xdr:twoCellAnchor>
    <xdr:from>
      <xdr:col>15</xdr:col>
      <xdr:colOff>627592</xdr:colOff>
      <xdr:row>2</xdr:row>
      <xdr:rowOff>38100</xdr:rowOff>
    </xdr:from>
    <xdr:to>
      <xdr:col>23</xdr:col>
      <xdr:colOff>636059</xdr:colOff>
      <xdr:row>15</xdr:row>
      <xdr:rowOff>127214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BDF611-5BD5-4BBC-A1D9-D40033AB7E24}"/>
            </a:ext>
          </a:extLst>
        </xdr:cNvPr>
        <xdr:cNvSpPr txBox="1"/>
      </xdr:nvSpPr>
      <xdr:spPr>
        <a:xfrm>
          <a:off x="10647892" y="640080"/>
          <a:ext cx="5372947" cy="319807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・記載欄が足りない場合は、各合計の計算式に留意して行を増やしてください（真ん中付近で行を増やすと、計算式に影響が出ません。）。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・見積書が１つの場合は、各経費内訳表の「見積書２」（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行目）を削除していただいて差し支えありません（計算式は修正が必要）。</a:t>
          </a:r>
        </a:p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・見積書が３以上あるときは、各経費内訳表の「見積書２」の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行目から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行目までをコピーして、その下に挿入するとともに、「合計」が各「見積書の計」の合計となるように計算式を変更してください。</a:t>
          </a:r>
        </a:p>
        <a:p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635212</xdr:colOff>
      <xdr:row>20</xdr:row>
      <xdr:rowOff>35774</xdr:rowOff>
    </xdr:from>
    <xdr:to>
      <xdr:col>23</xdr:col>
      <xdr:colOff>622724</xdr:colOff>
      <xdr:row>24</xdr:row>
      <xdr:rowOff>188174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DEA278-9286-422A-9247-93AEB236928F}"/>
            </a:ext>
          </a:extLst>
        </xdr:cNvPr>
        <xdr:cNvSpPr txBox="1"/>
      </xdr:nvSpPr>
      <xdr:spPr>
        <a:xfrm>
          <a:off x="10655512" y="4904954"/>
          <a:ext cx="5351992" cy="10820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「共通仮設費」「現場管理費」「一般管理費」「設計費」「監理費」の補助対象経費及び補助対象外経費は、適切に按分すること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40"/>
  <sheetViews>
    <sheetView topLeftCell="A18" zoomScaleNormal="100" workbookViewId="0">
      <selection activeCell="L41" sqref="L41"/>
    </sheetView>
  </sheetViews>
  <sheetFormatPr defaultColWidth="9" defaultRowHeight="18" x14ac:dyDescent="0.45"/>
  <cols>
    <col min="1" max="1" width="4.09765625" style="1" customWidth="1"/>
    <col min="2" max="2" width="8.59765625" style="1" customWidth="1"/>
    <col min="3" max="3" width="7" style="1" customWidth="1"/>
    <col min="4" max="30" width="3.59765625" style="1" customWidth="1"/>
    <col min="31" max="16384" width="9" style="1"/>
  </cols>
  <sheetData>
    <row r="1" spans="2:29" x14ac:dyDescent="0.45">
      <c r="B1" s="1" t="s">
        <v>39</v>
      </c>
    </row>
    <row r="2" spans="2:29" ht="19.8" x14ac:dyDescent="0.45">
      <c r="B2" s="221" t="s">
        <v>142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</row>
    <row r="3" spans="2:29" x14ac:dyDescent="0.45">
      <c r="B3" s="231" t="s">
        <v>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</row>
    <row r="4" spans="2:29" x14ac:dyDescent="0.45">
      <c r="B4" s="231" t="s">
        <v>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</row>
    <row r="5" spans="2:29" x14ac:dyDescent="0.45">
      <c r="B5" s="2" t="s">
        <v>146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29" x14ac:dyDescent="0.45">
      <c r="B6" s="244" t="s">
        <v>40</v>
      </c>
      <c r="C6" s="244"/>
      <c r="D6" s="244"/>
      <c r="E6" s="244"/>
      <c r="F6" s="244"/>
      <c r="G6" s="244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</row>
    <row r="7" spans="2:29" x14ac:dyDescent="0.45">
      <c r="B7" s="244" t="s">
        <v>3</v>
      </c>
      <c r="C7" s="244"/>
      <c r="D7" s="244"/>
      <c r="E7" s="244"/>
      <c r="F7" s="244"/>
      <c r="G7" s="244"/>
      <c r="H7" s="194" t="s">
        <v>52</v>
      </c>
      <c r="I7" s="195"/>
      <c r="J7" s="196"/>
      <c r="K7" s="253"/>
      <c r="L7" s="254"/>
      <c r="M7" s="254"/>
      <c r="N7" s="254"/>
      <c r="O7" s="254"/>
      <c r="P7" s="254"/>
      <c r="Q7" s="254"/>
      <c r="R7" s="255"/>
      <c r="S7" s="194" t="s">
        <v>53</v>
      </c>
      <c r="T7" s="195"/>
      <c r="U7" s="195"/>
      <c r="V7" s="196"/>
      <c r="W7" s="253"/>
      <c r="X7" s="254"/>
      <c r="Y7" s="254"/>
      <c r="Z7" s="254"/>
      <c r="AA7" s="254"/>
      <c r="AB7" s="254"/>
      <c r="AC7" s="255"/>
    </row>
    <row r="8" spans="2:29" x14ac:dyDescent="0.45">
      <c r="B8" s="2" t="s">
        <v>147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2:29" x14ac:dyDescent="0.45">
      <c r="B9" s="244" t="s">
        <v>41</v>
      </c>
      <c r="C9" s="244"/>
      <c r="D9" s="244"/>
      <c r="E9" s="244"/>
      <c r="F9" s="244"/>
      <c r="G9" s="244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</row>
    <row r="10" spans="2:29" x14ac:dyDescent="0.45">
      <c r="B10" s="244" t="s">
        <v>3</v>
      </c>
      <c r="C10" s="244"/>
      <c r="D10" s="244"/>
      <c r="E10" s="244"/>
      <c r="F10" s="244"/>
      <c r="G10" s="244"/>
      <c r="H10" s="194" t="s">
        <v>52</v>
      </c>
      <c r="I10" s="195"/>
      <c r="J10" s="196"/>
      <c r="K10" s="253"/>
      <c r="L10" s="254"/>
      <c r="M10" s="254"/>
      <c r="N10" s="254"/>
      <c r="O10" s="254"/>
      <c r="P10" s="254"/>
      <c r="Q10" s="254"/>
      <c r="R10" s="255"/>
      <c r="S10" s="194" t="s">
        <v>53</v>
      </c>
      <c r="T10" s="195"/>
      <c r="U10" s="195"/>
      <c r="V10" s="196"/>
      <c r="W10" s="253"/>
      <c r="X10" s="254"/>
      <c r="Y10" s="254"/>
      <c r="Z10" s="254"/>
      <c r="AA10" s="254"/>
      <c r="AB10" s="254"/>
      <c r="AC10" s="255"/>
    </row>
    <row r="11" spans="2:29" x14ac:dyDescent="0.45">
      <c r="B11" s="6" t="s">
        <v>55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2:29" x14ac:dyDescent="0.45">
      <c r="B12" s="194" t="s">
        <v>54</v>
      </c>
      <c r="C12" s="195"/>
      <c r="D12" s="195"/>
      <c r="E12" s="195"/>
      <c r="F12" s="195"/>
      <c r="G12" s="196"/>
      <c r="H12" s="248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50"/>
    </row>
    <row r="13" spans="2:29" x14ac:dyDescent="0.45">
      <c r="B13" s="194" t="s">
        <v>56</v>
      </c>
      <c r="C13" s="195"/>
      <c r="D13" s="195"/>
      <c r="E13" s="195"/>
      <c r="F13" s="195"/>
      <c r="G13" s="196"/>
      <c r="H13" s="182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4"/>
    </row>
    <row r="14" spans="2:29" x14ac:dyDescent="0.4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2:29" x14ac:dyDescent="0.45">
      <c r="B15" s="284" t="s">
        <v>43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6"/>
    </row>
    <row r="16" spans="2:29" x14ac:dyDescent="0.45">
      <c r="B16" s="220" t="s">
        <v>4</v>
      </c>
      <c r="C16" s="220"/>
      <c r="D16" s="220"/>
      <c r="E16" s="220"/>
      <c r="F16" s="220"/>
      <c r="G16" s="220"/>
      <c r="H16" s="194" t="s">
        <v>5</v>
      </c>
      <c r="I16" s="195"/>
      <c r="J16" s="195"/>
      <c r="K16" s="195"/>
      <c r="L16" s="196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2"/>
    </row>
    <row r="17" spans="2:29" x14ac:dyDescent="0.45">
      <c r="B17" s="220"/>
      <c r="C17" s="220"/>
      <c r="D17" s="220"/>
      <c r="E17" s="220"/>
      <c r="F17" s="220"/>
      <c r="G17" s="220"/>
      <c r="H17" s="194" t="s">
        <v>57</v>
      </c>
      <c r="I17" s="195"/>
      <c r="J17" s="195"/>
      <c r="K17" s="195"/>
      <c r="L17" s="196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2"/>
    </row>
    <row r="18" spans="2:29" x14ac:dyDescent="0.45">
      <c r="B18" s="220"/>
      <c r="C18" s="220"/>
      <c r="D18" s="220"/>
      <c r="E18" s="220"/>
      <c r="F18" s="220"/>
      <c r="G18" s="220"/>
      <c r="H18" s="194" t="s">
        <v>51</v>
      </c>
      <c r="I18" s="195"/>
      <c r="J18" s="195"/>
      <c r="K18" s="195"/>
      <c r="L18" s="196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2"/>
    </row>
    <row r="19" spans="2:29" x14ac:dyDescent="0.45">
      <c r="B19" s="244" t="s">
        <v>42</v>
      </c>
      <c r="C19" s="244"/>
      <c r="D19" s="244"/>
      <c r="E19" s="244"/>
      <c r="F19" s="244"/>
      <c r="G19" s="244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</row>
    <row r="20" spans="2:29" x14ac:dyDescent="0.45">
      <c r="B20" s="244" t="s">
        <v>3</v>
      </c>
      <c r="C20" s="244"/>
      <c r="D20" s="244"/>
      <c r="E20" s="244"/>
      <c r="F20" s="244"/>
      <c r="G20" s="244"/>
      <c r="H20" s="194" t="s">
        <v>52</v>
      </c>
      <c r="I20" s="195"/>
      <c r="J20" s="196"/>
      <c r="K20" s="253"/>
      <c r="L20" s="254"/>
      <c r="M20" s="254"/>
      <c r="N20" s="254"/>
      <c r="O20" s="254"/>
      <c r="P20" s="254"/>
      <c r="Q20" s="254"/>
      <c r="R20" s="255"/>
      <c r="S20" s="194" t="s">
        <v>53</v>
      </c>
      <c r="T20" s="195"/>
      <c r="U20" s="195"/>
      <c r="V20" s="196"/>
      <c r="W20" s="253"/>
      <c r="X20" s="254"/>
      <c r="Y20" s="254"/>
      <c r="Z20" s="254"/>
      <c r="AA20" s="254"/>
      <c r="AB20" s="254"/>
      <c r="AC20" s="255"/>
    </row>
    <row r="21" spans="2:29" x14ac:dyDescent="0.4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29" x14ac:dyDescent="0.45">
      <c r="B22" s="231" t="s">
        <v>6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</row>
    <row r="23" spans="2:29" x14ac:dyDescent="0.45">
      <c r="B23" s="2" t="s">
        <v>154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  <c r="AA23" s="3"/>
      <c r="AB23" s="3"/>
      <c r="AC23" s="3"/>
    </row>
    <row r="24" spans="2:29" ht="75" customHeight="1" x14ac:dyDescent="0.45">
      <c r="B24" s="265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7"/>
    </row>
    <row r="25" spans="2:29" ht="18.75" customHeight="1" x14ac:dyDescent="0.4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2:29" x14ac:dyDescent="0.45">
      <c r="B26" s="9" t="s">
        <v>155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235"/>
      <c r="Z26" s="235"/>
      <c r="AA26" s="235"/>
      <c r="AB26" s="235"/>
      <c r="AC26" s="235"/>
    </row>
    <row r="27" spans="2:29" ht="18.75" customHeight="1" x14ac:dyDescent="0.45">
      <c r="B27" s="268" t="s">
        <v>130</v>
      </c>
      <c r="C27" s="195" t="s">
        <v>45</v>
      </c>
      <c r="D27" s="195"/>
      <c r="E27" s="195"/>
      <c r="F27" s="195"/>
      <c r="G27" s="196"/>
      <c r="H27" s="182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4"/>
    </row>
    <row r="28" spans="2:29" x14ac:dyDescent="0.45">
      <c r="B28" s="269"/>
      <c r="C28" s="195" t="s">
        <v>44</v>
      </c>
      <c r="D28" s="195"/>
      <c r="E28" s="195"/>
      <c r="F28" s="195"/>
      <c r="G28" s="196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2"/>
    </row>
    <row r="29" spans="2:29" ht="23.4" customHeight="1" x14ac:dyDescent="0.45">
      <c r="B29" s="269"/>
      <c r="C29" s="236" t="s">
        <v>132</v>
      </c>
      <c r="D29" s="237"/>
      <c r="E29" s="237"/>
      <c r="F29" s="237"/>
      <c r="G29" s="238"/>
      <c r="H29" s="273" t="s">
        <v>156</v>
      </c>
      <c r="I29" s="274"/>
      <c r="J29" s="275"/>
      <c r="K29" s="276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8"/>
    </row>
    <row r="30" spans="2:29" ht="23.4" customHeight="1" x14ac:dyDescent="0.45">
      <c r="B30" s="270"/>
      <c r="C30" s="239"/>
      <c r="D30" s="240"/>
      <c r="E30" s="240"/>
      <c r="F30" s="240"/>
      <c r="G30" s="241"/>
      <c r="H30" s="273" t="s">
        <v>157</v>
      </c>
      <c r="I30" s="274"/>
      <c r="J30" s="275"/>
      <c r="K30" s="276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8"/>
    </row>
    <row r="31" spans="2:29" x14ac:dyDescent="0.45">
      <c r="B31" s="259" t="s">
        <v>7</v>
      </c>
      <c r="C31" s="260"/>
      <c r="D31" s="260"/>
      <c r="E31" s="260"/>
      <c r="F31" s="260"/>
      <c r="G31" s="261"/>
      <c r="H31" s="262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4"/>
    </row>
    <row r="32" spans="2:29" x14ac:dyDescent="0.45">
      <c r="B32" s="199" t="s">
        <v>93</v>
      </c>
      <c r="C32" s="210"/>
      <c r="D32" s="210"/>
      <c r="E32" s="210"/>
      <c r="F32" s="210"/>
      <c r="G32" s="200"/>
      <c r="H32" s="11" t="s">
        <v>50</v>
      </c>
      <c r="I32" s="12"/>
      <c r="J32" s="12"/>
      <c r="K32" s="12"/>
      <c r="L32" s="13"/>
      <c r="M32" s="13"/>
      <c r="N32" s="13"/>
      <c r="O32" s="14"/>
      <c r="P32" s="251"/>
      <c r="Q32" s="251"/>
      <c r="R32" s="15" t="s">
        <v>58</v>
      </c>
      <c r="S32" s="15"/>
      <c r="T32" s="15" t="s">
        <v>59</v>
      </c>
      <c r="U32" s="15"/>
      <c r="V32" s="15" t="s">
        <v>60</v>
      </c>
      <c r="W32" s="15"/>
      <c r="X32" s="15"/>
      <c r="Y32" s="15"/>
      <c r="Z32" s="15"/>
      <c r="AA32" s="15"/>
      <c r="AB32" s="15"/>
      <c r="AC32" s="16"/>
    </row>
    <row r="33" spans="2:29" x14ac:dyDescent="0.45">
      <c r="B33" s="201"/>
      <c r="C33" s="211"/>
      <c r="D33" s="211"/>
      <c r="E33" s="211"/>
      <c r="F33" s="211"/>
      <c r="G33" s="202"/>
      <c r="H33" s="256" t="s">
        <v>47</v>
      </c>
      <c r="I33" s="257"/>
      <c r="J33" s="257"/>
      <c r="K33" s="257"/>
      <c r="L33" s="253"/>
      <c r="M33" s="254"/>
      <c r="N33" s="17" t="s">
        <v>8</v>
      </c>
      <c r="O33" s="18"/>
      <c r="P33" s="17" t="s">
        <v>9</v>
      </c>
      <c r="Q33" s="18"/>
      <c r="R33" s="4" t="s">
        <v>10</v>
      </c>
      <c r="S33" s="256" t="s">
        <v>11</v>
      </c>
      <c r="T33" s="257"/>
      <c r="U33" s="257"/>
      <c r="V33" s="257"/>
      <c r="W33" s="253"/>
      <c r="X33" s="254"/>
      <c r="Y33" s="17" t="s">
        <v>8</v>
      </c>
      <c r="Z33" s="18"/>
      <c r="AA33" s="17" t="s">
        <v>9</v>
      </c>
      <c r="AB33" s="18"/>
      <c r="AC33" s="4" t="s">
        <v>10</v>
      </c>
    </row>
    <row r="34" spans="2:29" ht="32.25" customHeight="1" x14ac:dyDescent="0.45">
      <c r="B34" s="279" t="s">
        <v>15</v>
      </c>
      <c r="C34" s="279"/>
      <c r="D34" s="279"/>
      <c r="E34" s="279"/>
      <c r="F34" s="279"/>
      <c r="G34" s="279"/>
      <c r="H34" s="182"/>
      <c r="I34" s="183"/>
      <c r="J34" s="183"/>
      <c r="K34" s="183"/>
      <c r="L34" s="184"/>
      <c r="M34" s="222" t="s">
        <v>46</v>
      </c>
      <c r="N34" s="223"/>
      <c r="O34" s="223"/>
      <c r="P34" s="223"/>
      <c r="Q34" s="223"/>
      <c r="R34" s="223"/>
      <c r="S34" s="224"/>
      <c r="T34" s="251"/>
      <c r="U34" s="251"/>
      <c r="V34" s="251"/>
      <c r="W34" s="251"/>
      <c r="X34" s="251"/>
      <c r="Y34" s="251"/>
      <c r="Z34" s="251"/>
      <c r="AA34" s="251"/>
      <c r="AB34" s="251"/>
      <c r="AC34" s="252"/>
    </row>
    <row r="35" spans="2:29" ht="18" customHeight="1" x14ac:dyDescent="0.45"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7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2:29" x14ac:dyDescent="0.45">
      <c r="B36" s="281" t="s">
        <v>37</v>
      </c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</row>
    <row r="37" spans="2:29" ht="18.75" customHeight="1" x14ac:dyDescent="0.45">
      <c r="B37" s="236" t="s">
        <v>131</v>
      </c>
      <c r="C37" s="237"/>
      <c r="D37" s="237"/>
      <c r="E37" s="237"/>
      <c r="F37" s="237"/>
      <c r="G37" s="238"/>
      <c r="H37" s="194" t="s">
        <v>49</v>
      </c>
      <c r="I37" s="195"/>
      <c r="J37" s="195"/>
      <c r="K37" s="196"/>
      <c r="L37" s="182"/>
      <c r="M37" s="183"/>
      <c r="N37" s="20" t="s">
        <v>58</v>
      </c>
      <c r="O37" s="20"/>
      <c r="P37" s="20" t="s">
        <v>59</v>
      </c>
      <c r="Q37" s="20"/>
      <c r="R37" s="20" t="s">
        <v>62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spans="2:29" ht="34.5" customHeight="1" x14ac:dyDescent="0.45">
      <c r="B38" s="239"/>
      <c r="C38" s="240"/>
      <c r="D38" s="240"/>
      <c r="E38" s="240"/>
      <c r="F38" s="240"/>
      <c r="G38" s="241"/>
      <c r="H38" s="282" t="s">
        <v>48</v>
      </c>
      <c r="I38" s="257"/>
      <c r="J38" s="257"/>
      <c r="K38" s="283"/>
      <c r="L38" s="253"/>
      <c r="M38" s="254"/>
      <c r="N38" s="17" t="s">
        <v>8</v>
      </c>
      <c r="O38" s="18"/>
      <c r="P38" s="17" t="s">
        <v>9</v>
      </c>
      <c r="Q38" s="18"/>
      <c r="R38" s="4" t="s">
        <v>10</v>
      </c>
      <c r="S38" s="256" t="s">
        <v>16</v>
      </c>
      <c r="T38" s="257"/>
      <c r="U38" s="257"/>
      <c r="V38" s="283"/>
      <c r="W38" s="253"/>
      <c r="X38" s="254"/>
      <c r="Y38" s="17" t="s">
        <v>8</v>
      </c>
      <c r="Z38" s="18"/>
      <c r="AA38" s="17" t="s">
        <v>9</v>
      </c>
      <c r="AB38" s="18"/>
      <c r="AC38" s="4" t="s">
        <v>10</v>
      </c>
    </row>
    <row r="40" spans="2:29" x14ac:dyDescent="0.45">
      <c r="R40" s="194" t="s">
        <v>145</v>
      </c>
      <c r="S40" s="195"/>
      <c r="T40" s="195"/>
      <c r="U40" s="196"/>
      <c r="V40" s="182"/>
      <c r="W40" s="183"/>
      <c r="X40" s="183"/>
      <c r="Y40" s="183"/>
      <c r="Z40" s="183"/>
      <c r="AA40" s="183"/>
      <c r="AB40" s="183"/>
      <c r="AC40" s="184"/>
    </row>
  </sheetData>
  <mergeCells count="72">
    <mergeCell ref="B2:AC2"/>
    <mergeCell ref="B3:AC3"/>
    <mergeCell ref="B4:AC4"/>
    <mergeCell ref="B15:AC15"/>
    <mergeCell ref="B16:G18"/>
    <mergeCell ref="B9:G9"/>
    <mergeCell ref="H9:AC9"/>
    <mergeCell ref="B10:G10"/>
    <mergeCell ref="H10:J10"/>
    <mergeCell ref="K10:R10"/>
    <mergeCell ref="S10:V10"/>
    <mergeCell ref="W10:AC10"/>
    <mergeCell ref="B37:G38"/>
    <mergeCell ref="L37:M37"/>
    <mergeCell ref="B34:G34"/>
    <mergeCell ref="H34:L34"/>
    <mergeCell ref="B35:Q35"/>
    <mergeCell ref="B36:AC36"/>
    <mergeCell ref="H38:K38"/>
    <mergeCell ref="L38:M38"/>
    <mergeCell ref="S38:V38"/>
    <mergeCell ref="W38:X38"/>
    <mergeCell ref="M34:S34"/>
    <mergeCell ref="T34:AC34"/>
    <mergeCell ref="B19:G19"/>
    <mergeCell ref="H19:AC19"/>
    <mergeCell ref="B20:G20"/>
    <mergeCell ref="B31:G31"/>
    <mergeCell ref="H31:AC31"/>
    <mergeCell ref="Y26:AC26"/>
    <mergeCell ref="B24:AC24"/>
    <mergeCell ref="B27:B30"/>
    <mergeCell ref="H28:AC28"/>
    <mergeCell ref="C28:G28"/>
    <mergeCell ref="C29:G30"/>
    <mergeCell ref="H29:J29"/>
    <mergeCell ref="H30:J30"/>
    <mergeCell ref="K30:AC30"/>
    <mergeCell ref="K29:AC29"/>
    <mergeCell ref="B6:G6"/>
    <mergeCell ref="H6:AC6"/>
    <mergeCell ref="B7:G7"/>
    <mergeCell ref="H7:J7"/>
    <mergeCell ref="K7:R7"/>
    <mergeCell ref="S7:V7"/>
    <mergeCell ref="W7:AC7"/>
    <mergeCell ref="K20:R20"/>
    <mergeCell ref="C27:G27"/>
    <mergeCell ref="S20:V20"/>
    <mergeCell ref="W20:AC20"/>
    <mergeCell ref="H33:K33"/>
    <mergeCell ref="L33:M33"/>
    <mergeCell ref="S33:V33"/>
    <mergeCell ref="W33:X33"/>
    <mergeCell ref="H27:AC27"/>
    <mergeCell ref="B22:AC22"/>
    <mergeCell ref="V40:AC40"/>
    <mergeCell ref="R40:U40"/>
    <mergeCell ref="H37:K37"/>
    <mergeCell ref="B32:G33"/>
    <mergeCell ref="B12:G12"/>
    <mergeCell ref="H12:AC12"/>
    <mergeCell ref="B13:G13"/>
    <mergeCell ref="H13:AC13"/>
    <mergeCell ref="H17:L17"/>
    <mergeCell ref="H18:L18"/>
    <mergeCell ref="H16:L16"/>
    <mergeCell ref="M16:AC16"/>
    <mergeCell ref="M17:AC17"/>
    <mergeCell ref="M18:AC18"/>
    <mergeCell ref="P32:Q32"/>
    <mergeCell ref="H20:J20"/>
  </mergeCells>
  <phoneticPr fontId="2"/>
  <dataValidations count="2">
    <dataValidation type="list" allowBlank="1" showInputMessage="1" showErrorMessage="1" sqref="H31:AC31" xr:uid="{00000000-0002-0000-0000-000001000000}">
      <formula1>"　,自社購入,リースモデル,オンサイトPPAモデル"</formula1>
    </dataValidation>
    <dataValidation type="list" allowBlank="1" showInputMessage="1" showErrorMessage="1" sqref="H34:L34 H12:AC12" xr:uid="{00000000-0002-0000-0000-000002000000}">
      <formula1>"　,有,無"</formula1>
    </dataValidation>
  </dataValidation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33"/>
  <sheetViews>
    <sheetView tabSelected="1" workbookViewId="0">
      <selection activeCell="B19" sqref="B19:P19"/>
    </sheetView>
  </sheetViews>
  <sheetFormatPr defaultColWidth="9" defaultRowHeight="18" x14ac:dyDescent="0.45"/>
  <cols>
    <col min="1" max="1" width="2.69921875" style="1" customWidth="1"/>
    <col min="2" max="3" width="7.59765625" style="1" customWidth="1"/>
    <col min="4" max="13" width="3.59765625" style="1" customWidth="1"/>
    <col min="14" max="14" width="3.69921875" style="1" customWidth="1"/>
    <col min="15" max="15" width="3.59765625" style="1" customWidth="1"/>
    <col min="16" max="16" width="9.5" style="1" customWidth="1"/>
    <col min="17" max="25" width="3.59765625" style="1" customWidth="1"/>
    <col min="26" max="26" width="5" style="1" customWidth="1"/>
    <col min="27" max="29" width="3.59765625" style="1" customWidth="1"/>
    <col min="30" max="16384" width="9" style="1"/>
  </cols>
  <sheetData>
    <row r="1" spans="2:28" x14ac:dyDescent="0.45">
      <c r="B1" s="1" t="s">
        <v>39</v>
      </c>
    </row>
    <row r="2" spans="2:28" ht="19.8" x14ac:dyDescent="0.45">
      <c r="B2" s="221" t="s">
        <v>143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176"/>
      <c r="AB2" s="176"/>
    </row>
    <row r="3" spans="2:28" x14ac:dyDescent="0.45">
      <c r="B3" s="1" t="s">
        <v>163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x14ac:dyDescent="0.45">
      <c r="B4" s="199" t="s">
        <v>128</v>
      </c>
      <c r="C4" s="210"/>
      <c r="D4" s="210"/>
      <c r="E4" s="210"/>
      <c r="F4" s="210"/>
      <c r="G4" s="210"/>
      <c r="H4" s="210"/>
      <c r="I4" s="200"/>
      <c r="J4" s="222" t="s">
        <v>138</v>
      </c>
      <c r="K4" s="223"/>
      <c r="L4" s="223"/>
      <c r="M4" s="223"/>
      <c r="N4" s="223"/>
      <c r="O4" s="223"/>
      <c r="P4" s="224"/>
      <c r="Q4" s="182"/>
      <c r="R4" s="183"/>
      <c r="S4" s="183"/>
      <c r="T4" s="183"/>
      <c r="U4" s="183"/>
      <c r="V4" s="183"/>
      <c r="W4" s="183"/>
      <c r="X4" s="183"/>
      <c r="Y4" s="183"/>
      <c r="Z4" s="8" t="s">
        <v>124</v>
      </c>
      <c r="AA4" s="3"/>
      <c r="AB4" s="3"/>
    </row>
    <row r="5" spans="2:28" x14ac:dyDescent="0.45">
      <c r="B5" s="228"/>
      <c r="C5" s="229"/>
      <c r="D5" s="229"/>
      <c r="E5" s="229"/>
      <c r="F5" s="229"/>
      <c r="G5" s="229"/>
      <c r="H5" s="229"/>
      <c r="I5" s="230"/>
      <c r="J5" s="194" t="s">
        <v>139</v>
      </c>
      <c r="K5" s="195"/>
      <c r="L5" s="195"/>
      <c r="M5" s="195"/>
      <c r="N5" s="195"/>
      <c r="O5" s="195"/>
      <c r="P5" s="196"/>
      <c r="Q5" s="180"/>
      <c r="R5" s="181"/>
      <c r="S5" s="181"/>
      <c r="T5" s="181"/>
      <c r="U5" s="181"/>
      <c r="V5" s="181"/>
      <c r="W5" s="181"/>
      <c r="X5" s="181"/>
      <c r="Y5" s="181"/>
      <c r="Z5" s="8" t="s">
        <v>129</v>
      </c>
      <c r="AA5" s="3"/>
      <c r="AB5" s="3"/>
    </row>
    <row r="6" spans="2:28" x14ac:dyDescent="0.45">
      <c r="B6" s="201"/>
      <c r="C6" s="211"/>
      <c r="D6" s="211"/>
      <c r="E6" s="211"/>
      <c r="F6" s="211"/>
      <c r="G6" s="211"/>
      <c r="H6" s="211"/>
      <c r="I6" s="202"/>
      <c r="J6" s="212" t="s">
        <v>12</v>
      </c>
      <c r="K6" s="213"/>
      <c r="L6" s="213"/>
      <c r="M6" s="213"/>
      <c r="N6" s="213"/>
      <c r="O6" s="213"/>
      <c r="P6" s="214"/>
      <c r="Q6" s="225" t="s">
        <v>69</v>
      </c>
      <c r="R6" s="226"/>
      <c r="S6" s="227">
        <f>ROUNDDOWN(Q4*Q5/1000,0)</f>
        <v>0</v>
      </c>
      <c r="T6" s="227"/>
      <c r="U6" s="227"/>
      <c r="V6" s="227"/>
      <c r="W6" s="227"/>
      <c r="X6" s="227"/>
      <c r="Y6" s="227"/>
      <c r="Z6" s="8" t="s">
        <v>13</v>
      </c>
    </row>
    <row r="7" spans="2:28" x14ac:dyDescent="0.45">
      <c r="B7" s="199" t="s">
        <v>127</v>
      </c>
      <c r="C7" s="210"/>
      <c r="D7" s="210"/>
      <c r="E7" s="210"/>
      <c r="F7" s="210"/>
      <c r="G7" s="210"/>
      <c r="H7" s="210"/>
      <c r="I7" s="200"/>
      <c r="J7" s="222" t="s">
        <v>126</v>
      </c>
      <c r="K7" s="223"/>
      <c r="L7" s="223"/>
      <c r="M7" s="223"/>
      <c r="N7" s="223"/>
      <c r="O7" s="223"/>
      <c r="P7" s="224"/>
      <c r="Q7" s="182"/>
      <c r="R7" s="183"/>
      <c r="S7" s="183"/>
      <c r="T7" s="183"/>
      <c r="U7" s="183"/>
      <c r="V7" s="183"/>
      <c r="W7" s="183"/>
      <c r="X7" s="183"/>
      <c r="Y7" s="183"/>
      <c r="Z7" s="8" t="s">
        <v>123</v>
      </c>
    </row>
    <row r="8" spans="2:28" x14ac:dyDescent="0.45">
      <c r="B8" s="228"/>
      <c r="C8" s="229"/>
      <c r="D8" s="229"/>
      <c r="E8" s="229"/>
      <c r="F8" s="229"/>
      <c r="G8" s="229"/>
      <c r="H8" s="229"/>
      <c r="I8" s="230"/>
      <c r="J8" s="194" t="s">
        <v>140</v>
      </c>
      <c r="K8" s="195"/>
      <c r="L8" s="195"/>
      <c r="M8" s="195"/>
      <c r="N8" s="195"/>
      <c r="O8" s="195"/>
      <c r="P8" s="196"/>
      <c r="Q8" s="182"/>
      <c r="R8" s="183"/>
      <c r="S8" s="183"/>
      <c r="T8" s="183"/>
      <c r="U8" s="183"/>
      <c r="V8" s="183"/>
      <c r="W8" s="183"/>
      <c r="X8" s="183"/>
      <c r="Y8" s="183"/>
      <c r="Z8" s="8" t="s">
        <v>125</v>
      </c>
    </row>
    <row r="9" spans="2:28" x14ac:dyDescent="0.45">
      <c r="B9" s="201"/>
      <c r="C9" s="211"/>
      <c r="D9" s="211"/>
      <c r="E9" s="211"/>
      <c r="F9" s="211"/>
      <c r="G9" s="211"/>
      <c r="H9" s="211"/>
      <c r="I9" s="202"/>
      <c r="J9" s="212" t="s">
        <v>12</v>
      </c>
      <c r="K9" s="213"/>
      <c r="L9" s="213"/>
      <c r="M9" s="213"/>
      <c r="N9" s="213"/>
      <c r="O9" s="213"/>
      <c r="P9" s="214"/>
      <c r="Q9" s="225" t="s">
        <v>70</v>
      </c>
      <c r="R9" s="226"/>
      <c r="S9" s="227">
        <f>ROUNDDOWN(Q7*Q8,0)</f>
        <v>0</v>
      </c>
      <c r="T9" s="227"/>
      <c r="U9" s="227"/>
      <c r="V9" s="227"/>
      <c r="W9" s="227"/>
      <c r="X9" s="227"/>
      <c r="Y9" s="227"/>
      <c r="Z9" s="8" t="s">
        <v>13</v>
      </c>
    </row>
    <row r="10" spans="2:28" x14ac:dyDescent="0.45">
      <c r="B10" s="199" t="s">
        <v>115</v>
      </c>
      <c r="C10" s="210"/>
      <c r="D10" s="210"/>
      <c r="E10" s="200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4"/>
    </row>
    <row r="11" spans="2:28" x14ac:dyDescent="0.45">
      <c r="B11" s="201"/>
      <c r="C11" s="211"/>
      <c r="D11" s="211"/>
      <c r="E11" s="202"/>
      <c r="F11" s="212" t="s">
        <v>116</v>
      </c>
      <c r="G11" s="213"/>
      <c r="H11" s="213"/>
      <c r="I11" s="213"/>
      <c r="J11" s="213"/>
      <c r="K11" s="213"/>
      <c r="L11" s="214"/>
      <c r="M11" s="182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4"/>
    </row>
    <row r="12" spans="2:28" x14ac:dyDescent="0.45">
      <c r="B12" s="231" t="s">
        <v>117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2:28" x14ac:dyDescent="0.45">
      <c r="B13" s="193" t="s">
        <v>118</v>
      </c>
      <c r="C13" s="193"/>
      <c r="D13" s="193"/>
      <c r="E13" s="193"/>
      <c r="F13" s="193" t="s">
        <v>114</v>
      </c>
      <c r="G13" s="193"/>
      <c r="H13" s="193"/>
      <c r="I13" s="193"/>
      <c r="J13" s="193"/>
      <c r="K13" s="209"/>
      <c r="L13" s="209"/>
      <c r="M13" s="209"/>
      <c r="N13" s="209"/>
      <c r="O13" s="209"/>
      <c r="P13" s="209"/>
      <c r="Q13" s="194" t="s">
        <v>120</v>
      </c>
      <c r="R13" s="195"/>
      <c r="S13" s="195"/>
      <c r="T13" s="195"/>
      <c r="U13" s="196"/>
      <c r="V13" s="182"/>
      <c r="W13" s="183"/>
      <c r="X13" s="183"/>
      <c r="Y13" s="183"/>
      <c r="Z13" s="184"/>
    </row>
    <row r="14" spans="2:28" ht="18.75" customHeight="1" x14ac:dyDescent="0.45">
      <c r="B14" s="187" t="s">
        <v>119</v>
      </c>
      <c r="C14" s="188"/>
      <c r="D14" s="188"/>
      <c r="E14" s="188"/>
      <c r="F14" s="236" t="s">
        <v>121</v>
      </c>
      <c r="G14" s="237"/>
      <c r="H14" s="237"/>
      <c r="I14" s="237"/>
      <c r="J14" s="238"/>
      <c r="K14" s="232"/>
      <c r="L14" s="233"/>
      <c r="M14" s="233"/>
      <c r="N14" s="233"/>
      <c r="O14" s="233"/>
      <c r="P14" s="233"/>
      <c r="Q14" s="236" t="s">
        <v>122</v>
      </c>
      <c r="R14" s="237"/>
      <c r="S14" s="237"/>
      <c r="T14" s="237"/>
      <c r="U14" s="238"/>
      <c r="V14" s="232"/>
      <c r="W14" s="233"/>
      <c r="X14" s="233"/>
      <c r="Y14" s="233"/>
      <c r="Z14" s="242"/>
    </row>
    <row r="15" spans="2:28" x14ac:dyDescent="0.45">
      <c r="B15" s="190"/>
      <c r="C15" s="191"/>
      <c r="D15" s="191"/>
      <c r="E15" s="191"/>
      <c r="F15" s="239"/>
      <c r="G15" s="240"/>
      <c r="H15" s="240"/>
      <c r="I15" s="240"/>
      <c r="J15" s="241"/>
      <c r="K15" s="234"/>
      <c r="L15" s="235"/>
      <c r="M15" s="235"/>
      <c r="N15" s="235"/>
      <c r="O15" s="235"/>
      <c r="P15" s="235"/>
      <c r="Q15" s="239"/>
      <c r="R15" s="240"/>
      <c r="S15" s="240"/>
      <c r="T15" s="240"/>
      <c r="U15" s="241"/>
      <c r="V15" s="234"/>
      <c r="W15" s="235"/>
      <c r="X15" s="235"/>
      <c r="Y15" s="235"/>
      <c r="Z15" s="243"/>
    </row>
    <row r="16" spans="2:28" x14ac:dyDescent="0.45">
      <c r="B16" s="2"/>
      <c r="C16" s="2"/>
      <c r="D16" s="2"/>
      <c r="E16" s="2"/>
      <c r="F16" s="167"/>
      <c r="G16" s="167"/>
      <c r="H16" s="167"/>
      <c r="I16" s="167"/>
      <c r="J16" s="167"/>
    </row>
    <row r="17" spans="2:26" x14ac:dyDescent="0.45">
      <c r="B17" s="2" t="s">
        <v>171</v>
      </c>
    </row>
    <row r="18" spans="2:26" x14ac:dyDescent="0.45">
      <c r="B18" s="1" t="s">
        <v>68</v>
      </c>
    </row>
    <row r="19" spans="2:26" ht="18" customHeight="1" x14ac:dyDescent="0.45">
      <c r="B19" s="206" t="s">
        <v>66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8"/>
      <c r="Q19" s="185" t="s">
        <v>164</v>
      </c>
      <c r="R19" s="186"/>
      <c r="S19" s="218">
        <f>経費内訳表!I49</f>
        <v>0</v>
      </c>
      <c r="T19" s="219"/>
      <c r="U19" s="219"/>
      <c r="V19" s="219"/>
      <c r="W19" s="219"/>
      <c r="X19" s="219"/>
      <c r="Y19" s="219"/>
      <c r="Z19" s="4" t="s">
        <v>2</v>
      </c>
    </row>
    <row r="20" spans="2:26" x14ac:dyDescent="0.45">
      <c r="B20" s="245" t="s">
        <v>150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7"/>
      <c r="Q20" s="185" t="s">
        <v>71</v>
      </c>
      <c r="R20" s="186"/>
      <c r="S20" s="218"/>
      <c r="T20" s="219"/>
      <c r="U20" s="219"/>
      <c r="V20" s="219"/>
      <c r="W20" s="219"/>
      <c r="X20" s="219"/>
      <c r="Y20" s="219"/>
      <c r="Z20" s="4" t="s">
        <v>2</v>
      </c>
    </row>
    <row r="21" spans="2:26" x14ac:dyDescent="0.45">
      <c r="B21" s="245" t="s">
        <v>166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7"/>
      <c r="Q21" s="185" t="s">
        <v>165</v>
      </c>
      <c r="R21" s="186"/>
      <c r="S21" s="218">
        <f>S19-S20</f>
        <v>0</v>
      </c>
      <c r="T21" s="219"/>
      <c r="U21" s="219"/>
      <c r="V21" s="219"/>
      <c r="W21" s="219"/>
      <c r="X21" s="219"/>
      <c r="Y21" s="219"/>
      <c r="Z21" s="4" t="s">
        <v>2</v>
      </c>
    </row>
    <row r="22" spans="2:26" x14ac:dyDescent="0.4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</row>
    <row r="23" spans="2:26" x14ac:dyDescent="0.45">
      <c r="B23" s="1" t="s">
        <v>141</v>
      </c>
    </row>
    <row r="24" spans="2:26" x14ac:dyDescent="0.45">
      <c r="B24" s="193" t="s">
        <v>149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4" t="s">
        <v>167</v>
      </c>
      <c r="R24" s="196"/>
      <c r="S24" s="197" t="e">
        <f>ROUNDDOWN(S21/S6,1)</f>
        <v>#DIV/0!</v>
      </c>
      <c r="T24" s="198"/>
      <c r="U24" s="198"/>
      <c r="V24" s="198"/>
      <c r="W24" s="198"/>
      <c r="X24" s="198"/>
      <c r="Y24" s="183" t="s">
        <v>136</v>
      </c>
      <c r="Z24" s="184"/>
    </row>
    <row r="25" spans="2:26" ht="38.25" customHeight="1" x14ac:dyDescent="0.45"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220" t="s">
        <v>148</v>
      </c>
      <c r="R25" s="220"/>
      <c r="S25" s="220"/>
      <c r="T25" s="220"/>
      <c r="U25" s="220"/>
      <c r="V25" s="220"/>
      <c r="W25" s="220"/>
      <c r="X25" s="220"/>
      <c r="Y25" s="220"/>
      <c r="Z25" s="220"/>
    </row>
    <row r="27" spans="2:26" x14ac:dyDescent="0.45">
      <c r="B27" s="1" t="s">
        <v>168</v>
      </c>
    </row>
    <row r="28" spans="2:26" ht="18" customHeight="1" x14ac:dyDescent="0.45">
      <c r="B28" s="220" t="s">
        <v>137</v>
      </c>
      <c r="C28" s="220"/>
      <c r="D28" s="220"/>
      <c r="E28" s="220"/>
      <c r="F28" s="220"/>
      <c r="G28" s="220"/>
      <c r="H28" s="187" t="s">
        <v>38</v>
      </c>
      <c r="I28" s="188"/>
      <c r="J28" s="188"/>
      <c r="K28" s="188"/>
      <c r="L28" s="188"/>
      <c r="M28" s="188"/>
      <c r="N28" s="188"/>
      <c r="O28" s="188"/>
      <c r="P28" s="189"/>
      <c r="Q28" s="199" t="s">
        <v>169</v>
      </c>
      <c r="R28" s="200"/>
      <c r="S28" s="203"/>
      <c r="T28" s="204"/>
      <c r="U28" s="204"/>
      <c r="V28" s="204"/>
      <c r="W28" s="204"/>
      <c r="X28" s="204"/>
      <c r="Y28" s="205"/>
      <c r="Z28" s="8" t="s">
        <v>13</v>
      </c>
    </row>
    <row r="29" spans="2:26" ht="32.25" customHeight="1" x14ac:dyDescent="0.45">
      <c r="B29" s="220"/>
      <c r="C29" s="220"/>
      <c r="D29" s="220"/>
      <c r="E29" s="220"/>
      <c r="F29" s="220"/>
      <c r="G29" s="220"/>
      <c r="H29" s="190"/>
      <c r="I29" s="191"/>
      <c r="J29" s="191"/>
      <c r="K29" s="191"/>
      <c r="L29" s="191"/>
      <c r="M29" s="191"/>
      <c r="N29" s="191"/>
      <c r="O29" s="191"/>
      <c r="P29" s="192"/>
      <c r="Q29" s="201"/>
      <c r="R29" s="202"/>
      <c r="S29" s="206" t="s">
        <v>135</v>
      </c>
      <c r="T29" s="207"/>
      <c r="U29" s="207"/>
      <c r="V29" s="207"/>
      <c r="W29" s="207"/>
      <c r="X29" s="207"/>
      <c r="Y29" s="207"/>
      <c r="Z29" s="208"/>
    </row>
    <row r="30" spans="2:26" x14ac:dyDescent="0.45">
      <c r="B30" s="220"/>
      <c r="C30" s="220"/>
      <c r="D30" s="220"/>
      <c r="E30" s="220"/>
      <c r="F30" s="220"/>
      <c r="G30" s="220"/>
      <c r="H30" s="187" t="s">
        <v>170</v>
      </c>
      <c r="I30" s="188"/>
      <c r="J30" s="188"/>
      <c r="K30" s="188"/>
      <c r="L30" s="188"/>
      <c r="M30" s="188"/>
      <c r="N30" s="188"/>
      <c r="O30" s="188"/>
      <c r="P30" s="189"/>
      <c r="Q30" s="244" t="s">
        <v>67</v>
      </c>
      <c r="R30" s="244"/>
      <c r="S30" s="215">
        <f>IF(8000001&lt;S28*50000,8000000,S28*50000)</f>
        <v>0</v>
      </c>
      <c r="T30" s="215"/>
      <c r="U30" s="215"/>
      <c r="V30" s="215"/>
      <c r="W30" s="215"/>
      <c r="X30" s="215"/>
      <c r="Y30" s="216"/>
      <c r="Z30" s="5" t="s">
        <v>2</v>
      </c>
    </row>
    <row r="31" spans="2:26" x14ac:dyDescent="0.45">
      <c r="B31" s="220"/>
      <c r="C31" s="220"/>
      <c r="D31" s="220"/>
      <c r="E31" s="220"/>
      <c r="F31" s="220"/>
      <c r="G31" s="220"/>
      <c r="H31" s="190"/>
      <c r="I31" s="191"/>
      <c r="J31" s="191"/>
      <c r="K31" s="191"/>
      <c r="L31" s="191"/>
      <c r="M31" s="191"/>
      <c r="N31" s="191"/>
      <c r="O31" s="191"/>
      <c r="P31" s="192"/>
      <c r="Q31" s="244"/>
      <c r="R31" s="244"/>
      <c r="S31" s="192" t="s">
        <v>61</v>
      </c>
      <c r="T31" s="217"/>
      <c r="U31" s="217"/>
      <c r="V31" s="217"/>
      <c r="W31" s="217"/>
      <c r="X31" s="217"/>
      <c r="Y31" s="217"/>
      <c r="Z31" s="217"/>
    </row>
    <row r="33" spans="15:26" x14ac:dyDescent="0.45">
      <c r="O33" s="194" t="s">
        <v>145</v>
      </c>
      <c r="P33" s="195"/>
      <c r="Q33" s="195"/>
      <c r="R33" s="196"/>
      <c r="S33" s="182">
        <f>事業計画１!V40</f>
        <v>0</v>
      </c>
      <c r="T33" s="183"/>
      <c r="U33" s="183"/>
      <c r="V33" s="183"/>
      <c r="W33" s="183"/>
      <c r="X33" s="183"/>
      <c r="Y33" s="183"/>
      <c r="Z33" s="184"/>
    </row>
  </sheetData>
  <mergeCells count="57">
    <mergeCell ref="Q19:R19"/>
    <mergeCell ref="Q30:R31"/>
    <mergeCell ref="B20:P20"/>
    <mergeCell ref="B21:P21"/>
    <mergeCell ref="Q20:R20"/>
    <mergeCell ref="B12:Z12"/>
    <mergeCell ref="K14:P15"/>
    <mergeCell ref="Q13:U13"/>
    <mergeCell ref="Q14:U15"/>
    <mergeCell ref="V14:Z15"/>
    <mergeCell ref="V13:Z13"/>
    <mergeCell ref="F14:J15"/>
    <mergeCell ref="B14:E15"/>
    <mergeCell ref="B2:Z2"/>
    <mergeCell ref="J4:P4"/>
    <mergeCell ref="Q6:R6"/>
    <mergeCell ref="S6:Y6"/>
    <mergeCell ref="Q9:R9"/>
    <mergeCell ref="S9:Y9"/>
    <mergeCell ref="J5:P5"/>
    <mergeCell ref="J6:P6"/>
    <mergeCell ref="B4:I6"/>
    <mergeCell ref="J7:P7"/>
    <mergeCell ref="J8:P8"/>
    <mergeCell ref="J9:P9"/>
    <mergeCell ref="B7:I9"/>
    <mergeCell ref="Q4:Y4"/>
    <mergeCell ref="Q7:Y7"/>
    <mergeCell ref="Q8:Y8"/>
    <mergeCell ref="O33:R33"/>
    <mergeCell ref="S33:Z33"/>
    <mergeCell ref="H28:P29"/>
    <mergeCell ref="S24:X24"/>
    <mergeCell ref="Q28:R29"/>
    <mergeCell ref="S28:Y28"/>
    <mergeCell ref="S29:Z29"/>
    <mergeCell ref="S30:Y30"/>
    <mergeCell ref="S31:Z31"/>
    <mergeCell ref="Q25:Z25"/>
    <mergeCell ref="Q24:R24"/>
    <mergeCell ref="Y24:Z24"/>
    <mergeCell ref="Q5:Y5"/>
    <mergeCell ref="F10:Z10"/>
    <mergeCell ref="Q21:R21"/>
    <mergeCell ref="H30:P31"/>
    <mergeCell ref="B24:P25"/>
    <mergeCell ref="M11:Z11"/>
    <mergeCell ref="B13:E13"/>
    <mergeCell ref="F13:J13"/>
    <mergeCell ref="K13:P13"/>
    <mergeCell ref="B10:E11"/>
    <mergeCell ref="F11:L11"/>
    <mergeCell ref="S20:Y20"/>
    <mergeCell ref="S21:Y21"/>
    <mergeCell ref="B28:G31"/>
    <mergeCell ref="B19:P19"/>
    <mergeCell ref="S19:Y19"/>
  </mergeCells>
  <phoneticPr fontId="2"/>
  <dataValidations count="2">
    <dataValidation type="custom" allowBlank="1" showInputMessage="1" showErrorMessage="1" sqref="S6 S9" xr:uid="{00000000-0002-0000-0100-000000000000}">
      <formula1>S6*10=INT(S6*10)</formula1>
    </dataValidation>
    <dataValidation type="list" allowBlank="1" showInputMessage="1" showErrorMessage="1" sqref="F10:Z10" xr:uid="{00000000-0002-0000-0100-000002000000}">
      <formula1>"屋根上設置,屋上設置,陸上設置,ソーラーカーポート（一体型）,ソーラーカーポート（搭載型）,その他"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45"/>
  <sheetViews>
    <sheetView workbookViewId="0">
      <selection activeCell="Z1" sqref="Z1:AB1"/>
    </sheetView>
  </sheetViews>
  <sheetFormatPr defaultColWidth="9" defaultRowHeight="18" x14ac:dyDescent="0.45"/>
  <cols>
    <col min="1" max="1" width="3.5" style="1" customWidth="1"/>
    <col min="2" max="2" width="3.59765625" style="1" customWidth="1"/>
    <col min="3" max="3" width="4.8984375" style="1" customWidth="1"/>
    <col min="4" max="28" width="3.59765625" style="1" customWidth="1"/>
    <col min="29" max="16384" width="9" style="1"/>
  </cols>
  <sheetData>
    <row r="1" spans="2:28" x14ac:dyDescent="0.45">
      <c r="B1" s="1" t="s">
        <v>39</v>
      </c>
    </row>
    <row r="2" spans="2:28" x14ac:dyDescent="0.45">
      <c r="B2" s="287" t="s">
        <v>144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</row>
    <row r="3" spans="2:28" x14ac:dyDescent="0.45">
      <c r="B3" s="231" t="s">
        <v>17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</row>
    <row r="4" spans="2:28" x14ac:dyDescent="0.45">
      <c r="B4" s="231" t="s">
        <v>18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</row>
    <row r="5" spans="2:28" x14ac:dyDescent="0.45">
      <c r="C5" s="244"/>
      <c r="D5" s="244"/>
      <c r="E5" s="244" t="s">
        <v>19</v>
      </c>
      <c r="F5" s="244"/>
      <c r="G5" s="244"/>
      <c r="H5" s="244"/>
      <c r="I5" s="244"/>
      <c r="J5" s="244"/>
      <c r="K5" s="244"/>
      <c r="L5" s="244"/>
      <c r="M5" s="244" t="s">
        <v>20</v>
      </c>
      <c r="N5" s="244"/>
      <c r="O5" s="244"/>
      <c r="P5" s="244"/>
      <c r="Q5" s="244"/>
      <c r="R5" s="244"/>
      <c r="S5" s="244"/>
      <c r="T5" s="244"/>
      <c r="U5" s="244" t="s">
        <v>21</v>
      </c>
      <c r="V5" s="244"/>
      <c r="W5" s="244"/>
      <c r="X5" s="244"/>
      <c r="Y5" s="244"/>
      <c r="Z5" s="244"/>
      <c r="AA5" s="244"/>
      <c r="AB5" s="244"/>
    </row>
    <row r="6" spans="2:28" x14ac:dyDescent="0.45">
      <c r="B6" s="169"/>
      <c r="C6" s="170">
        <v>1</v>
      </c>
      <c r="D6" s="168" t="s">
        <v>9</v>
      </c>
      <c r="E6" s="310"/>
      <c r="F6" s="310"/>
      <c r="G6" s="310"/>
      <c r="H6" s="310"/>
      <c r="I6" s="311"/>
      <c r="J6" s="311"/>
      <c r="K6" s="312" t="s">
        <v>14</v>
      </c>
      <c r="L6" s="313"/>
      <c r="M6" s="329"/>
      <c r="N6" s="329"/>
      <c r="O6" s="329"/>
      <c r="P6" s="329"/>
      <c r="Q6" s="330"/>
      <c r="R6" s="330"/>
      <c r="S6" s="312" t="s">
        <v>14</v>
      </c>
      <c r="T6" s="313"/>
      <c r="U6" s="220" t="s">
        <v>22</v>
      </c>
      <c r="V6" s="220"/>
      <c r="W6" s="220"/>
      <c r="X6" s="220"/>
      <c r="Y6" s="220"/>
      <c r="Z6" s="220"/>
      <c r="AA6" s="220"/>
      <c r="AB6" s="220"/>
    </row>
    <row r="7" spans="2:28" x14ac:dyDescent="0.45">
      <c r="C7" s="170">
        <v>2</v>
      </c>
      <c r="D7" s="171" t="s">
        <v>23</v>
      </c>
      <c r="E7" s="310"/>
      <c r="F7" s="310"/>
      <c r="G7" s="310"/>
      <c r="H7" s="310"/>
      <c r="I7" s="311"/>
      <c r="J7" s="311"/>
      <c r="K7" s="312" t="s">
        <v>14</v>
      </c>
      <c r="L7" s="313"/>
      <c r="M7" s="329"/>
      <c r="N7" s="329"/>
      <c r="O7" s="329"/>
      <c r="P7" s="329"/>
      <c r="Q7" s="330"/>
      <c r="R7" s="330"/>
      <c r="S7" s="312" t="s">
        <v>14</v>
      </c>
      <c r="T7" s="313"/>
      <c r="U7" s="220" t="s">
        <v>22</v>
      </c>
      <c r="V7" s="220"/>
      <c r="W7" s="220"/>
      <c r="X7" s="220"/>
      <c r="Y7" s="220"/>
      <c r="Z7" s="220"/>
      <c r="AA7" s="220"/>
      <c r="AB7" s="220"/>
    </row>
    <row r="8" spans="2:28" x14ac:dyDescent="0.45">
      <c r="C8" s="170">
        <v>3</v>
      </c>
      <c r="D8" s="168" t="s">
        <v>24</v>
      </c>
      <c r="E8" s="310"/>
      <c r="F8" s="310"/>
      <c r="G8" s="310"/>
      <c r="H8" s="310"/>
      <c r="I8" s="311"/>
      <c r="J8" s="311"/>
      <c r="K8" s="312" t="s">
        <v>14</v>
      </c>
      <c r="L8" s="313"/>
      <c r="M8" s="329"/>
      <c r="N8" s="329"/>
      <c r="O8" s="329"/>
      <c r="P8" s="329"/>
      <c r="Q8" s="330"/>
      <c r="R8" s="330"/>
      <c r="S8" s="312" t="s">
        <v>14</v>
      </c>
      <c r="T8" s="313"/>
      <c r="U8" s="220" t="s">
        <v>22</v>
      </c>
      <c r="V8" s="220"/>
      <c r="W8" s="220"/>
      <c r="X8" s="220"/>
      <c r="Y8" s="220"/>
      <c r="Z8" s="220"/>
      <c r="AA8" s="220"/>
      <c r="AB8" s="220"/>
    </row>
    <row r="9" spans="2:28" x14ac:dyDescent="0.45">
      <c r="C9" s="170">
        <v>4</v>
      </c>
      <c r="D9" s="171" t="s">
        <v>24</v>
      </c>
      <c r="E9" s="310"/>
      <c r="F9" s="310"/>
      <c r="G9" s="310"/>
      <c r="H9" s="310"/>
      <c r="I9" s="311"/>
      <c r="J9" s="311"/>
      <c r="K9" s="312" t="s">
        <v>14</v>
      </c>
      <c r="L9" s="313"/>
      <c r="M9" s="329"/>
      <c r="N9" s="329"/>
      <c r="O9" s="329"/>
      <c r="P9" s="329"/>
      <c r="Q9" s="330"/>
      <c r="R9" s="330"/>
      <c r="S9" s="312" t="s">
        <v>14</v>
      </c>
      <c r="T9" s="313"/>
      <c r="U9" s="220" t="s">
        <v>22</v>
      </c>
      <c r="V9" s="220"/>
      <c r="W9" s="220"/>
      <c r="X9" s="220"/>
      <c r="Y9" s="220"/>
      <c r="Z9" s="220"/>
      <c r="AA9" s="220"/>
      <c r="AB9" s="220"/>
    </row>
    <row r="10" spans="2:28" x14ac:dyDescent="0.45">
      <c r="C10" s="170">
        <v>5</v>
      </c>
      <c r="D10" s="168" t="s">
        <v>24</v>
      </c>
      <c r="E10" s="310"/>
      <c r="F10" s="310"/>
      <c r="G10" s="310"/>
      <c r="H10" s="310"/>
      <c r="I10" s="311"/>
      <c r="J10" s="311"/>
      <c r="K10" s="312" t="s">
        <v>14</v>
      </c>
      <c r="L10" s="313"/>
      <c r="M10" s="329"/>
      <c r="N10" s="329"/>
      <c r="O10" s="329"/>
      <c r="P10" s="329"/>
      <c r="Q10" s="330"/>
      <c r="R10" s="330"/>
      <c r="S10" s="312" t="s">
        <v>14</v>
      </c>
      <c r="T10" s="313"/>
      <c r="U10" s="220" t="s">
        <v>22</v>
      </c>
      <c r="V10" s="220"/>
      <c r="W10" s="220"/>
      <c r="X10" s="220"/>
      <c r="Y10" s="220"/>
      <c r="Z10" s="220"/>
      <c r="AA10" s="220"/>
      <c r="AB10" s="220"/>
    </row>
    <row r="11" spans="2:28" x14ac:dyDescent="0.45">
      <c r="C11" s="170">
        <v>6</v>
      </c>
      <c r="D11" s="171" t="s">
        <v>24</v>
      </c>
      <c r="E11" s="310"/>
      <c r="F11" s="310"/>
      <c r="G11" s="310"/>
      <c r="H11" s="310"/>
      <c r="I11" s="311"/>
      <c r="J11" s="311"/>
      <c r="K11" s="312" t="s">
        <v>14</v>
      </c>
      <c r="L11" s="313"/>
      <c r="M11" s="329"/>
      <c r="N11" s="329"/>
      <c r="O11" s="329"/>
      <c r="P11" s="329"/>
      <c r="Q11" s="330"/>
      <c r="R11" s="330"/>
      <c r="S11" s="312" t="s">
        <v>14</v>
      </c>
      <c r="T11" s="313"/>
      <c r="U11" s="220" t="s">
        <v>22</v>
      </c>
      <c r="V11" s="220"/>
      <c r="W11" s="220"/>
      <c r="X11" s="220"/>
      <c r="Y11" s="220"/>
      <c r="Z11" s="220"/>
      <c r="AA11" s="220"/>
      <c r="AB11" s="220"/>
    </row>
    <row r="12" spans="2:28" x14ac:dyDescent="0.45">
      <c r="C12" s="170">
        <v>7</v>
      </c>
      <c r="D12" s="168" t="s">
        <v>24</v>
      </c>
      <c r="E12" s="310"/>
      <c r="F12" s="310"/>
      <c r="G12" s="310"/>
      <c r="H12" s="310"/>
      <c r="I12" s="311"/>
      <c r="J12" s="311"/>
      <c r="K12" s="312" t="s">
        <v>14</v>
      </c>
      <c r="L12" s="313"/>
      <c r="M12" s="329"/>
      <c r="N12" s="329"/>
      <c r="O12" s="329"/>
      <c r="P12" s="329"/>
      <c r="Q12" s="330"/>
      <c r="R12" s="330"/>
      <c r="S12" s="312" t="s">
        <v>14</v>
      </c>
      <c r="T12" s="313"/>
      <c r="U12" s="220" t="s">
        <v>22</v>
      </c>
      <c r="V12" s="220"/>
      <c r="W12" s="220"/>
      <c r="X12" s="220"/>
      <c r="Y12" s="220"/>
      <c r="Z12" s="220"/>
      <c r="AA12" s="220"/>
      <c r="AB12" s="220"/>
    </row>
    <row r="13" spans="2:28" x14ac:dyDescent="0.45">
      <c r="C13" s="170">
        <v>8</v>
      </c>
      <c r="D13" s="171" t="s">
        <v>24</v>
      </c>
      <c r="E13" s="310"/>
      <c r="F13" s="310"/>
      <c r="G13" s="310"/>
      <c r="H13" s="310"/>
      <c r="I13" s="311"/>
      <c r="J13" s="311"/>
      <c r="K13" s="312" t="s">
        <v>14</v>
      </c>
      <c r="L13" s="313"/>
      <c r="M13" s="329"/>
      <c r="N13" s="329"/>
      <c r="O13" s="329"/>
      <c r="P13" s="329"/>
      <c r="Q13" s="330"/>
      <c r="R13" s="330"/>
      <c r="S13" s="312" t="s">
        <v>14</v>
      </c>
      <c r="T13" s="313"/>
      <c r="U13" s="220" t="s">
        <v>22</v>
      </c>
      <c r="V13" s="220"/>
      <c r="W13" s="220"/>
      <c r="X13" s="220"/>
      <c r="Y13" s="220"/>
      <c r="Z13" s="220"/>
      <c r="AA13" s="220"/>
      <c r="AB13" s="220"/>
    </row>
    <row r="14" spans="2:28" x14ac:dyDescent="0.45">
      <c r="C14" s="170">
        <v>9</v>
      </c>
      <c r="D14" s="168" t="s">
        <v>24</v>
      </c>
      <c r="E14" s="310"/>
      <c r="F14" s="310"/>
      <c r="G14" s="310"/>
      <c r="H14" s="310"/>
      <c r="I14" s="311"/>
      <c r="J14" s="311"/>
      <c r="K14" s="312" t="s">
        <v>14</v>
      </c>
      <c r="L14" s="313"/>
      <c r="M14" s="329"/>
      <c r="N14" s="329"/>
      <c r="O14" s="329"/>
      <c r="P14" s="329"/>
      <c r="Q14" s="330"/>
      <c r="R14" s="330"/>
      <c r="S14" s="312" t="s">
        <v>14</v>
      </c>
      <c r="T14" s="313"/>
      <c r="U14" s="220" t="s">
        <v>22</v>
      </c>
      <c r="V14" s="220"/>
      <c r="W14" s="220"/>
      <c r="X14" s="220"/>
      <c r="Y14" s="220"/>
      <c r="Z14" s="220"/>
      <c r="AA14" s="220"/>
      <c r="AB14" s="220"/>
    </row>
    <row r="15" spans="2:28" x14ac:dyDescent="0.45">
      <c r="C15" s="170">
        <v>10</v>
      </c>
      <c r="D15" s="171" t="s">
        <v>24</v>
      </c>
      <c r="E15" s="310"/>
      <c r="F15" s="310"/>
      <c r="G15" s="310"/>
      <c r="H15" s="310"/>
      <c r="I15" s="311"/>
      <c r="J15" s="311"/>
      <c r="K15" s="312" t="s">
        <v>14</v>
      </c>
      <c r="L15" s="313"/>
      <c r="M15" s="329"/>
      <c r="N15" s="329"/>
      <c r="O15" s="329"/>
      <c r="P15" s="329"/>
      <c r="Q15" s="330"/>
      <c r="R15" s="330"/>
      <c r="S15" s="312" t="s">
        <v>14</v>
      </c>
      <c r="T15" s="313"/>
      <c r="U15" s="220" t="s">
        <v>22</v>
      </c>
      <c r="V15" s="220"/>
      <c r="W15" s="220"/>
      <c r="X15" s="220"/>
      <c r="Y15" s="220"/>
      <c r="Z15" s="220"/>
      <c r="AA15" s="220"/>
      <c r="AB15" s="220"/>
    </row>
    <row r="16" spans="2:28" x14ac:dyDescent="0.45">
      <c r="C16" s="170">
        <v>11</v>
      </c>
      <c r="D16" s="168" t="s">
        <v>24</v>
      </c>
      <c r="E16" s="310"/>
      <c r="F16" s="310"/>
      <c r="G16" s="310"/>
      <c r="H16" s="310"/>
      <c r="I16" s="311"/>
      <c r="J16" s="311"/>
      <c r="K16" s="312" t="s">
        <v>14</v>
      </c>
      <c r="L16" s="313"/>
      <c r="M16" s="329"/>
      <c r="N16" s="329"/>
      <c r="O16" s="329"/>
      <c r="P16" s="329"/>
      <c r="Q16" s="330"/>
      <c r="R16" s="330"/>
      <c r="S16" s="312" t="s">
        <v>14</v>
      </c>
      <c r="T16" s="313"/>
      <c r="U16" s="220" t="s">
        <v>22</v>
      </c>
      <c r="V16" s="220"/>
      <c r="W16" s="220"/>
      <c r="X16" s="220"/>
      <c r="Y16" s="220"/>
      <c r="Z16" s="220"/>
      <c r="AA16" s="220"/>
      <c r="AB16" s="220"/>
    </row>
    <row r="17" spans="2:28" ht="18.600000000000001" thickBot="1" x14ac:dyDescent="0.5">
      <c r="C17" s="172">
        <v>12</v>
      </c>
      <c r="D17" s="173" t="s">
        <v>24</v>
      </c>
      <c r="E17" s="326"/>
      <c r="F17" s="326"/>
      <c r="G17" s="326"/>
      <c r="H17" s="326"/>
      <c r="I17" s="318"/>
      <c r="J17" s="318"/>
      <c r="K17" s="320" t="s">
        <v>14</v>
      </c>
      <c r="L17" s="321"/>
      <c r="M17" s="327"/>
      <c r="N17" s="327"/>
      <c r="O17" s="327"/>
      <c r="P17" s="327"/>
      <c r="Q17" s="328"/>
      <c r="R17" s="328"/>
      <c r="S17" s="320" t="s">
        <v>14</v>
      </c>
      <c r="T17" s="321"/>
      <c r="U17" s="293" t="s">
        <v>22</v>
      </c>
      <c r="V17" s="293"/>
      <c r="W17" s="293"/>
      <c r="X17" s="293"/>
      <c r="Y17" s="293"/>
      <c r="Z17" s="293"/>
      <c r="AA17" s="293"/>
      <c r="AB17" s="293"/>
    </row>
    <row r="18" spans="2:28" ht="18.600000000000001" thickTop="1" x14ac:dyDescent="0.45">
      <c r="C18" s="270" t="s">
        <v>25</v>
      </c>
      <c r="D18" s="270"/>
      <c r="E18" s="308">
        <f>SUM(E6:J17)</f>
        <v>0</v>
      </c>
      <c r="F18" s="308"/>
      <c r="G18" s="308"/>
      <c r="H18" s="308"/>
      <c r="I18" s="309"/>
      <c r="J18" s="309"/>
      <c r="K18" s="241" t="s">
        <v>14</v>
      </c>
      <c r="L18" s="270"/>
      <c r="M18" s="316">
        <f>SUM(M6:R17)</f>
        <v>0</v>
      </c>
      <c r="N18" s="316"/>
      <c r="O18" s="316"/>
      <c r="P18" s="316"/>
      <c r="Q18" s="317"/>
      <c r="R18" s="317"/>
      <c r="S18" s="241" t="s">
        <v>14</v>
      </c>
      <c r="T18" s="270"/>
      <c r="U18" s="324" t="e">
        <f>ROUND(M18/E18*100,1)</f>
        <v>#DIV/0!</v>
      </c>
      <c r="V18" s="324"/>
      <c r="W18" s="324"/>
      <c r="X18" s="324"/>
      <c r="Y18" s="324"/>
      <c r="Z18" s="325"/>
      <c r="AA18" s="241" t="s">
        <v>26</v>
      </c>
      <c r="AB18" s="270"/>
    </row>
    <row r="20" spans="2:28" x14ac:dyDescent="0.45">
      <c r="B20" s="231" t="s">
        <v>27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</row>
    <row r="21" spans="2:28" x14ac:dyDescent="0.45">
      <c r="C21" s="199"/>
      <c r="D21" s="200"/>
      <c r="E21" s="194" t="s">
        <v>36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6"/>
    </row>
    <row r="22" spans="2:28" ht="55.5" customHeight="1" x14ac:dyDescent="0.45">
      <c r="C22" s="201"/>
      <c r="D22" s="202"/>
      <c r="E22" s="222" t="s">
        <v>133</v>
      </c>
      <c r="F22" s="223"/>
      <c r="G22" s="223"/>
      <c r="H22" s="223"/>
      <c r="I22" s="223"/>
      <c r="J22" s="223"/>
      <c r="K22" s="223"/>
      <c r="L22" s="224"/>
      <c r="M22" s="194" t="s">
        <v>28</v>
      </c>
      <c r="N22" s="195"/>
      <c r="O22" s="195"/>
      <c r="P22" s="195"/>
      <c r="Q22" s="195"/>
      <c r="R22" s="195"/>
      <c r="S22" s="195"/>
      <c r="T22" s="196"/>
    </row>
    <row r="23" spans="2:28" x14ac:dyDescent="0.45">
      <c r="C23" s="174">
        <f>C6</f>
        <v>1</v>
      </c>
      <c r="D23" s="168" t="s">
        <v>9</v>
      </c>
      <c r="E23" s="310"/>
      <c r="F23" s="310"/>
      <c r="G23" s="310"/>
      <c r="H23" s="310"/>
      <c r="I23" s="311"/>
      <c r="J23" s="311"/>
      <c r="K23" s="312" t="s">
        <v>14</v>
      </c>
      <c r="L23" s="313"/>
      <c r="M23" s="314">
        <f t="shared" ref="M23:M34" si="0">E23-M6</f>
        <v>0</v>
      </c>
      <c r="N23" s="314"/>
      <c r="O23" s="314"/>
      <c r="P23" s="314"/>
      <c r="Q23" s="315"/>
      <c r="R23" s="315"/>
      <c r="S23" s="224" t="s">
        <v>14</v>
      </c>
      <c r="T23" s="220"/>
    </row>
    <row r="24" spans="2:28" x14ac:dyDescent="0.45">
      <c r="C24" s="174">
        <f>C7</f>
        <v>2</v>
      </c>
      <c r="D24" s="171" t="s">
        <v>23</v>
      </c>
      <c r="E24" s="310"/>
      <c r="F24" s="310"/>
      <c r="G24" s="310"/>
      <c r="H24" s="310"/>
      <c r="I24" s="311"/>
      <c r="J24" s="311"/>
      <c r="K24" s="312" t="s">
        <v>14</v>
      </c>
      <c r="L24" s="313"/>
      <c r="M24" s="314">
        <f t="shared" si="0"/>
        <v>0</v>
      </c>
      <c r="N24" s="314"/>
      <c r="O24" s="314"/>
      <c r="P24" s="314"/>
      <c r="Q24" s="315"/>
      <c r="R24" s="315"/>
      <c r="S24" s="224" t="s">
        <v>14</v>
      </c>
      <c r="T24" s="220"/>
    </row>
    <row r="25" spans="2:28" x14ac:dyDescent="0.45">
      <c r="C25" s="174">
        <f t="shared" ref="C25:C33" si="1">C8</f>
        <v>3</v>
      </c>
      <c r="D25" s="168" t="s">
        <v>24</v>
      </c>
      <c r="E25" s="310"/>
      <c r="F25" s="310"/>
      <c r="G25" s="310"/>
      <c r="H25" s="310"/>
      <c r="I25" s="311"/>
      <c r="J25" s="311"/>
      <c r="K25" s="312" t="s">
        <v>14</v>
      </c>
      <c r="L25" s="313"/>
      <c r="M25" s="314">
        <f t="shared" si="0"/>
        <v>0</v>
      </c>
      <c r="N25" s="314"/>
      <c r="O25" s="314"/>
      <c r="P25" s="314"/>
      <c r="Q25" s="315"/>
      <c r="R25" s="315"/>
      <c r="S25" s="224" t="s">
        <v>14</v>
      </c>
      <c r="T25" s="220"/>
    </row>
    <row r="26" spans="2:28" x14ac:dyDescent="0.45">
      <c r="C26" s="174">
        <f t="shared" si="1"/>
        <v>4</v>
      </c>
      <c r="D26" s="171" t="s">
        <v>24</v>
      </c>
      <c r="E26" s="310"/>
      <c r="F26" s="310"/>
      <c r="G26" s="310"/>
      <c r="H26" s="310"/>
      <c r="I26" s="311"/>
      <c r="J26" s="311"/>
      <c r="K26" s="312" t="s">
        <v>14</v>
      </c>
      <c r="L26" s="313"/>
      <c r="M26" s="314">
        <f t="shared" si="0"/>
        <v>0</v>
      </c>
      <c r="N26" s="314"/>
      <c r="O26" s="314"/>
      <c r="P26" s="314"/>
      <c r="Q26" s="315"/>
      <c r="R26" s="315"/>
      <c r="S26" s="224" t="s">
        <v>14</v>
      </c>
      <c r="T26" s="220"/>
    </row>
    <row r="27" spans="2:28" x14ac:dyDescent="0.45">
      <c r="C27" s="174">
        <f t="shared" si="1"/>
        <v>5</v>
      </c>
      <c r="D27" s="168" t="s">
        <v>24</v>
      </c>
      <c r="E27" s="310"/>
      <c r="F27" s="310"/>
      <c r="G27" s="310"/>
      <c r="H27" s="310"/>
      <c r="I27" s="311"/>
      <c r="J27" s="311"/>
      <c r="K27" s="312" t="s">
        <v>14</v>
      </c>
      <c r="L27" s="313"/>
      <c r="M27" s="314">
        <f t="shared" si="0"/>
        <v>0</v>
      </c>
      <c r="N27" s="314"/>
      <c r="O27" s="314"/>
      <c r="P27" s="314"/>
      <c r="Q27" s="315"/>
      <c r="R27" s="315"/>
      <c r="S27" s="224" t="s">
        <v>14</v>
      </c>
      <c r="T27" s="220"/>
    </row>
    <row r="28" spans="2:28" x14ac:dyDescent="0.45">
      <c r="C28" s="174">
        <f t="shared" si="1"/>
        <v>6</v>
      </c>
      <c r="D28" s="171" t="s">
        <v>24</v>
      </c>
      <c r="E28" s="310"/>
      <c r="F28" s="310"/>
      <c r="G28" s="310"/>
      <c r="H28" s="310"/>
      <c r="I28" s="311"/>
      <c r="J28" s="311"/>
      <c r="K28" s="312" t="s">
        <v>14</v>
      </c>
      <c r="L28" s="313"/>
      <c r="M28" s="314">
        <f t="shared" si="0"/>
        <v>0</v>
      </c>
      <c r="N28" s="314"/>
      <c r="O28" s="314"/>
      <c r="P28" s="314"/>
      <c r="Q28" s="315"/>
      <c r="R28" s="315"/>
      <c r="S28" s="224" t="s">
        <v>14</v>
      </c>
      <c r="T28" s="220"/>
    </row>
    <row r="29" spans="2:28" x14ac:dyDescent="0.45">
      <c r="C29" s="174">
        <f t="shared" si="1"/>
        <v>7</v>
      </c>
      <c r="D29" s="168" t="s">
        <v>24</v>
      </c>
      <c r="E29" s="310"/>
      <c r="F29" s="310"/>
      <c r="G29" s="310"/>
      <c r="H29" s="310"/>
      <c r="I29" s="311"/>
      <c r="J29" s="311"/>
      <c r="K29" s="312" t="s">
        <v>14</v>
      </c>
      <c r="L29" s="313"/>
      <c r="M29" s="314">
        <f t="shared" si="0"/>
        <v>0</v>
      </c>
      <c r="N29" s="314"/>
      <c r="O29" s="314"/>
      <c r="P29" s="314"/>
      <c r="Q29" s="315"/>
      <c r="R29" s="315"/>
      <c r="S29" s="224" t="s">
        <v>14</v>
      </c>
      <c r="T29" s="220"/>
    </row>
    <row r="30" spans="2:28" x14ac:dyDescent="0.45">
      <c r="C30" s="174">
        <f t="shared" si="1"/>
        <v>8</v>
      </c>
      <c r="D30" s="171" t="s">
        <v>24</v>
      </c>
      <c r="E30" s="310"/>
      <c r="F30" s="310"/>
      <c r="G30" s="310"/>
      <c r="H30" s="310"/>
      <c r="I30" s="311"/>
      <c r="J30" s="311"/>
      <c r="K30" s="312" t="s">
        <v>14</v>
      </c>
      <c r="L30" s="313"/>
      <c r="M30" s="314">
        <f t="shared" si="0"/>
        <v>0</v>
      </c>
      <c r="N30" s="314"/>
      <c r="O30" s="314"/>
      <c r="P30" s="314"/>
      <c r="Q30" s="315"/>
      <c r="R30" s="315"/>
      <c r="S30" s="224" t="s">
        <v>14</v>
      </c>
      <c r="T30" s="220"/>
    </row>
    <row r="31" spans="2:28" x14ac:dyDescent="0.45">
      <c r="C31" s="174">
        <f t="shared" si="1"/>
        <v>9</v>
      </c>
      <c r="D31" s="168" t="s">
        <v>24</v>
      </c>
      <c r="E31" s="310"/>
      <c r="F31" s="310"/>
      <c r="G31" s="310"/>
      <c r="H31" s="310"/>
      <c r="I31" s="311"/>
      <c r="J31" s="311"/>
      <c r="K31" s="312" t="s">
        <v>14</v>
      </c>
      <c r="L31" s="313"/>
      <c r="M31" s="314">
        <f t="shared" si="0"/>
        <v>0</v>
      </c>
      <c r="N31" s="314"/>
      <c r="O31" s="314"/>
      <c r="P31" s="314"/>
      <c r="Q31" s="315"/>
      <c r="R31" s="315"/>
      <c r="S31" s="224" t="s">
        <v>14</v>
      </c>
      <c r="T31" s="220"/>
    </row>
    <row r="32" spans="2:28" x14ac:dyDescent="0.45">
      <c r="C32" s="174">
        <f t="shared" si="1"/>
        <v>10</v>
      </c>
      <c r="D32" s="171" t="s">
        <v>24</v>
      </c>
      <c r="E32" s="310"/>
      <c r="F32" s="310"/>
      <c r="G32" s="310"/>
      <c r="H32" s="310"/>
      <c r="I32" s="311"/>
      <c r="J32" s="311"/>
      <c r="K32" s="312" t="s">
        <v>14</v>
      </c>
      <c r="L32" s="313"/>
      <c r="M32" s="314">
        <f t="shared" si="0"/>
        <v>0</v>
      </c>
      <c r="N32" s="314"/>
      <c r="O32" s="314"/>
      <c r="P32" s="314"/>
      <c r="Q32" s="315"/>
      <c r="R32" s="315"/>
      <c r="S32" s="224" t="s">
        <v>14</v>
      </c>
      <c r="T32" s="220"/>
    </row>
    <row r="33" spans="2:28" x14ac:dyDescent="0.45">
      <c r="C33" s="174">
        <f t="shared" si="1"/>
        <v>11</v>
      </c>
      <c r="D33" s="168" t="s">
        <v>24</v>
      </c>
      <c r="E33" s="310"/>
      <c r="F33" s="310"/>
      <c r="G33" s="310"/>
      <c r="H33" s="310"/>
      <c r="I33" s="311"/>
      <c r="J33" s="311"/>
      <c r="K33" s="312" t="s">
        <v>14</v>
      </c>
      <c r="L33" s="313"/>
      <c r="M33" s="314">
        <f t="shared" si="0"/>
        <v>0</v>
      </c>
      <c r="N33" s="314"/>
      <c r="O33" s="314"/>
      <c r="P33" s="314"/>
      <c r="Q33" s="315"/>
      <c r="R33" s="315"/>
      <c r="S33" s="224" t="s">
        <v>14</v>
      </c>
      <c r="T33" s="220"/>
    </row>
    <row r="34" spans="2:28" ht="18.600000000000001" thickBot="1" x14ac:dyDescent="0.5">
      <c r="C34" s="175">
        <f>C17</f>
        <v>12</v>
      </c>
      <c r="D34" s="173" t="s">
        <v>24</v>
      </c>
      <c r="E34" s="318"/>
      <c r="F34" s="319"/>
      <c r="G34" s="319"/>
      <c r="H34" s="319"/>
      <c r="I34" s="319"/>
      <c r="J34" s="319"/>
      <c r="K34" s="320" t="s">
        <v>14</v>
      </c>
      <c r="L34" s="321"/>
      <c r="M34" s="322">
        <f t="shared" si="0"/>
        <v>0</v>
      </c>
      <c r="N34" s="322"/>
      <c r="O34" s="322"/>
      <c r="P34" s="322"/>
      <c r="Q34" s="323"/>
      <c r="R34" s="323"/>
      <c r="S34" s="290" t="s">
        <v>14</v>
      </c>
      <c r="T34" s="293"/>
    </row>
    <row r="35" spans="2:28" ht="18.600000000000001" thickTop="1" x14ac:dyDescent="0.45">
      <c r="C35" s="270" t="s">
        <v>25</v>
      </c>
      <c r="D35" s="270"/>
      <c r="E35" s="308">
        <f>SUM(E23:J34)</f>
        <v>0</v>
      </c>
      <c r="F35" s="308"/>
      <c r="G35" s="308"/>
      <c r="H35" s="308"/>
      <c r="I35" s="309"/>
      <c r="J35" s="309"/>
      <c r="K35" s="241" t="s">
        <v>14</v>
      </c>
      <c r="L35" s="270"/>
      <c r="M35" s="316">
        <f>SUM(M23:R34)</f>
        <v>0</v>
      </c>
      <c r="N35" s="316"/>
      <c r="O35" s="316"/>
      <c r="P35" s="316"/>
      <c r="Q35" s="317"/>
      <c r="R35" s="317"/>
      <c r="S35" s="241" t="s">
        <v>14</v>
      </c>
      <c r="T35" s="270"/>
    </row>
    <row r="37" spans="2:28" x14ac:dyDescent="0.45">
      <c r="B37" s="1" t="s">
        <v>29</v>
      </c>
    </row>
    <row r="38" spans="2:28" x14ac:dyDescent="0.45">
      <c r="C38" s="222"/>
      <c r="D38" s="224"/>
      <c r="E38" s="185" t="s">
        <v>30</v>
      </c>
      <c r="F38" s="300"/>
      <c r="G38" s="300"/>
      <c r="H38" s="300"/>
      <c r="I38" s="300"/>
      <c r="J38" s="300"/>
      <c r="K38" s="300"/>
      <c r="L38" s="186"/>
      <c r="M38" s="301" t="s">
        <v>31</v>
      </c>
      <c r="N38" s="302"/>
      <c r="O38" s="302"/>
      <c r="P38" s="302"/>
      <c r="Q38" s="302"/>
      <c r="R38" s="302"/>
      <c r="S38" s="302"/>
      <c r="T38" s="303"/>
      <c r="V38" s="222" t="s">
        <v>134</v>
      </c>
      <c r="W38" s="223"/>
      <c r="X38" s="223"/>
      <c r="Y38" s="223"/>
      <c r="Z38" s="223"/>
      <c r="AA38" s="223"/>
      <c r="AB38" s="224"/>
    </row>
    <row r="39" spans="2:28" x14ac:dyDescent="0.45">
      <c r="C39" s="222" t="s">
        <v>32</v>
      </c>
      <c r="D39" s="224"/>
      <c r="E39" s="304">
        <f>E35</f>
        <v>0</v>
      </c>
      <c r="F39" s="304"/>
      <c r="G39" s="304"/>
      <c r="H39" s="304"/>
      <c r="I39" s="305"/>
      <c r="J39" s="305"/>
      <c r="K39" s="224" t="s">
        <v>14</v>
      </c>
      <c r="L39" s="220"/>
      <c r="M39" s="306">
        <f>E39*V40</f>
        <v>0</v>
      </c>
      <c r="N39" s="306"/>
      <c r="O39" s="306"/>
      <c r="P39" s="306"/>
      <c r="Q39" s="307"/>
      <c r="R39" s="307"/>
      <c r="S39" s="224" t="s">
        <v>33</v>
      </c>
      <c r="T39" s="220"/>
      <c r="V39" s="222"/>
      <c r="W39" s="223"/>
      <c r="X39" s="223"/>
      <c r="Y39" s="223"/>
      <c r="Z39" s="223"/>
      <c r="AA39" s="223"/>
      <c r="AB39" s="224"/>
    </row>
    <row r="40" spans="2:28" ht="18.600000000000001" thickBot="1" x14ac:dyDescent="0.5">
      <c r="C40" s="289" t="s">
        <v>34</v>
      </c>
      <c r="D40" s="290"/>
      <c r="E40" s="291">
        <f>M35</f>
        <v>0</v>
      </c>
      <c r="F40" s="292"/>
      <c r="G40" s="292"/>
      <c r="H40" s="292"/>
      <c r="I40" s="292"/>
      <c r="J40" s="292"/>
      <c r="K40" s="290" t="s">
        <v>14</v>
      </c>
      <c r="L40" s="293"/>
      <c r="M40" s="294">
        <f>E40*V40</f>
        <v>0</v>
      </c>
      <c r="N40" s="294"/>
      <c r="O40" s="294"/>
      <c r="P40" s="294"/>
      <c r="Q40" s="295"/>
      <c r="R40" s="295"/>
      <c r="S40" s="290" t="s">
        <v>33</v>
      </c>
      <c r="T40" s="293"/>
      <c r="V40" s="182">
        <v>4.2900000000000002E-4</v>
      </c>
      <c r="W40" s="183"/>
      <c r="X40" s="183"/>
      <c r="Y40" s="183"/>
      <c r="Z40" s="183"/>
      <c r="AA40" s="183"/>
      <c r="AB40" s="184"/>
    </row>
    <row r="41" spans="2:28" ht="19.5" customHeight="1" thickTop="1" x14ac:dyDescent="0.45">
      <c r="C41" s="270" t="s">
        <v>35</v>
      </c>
      <c r="D41" s="270"/>
      <c r="E41" s="296">
        <f>E39-E40</f>
        <v>0</v>
      </c>
      <c r="F41" s="296"/>
      <c r="G41" s="296"/>
      <c r="H41" s="296"/>
      <c r="I41" s="297"/>
      <c r="J41" s="297"/>
      <c r="K41" s="241" t="s">
        <v>14</v>
      </c>
      <c r="L41" s="270"/>
      <c r="M41" s="298">
        <f>M39-M40</f>
        <v>0</v>
      </c>
      <c r="N41" s="298"/>
      <c r="O41" s="298"/>
      <c r="P41" s="298"/>
      <c r="Q41" s="299"/>
      <c r="R41" s="299"/>
      <c r="S41" s="224" t="s">
        <v>33</v>
      </c>
      <c r="T41" s="220"/>
      <c r="V41" s="288" t="s">
        <v>94</v>
      </c>
      <c r="W41" s="288"/>
      <c r="X41" s="288"/>
      <c r="Y41" s="288"/>
      <c r="Z41" s="288"/>
      <c r="AA41" s="288"/>
      <c r="AB41" s="288"/>
    </row>
    <row r="42" spans="2:28" x14ac:dyDescent="0.45">
      <c r="V42" s="288"/>
      <c r="W42" s="288"/>
      <c r="X42" s="288"/>
      <c r="Y42" s="288"/>
      <c r="Z42" s="288"/>
      <c r="AA42" s="288"/>
      <c r="AB42" s="288"/>
    </row>
    <row r="43" spans="2:28" x14ac:dyDescent="0.45">
      <c r="V43" s="288"/>
      <c r="W43" s="288"/>
      <c r="X43" s="288"/>
      <c r="Y43" s="288"/>
      <c r="Z43" s="288"/>
      <c r="AA43" s="288"/>
      <c r="AB43" s="288"/>
    </row>
    <row r="44" spans="2:28" x14ac:dyDescent="0.45">
      <c r="V44" s="288"/>
      <c r="W44" s="288"/>
      <c r="X44" s="288"/>
      <c r="Y44" s="288"/>
      <c r="Z44" s="288"/>
      <c r="AA44" s="288"/>
      <c r="AB44" s="288"/>
    </row>
    <row r="45" spans="2:28" x14ac:dyDescent="0.45">
      <c r="Q45" s="194" t="s">
        <v>145</v>
      </c>
      <c r="R45" s="195"/>
      <c r="S45" s="195"/>
      <c r="T45" s="196"/>
      <c r="U45" s="182">
        <f>事業計画１!V40</f>
        <v>0</v>
      </c>
      <c r="V45" s="183"/>
      <c r="W45" s="183"/>
      <c r="X45" s="183"/>
      <c r="Y45" s="183"/>
      <c r="Z45" s="183"/>
      <c r="AA45" s="183"/>
      <c r="AB45" s="184"/>
    </row>
  </sheetData>
  <mergeCells count="155">
    <mergeCell ref="B3:AB3"/>
    <mergeCell ref="B4:AB4"/>
    <mergeCell ref="C5:D5"/>
    <mergeCell ref="E5:L5"/>
    <mergeCell ref="M5:T5"/>
    <mergeCell ref="U5:AB5"/>
    <mergeCell ref="E7:J7"/>
    <mergeCell ref="K7:L7"/>
    <mergeCell ref="M7:R7"/>
    <mergeCell ref="S7:T7"/>
    <mergeCell ref="U7:AB7"/>
    <mergeCell ref="E6:J6"/>
    <mergeCell ref="K6:L6"/>
    <mergeCell ref="M6:R6"/>
    <mergeCell ref="S6:T6"/>
    <mergeCell ref="U6:AB6"/>
    <mergeCell ref="E9:J9"/>
    <mergeCell ref="K9:L9"/>
    <mergeCell ref="M9:R9"/>
    <mergeCell ref="S9:T9"/>
    <mergeCell ref="U9:AB9"/>
    <mergeCell ref="E8:J8"/>
    <mergeCell ref="K8:L8"/>
    <mergeCell ref="M8:R8"/>
    <mergeCell ref="S8:T8"/>
    <mergeCell ref="U8:AB8"/>
    <mergeCell ref="E11:J11"/>
    <mergeCell ref="K11:L11"/>
    <mergeCell ref="M11:R11"/>
    <mergeCell ref="S11:T11"/>
    <mergeCell ref="U11:AB11"/>
    <mergeCell ref="E10:J10"/>
    <mergeCell ref="K10:L10"/>
    <mergeCell ref="M10:R10"/>
    <mergeCell ref="S10:T10"/>
    <mergeCell ref="U10:AB10"/>
    <mergeCell ref="E13:J13"/>
    <mergeCell ref="K13:L13"/>
    <mergeCell ref="M13:R13"/>
    <mergeCell ref="S13:T13"/>
    <mergeCell ref="U13:AB13"/>
    <mergeCell ref="E12:J12"/>
    <mergeCell ref="K12:L12"/>
    <mergeCell ref="M12:R12"/>
    <mergeCell ref="S12:T12"/>
    <mergeCell ref="U12:AB12"/>
    <mergeCell ref="E15:J15"/>
    <mergeCell ref="K15:L15"/>
    <mergeCell ref="M15:R15"/>
    <mergeCell ref="S15:T15"/>
    <mergeCell ref="U15:AB15"/>
    <mergeCell ref="E14:J14"/>
    <mergeCell ref="K14:L14"/>
    <mergeCell ref="M14:R14"/>
    <mergeCell ref="S14:T14"/>
    <mergeCell ref="U14:AB14"/>
    <mergeCell ref="E17:J17"/>
    <mergeCell ref="K17:L17"/>
    <mergeCell ref="M17:R17"/>
    <mergeCell ref="S17:T17"/>
    <mergeCell ref="U17:AB17"/>
    <mergeCell ref="E16:J16"/>
    <mergeCell ref="K16:L16"/>
    <mergeCell ref="M16:R16"/>
    <mergeCell ref="S16:T16"/>
    <mergeCell ref="U16:AB16"/>
    <mergeCell ref="AA18:AB18"/>
    <mergeCell ref="B20:AB20"/>
    <mergeCell ref="C21:D22"/>
    <mergeCell ref="E21:T21"/>
    <mergeCell ref="E22:L22"/>
    <mergeCell ref="M22:T22"/>
    <mergeCell ref="C18:D18"/>
    <mergeCell ref="E18:J18"/>
    <mergeCell ref="K18:L18"/>
    <mergeCell ref="M18:R18"/>
    <mergeCell ref="S18:T18"/>
    <mergeCell ref="U18:Z18"/>
    <mergeCell ref="E23:J23"/>
    <mergeCell ref="K23:L23"/>
    <mergeCell ref="M23:R23"/>
    <mergeCell ref="S23:T23"/>
    <mergeCell ref="E24:J24"/>
    <mergeCell ref="K24:L24"/>
    <mergeCell ref="M24:R24"/>
    <mergeCell ref="S24:T24"/>
    <mergeCell ref="E25:J25"/>
    <mergeCell ref="K25:L25"/>
    <mergeCell ref="M25:R25"/>
    <mergeCell ref="S25:T25"/>
    <mergeCell ref="E26:J26"/>
    <mergeCell ref="K26:L26"/>
    <mergeCell ref="M26:R26"/>
    <mergeCell ref="S26:T26"/>
    <mergeCell ref="E27:J27"/>
    <mergeCell ref="K27:L27"/>
    <mergeCell ref="M27:R27"/>
    <mergeCell ref="S27:T27"/>
    <mergeCell ref="E28:J28"/>
    <mergeCell ref="K28:L28"/>
    <mergeCell ref="M28:R28"/>
    <mergeCell ref="S28:T28"/>
    <mergeCell ref="E29:J29"/>
    <mergeCell ref="K29:L29"/>
    <mergeCell ref="M29:R29"/>
    <mergeCell ref="S29:T29"/>
    <mergeCell ref="E30:J30"/>
    <mergeCell ref="K30:L30"/>
    <mergeCell ref="M30:R30"/>
    <mergeCell ref="S30:T30"/>
    <mergeCell ref="E31:J31"/>
    <mergeCell ref="K31:L31"/>
    <mergeCell ref="M31:R31"/>
    <mergeCell ref="S31:T31"/>
    <mergeCell ref="C35:D35"/>
    <mergeCell ref="E35:J35"/>
    <mergeCell ref="E32:J32"/>
    <mergeCell ref="K32:L32"/>
    <mergeCell ref="M32:R32"/>
    <mergeCell ref="S32:T32"/>
    <mergeCell ref="K35:L35"/>
    <mergeCell ref="M35:R35"/>
    <mergeCell ref="S35:T35"/>
    <mergeCell ref="E33:J33"/>
    <mergeCell ref="K33:L33"/>
    <mergeCell ref="M33:R33"/>
    <mergeCell ref="S33:T33"/>
    <mergeCell ref="E34:J34"/>
    <mergeCell ref="K34:L34"/>
    <mergeCell ref="M34:R34"/>
    <mergeCell ref="S34:T34"/>
    <mergeCell ref="Q45:T45"/>
    <mergeCell ref="U45:AB45"/>
    <mergeCell ref="B2:AA2"/>
    <mergeCell ref="V38:AB39"/>
    <mergeCell ref="V40:AB40"/>
    <mergeCell ref="V41:AB44"/>
    <mergeCell ref="C40:D40"/>
    <mergeCell ref="E40:J40"/>
    <mergeCell ref="K40:L40"/>
    <mergeCell ref="M40:R40"/>
    <mergeCell ref="S40:T40"/>
    <mergeCell ref="C41:D41"/>
    <mergeCell ref="E41:J41"/>
    <mergeCell ref="K41:L41"/>
    <mergeCell ref="M41:R41"/>
    <mergeCell ref="S41:T41"/>
    <mergeCell ref="C38:D38"/>
    <mergeCell ref="E38:L38"/>
    <mergeCell ref="M38:T38"/>
    <mergeCell ref="C39:D39"/>
    <mergeCell ref="E39:J39"/>
    <mergeCell ref="K39:L39"/>
    <mergeCell ref="M39:R39"/>
    <mergeCell ref="S39:T39"/>
  </mergeCells>
  <phoneticPr fontId="2"/>
  <dataValidations count="1">
    <dataValidation type="whole" operator="greaterThanOrEqual" allowBlank="1" showInputMessage="1" showErrorMessage="1" sqref="E23:J34 E6:J17 M6:R17" xr:uid="{00000000-0002-0000-0200-000000000000}">
      <formula1>1</formula1>
    </dataValidation>
  </dataValidations>
  <pageMargins left="0.7" right="0.7" top="0.75" bottom="0.75" header="0.3" footer="0.3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3"/>
  <sheetViews>
    <sheetView workbookViewId="0">
      <selection activeCell="J1" sqref="J1:K1"/>
    </sheetView>
  </sheetViews>
  <sheetFormatPr defaultRowHeight="18" x14ac:dyDescent="0.45"/>
  <cols>
    <col min="1" max="1" width="3.5" customWidth="1"/>
    <col min="3" max="3" width="11.19921875" customWidth="1"/>
    <col min="8" max="8" width="11.19921875" customWidth="1"/>
  </cols>
  <sheetData>
    <row r="1" spans="1:24" ht="26.4" x14ac:dyDescent="0.45">
      <c r="A1" s="22"/>
      <c r="B1" s="115" t="s">
        <v>92</v>
      </c>
      <c r="C1" s="23"/>
      <c r="D1" s="23"/>
      <c r="E1" s="23"/>
      <c r="F1" s="23"/>
      <c r="G1" s="24"/>
      <c r="H1" s="25"/>
      <c r="I1" s="29"/>
      <c r="J1" s="26"/>
      <c r="K1" s="26"/>
      <c r="L1" s="23"/>
      <c r="M1" s="23"/>
      <c r="N1" s="23"/>
      <c r="O1" s="27"/>
      <c r="P1" s="27"/>
      <c r="Q1" s="27"/>
      <c r="R1" s="27"/>
      <c r="S1" s="27"/>
      <c r="T1" s="27"/>
      <c r="U1" s="27"/>
      <c r="V1" s="27"/>
    </row>
    <row r="2" spans="1:24" ht="12.75" customHeight="1" x14ac:dyDescent="0.45">
      <c r="A2" s="22"/>
      <c r="B2" s="115"/>
      <c r="C2" s="23"/>
      <c r="D2" s="23"/>
      <c r="E2" s="23"/>
      <c r="F2" s="23"/>
      <c r="G2" s="24"/>
      <c r="H2" s="25"/>
      <c r="I2" s="29"/>
      <c r="J2" s="177"/>
      <c r="K2" s="177"/>
      <c r="L2" s="26"/>
      <c r="M2" s="26"/>
      <c r="N2" s="23"/>
      <c r="O2" s="23"/>
      <c r="P2" s="23"/>
      <c r="Q2" s="27"/>
      <c r="R2" s="27"/>
      <c r="S2" s="27"/>
      <c r="T2" s="27"/>
      <c r="U2" s="27"/>
      <c r="V2" s="27"/>
      <c r="W2" s="27"/>
      <c r="X2" s="27"/>
    </row>
    <row r="3" spans="1:24" ht="26.4" x14ac:dyDescent="0.45">
      <c r="A3" s="22"/>
      <c r="B3" s="115"/>
      <c r="C3" s="23"/>
      <c r="D3" s="23"/>
      <c r="E3" s="23"/>
      <c r="F3" s="194" t="s">
        <v>145</v>
      </c>
      <c r="G3" s="196"/>
      <c r="H3" s="182">
        <f>事業計画１!V40</f>
        <v>0</v>
      </c>
      <c r="I3" s="183"/>
      <c r="J3" s="183"/>
      <c r="K3" s="184"/>
      <c r="R3" s="1"/>
      <c r="S3" s="1"/>
      <c r="T3" s="27"/>
      <c r="U3" s="27"/>
      <c r="V3" s="27"/>
      <c r="W3" s="27"/>
      <c r="X3" s="27"/>
    </row>
    <row r="4" spans="1:24" ht="21" customHeight="1" thickBot="1" x14ac:dyDescent="0.5">
      <c r="A4" s="22"/>
      <c r="B4" s="28"/>
      <c r="C4" s="23"/>
      <c r="D4" s="358" t="str">
        <f>IF(COUNTIF(L9:M49,"×")&gt;0,"【警告】合計額が一致しません。確認ください。",IF(INT(K49)&lt;&gt;K49,"【警告】セルに小数点が含まれています。整数に直してください。",""))</f>
        <v/>
      </c>
      <c r="E4" s="358"/>
      <c r="F4" s="358"/>
      <c r="G4" s="358"/>
      <c r="H4" s="358"/>
      <c r="I4" s="358"/>
      <c r="J4" s="358"/>
      <c r="K4" s="358"/>
      <c r="T4" s="27"/>
      <c r="U4" s="27"/>
      <c r="V4" s="27"/>
      <c r="W4" s="27"/>
      <c r="X4" s="27"/>
    </row>
    <row r="5" spans="1:24" ht="24" customHeight="1" x14ac:dyDescent="0.45">
      <c r="A5" s="30"/>
      <c r="B5" s="376"/>
      <c r="C5" s="377"/>
      <c r="D5" s="377"/>
      <c r="E5" s="377"/>
      <c r="F5" s="377"/>
      <c r="G5" s="377"/>
      <c r="H5" s="378"/>
      <c r="I5" s="373" t="s">
        <v>162</v>
      </c>
      <c r="J5" s="359" t="s">
        <v>72</v>
      </c>
      <c r="K5" s="362" t="s">
        <v>73</v>
      </c>
      <c r="L5" s="352" t="s">
        <v>74</v>
      </c>
      <c r="M5" s="355" t="s">
        <v>75</v>
      </c>
      <c r="N5" s="355" t="s">
        <v>76</v>
      </c>
      <c r="O5" s="355" t="s">
        <v>77</v>
      </c>
      <c r="P5" s="30"/>
      <c r="Q5" s="31"/>
      <c r="R5" s="31"/>
      <c r="S5" s="31"/>
      <c r="T5" s="31"/>
      <c r="U5" s="31"/>
      <c r="V5" s="31"/>
      <c r="W5" s="31"/>
      <c r="X5" s="31"/>
    </row>
    <row r="6" spans="1:24" ht="22.2" customHeight="1" x14ac:dyDescent="0.45">
      <c r="A6" s="30"/>
      <c r="B6" s="333" t="s">
        <v>78</v>
      </c>
      <c r="C6" s="336" t="s">
        <v>79</v>
      </c>
      <c r="D6" s="370" t="s">
        <v>80</v>
      </c>
      <c r="E6" s="371"/>
      <c r="F6" s="371"/>
      <c r="G6" s="371"/>
      <c r="H6" s="372"/>
      <c r="I6" s="374"/>
      <c r="J6" s="360"/>
      <c r="K6" s="363"/>
      <c r="L6" s="353"/>
      <c r="M6" s="356"/>
      <c r="N6" s="356"/>
      <c r="O6" s="356"/>
      <c r="P6" s="30"/>
      <c r="Q6" s="31"/>
      <c r="R6" s="31"/>
      <c r="S6" s="31"/>
      <c r="T6" s="31"/>
      <c r="U6" s="31"/>
      <c r="V6" s="31"/>
      <c r="W6" s="31"/>
      <c r="X6" s="31"/>
    </row>
    <row r="7" spans="1:24" ht="18" customHeight="1" x14ac:dyDescent="0.45">
      <c r="A7" s="32"/>
      <c r="B7" s="334"/>
      <c r="C7" s="337"/>
      <c r="D7" s="336" t="s">
        <v>81</v>
      </c>
      <c r="E7" s="331" t="s">
        <v>82</v>
      </c>
      <c r="F7" s="331" t="s">
        <v>83</v>
      </c>
      <c r="G7" s="366" t="s">
        <v>84</v>
      </c>
      <c r="H7" s="368" t="s">
        <v>85</v>
      </c>
      <c r="I7" s="374"/>
      <c r="J7" s="360"/>
      <c r="K7" s="363"/>
      <c r="L7" s="353"/>
      <c r="M7" s="356"/>
      <c r="N7" s="356"/>
      <c r="O7" s="356"/>
      <c r="P7" s="32"/>
      <c r="Q7" s="33"/>
      <c r="R7" s="33"/>
      <c r="S7" s="33"/>
      <c r="T7" s="33"/>
      <c r="U7" s="33"/>
      <c r="V7" s="33"/>
      <c r="W7" s="33"/>
      <c r="X7" s="33"/>
    </row>
    <row r="8" spans="1:24" ht="18.600000000000001" thickBot="1" x14ac:dyDescent="0.5">
      <c r="A8" s="32"/>
      <c r="B8" s="335"/>
      <c r="C8" s="332"/>
      <c r="D8" s="332"/>
      <c r="E8" s="332"/>
      <c r="F8" s="365"/>
      <c r="G8" s="367"/>
      <c r="H8" s="369"/>
      <c r="I8" s="375"/>
      <c r="J8" s="361"/>
      <c r="K8" s="364"/>
      <c r="L8" s="354"/>
      <c r="M8" s="357"/>
      <c r="N8" s="357"/>
      <c r="O8" s="357"/>
      <c r="P8" s="32"/>
      <c r="Q8" s="33"/>
      <c r="R8" s="33"/>
      <c r="S8" s="33"/>
      <c r="T8" s="33"/>
      <c r="U8" s="33"/>
      <c r="V8" s="33"/>
      <c r="W8" s="33"/>
      <c r="X8" s="33"/>
    </row>
    <row r="9" spans="1:24" x14ac:dyDescent="0.45">
      <c r="A9" s="22"/>
      <c r="B9" s="344" t="s">
        <v>158</v>
      </c>
      <c r="C9" s="345"/>
      <c r="D9" s="345"/>
      <c r="E9" s="345"/>
      <c r="F9" s="345"/>
      <c r="G9" s="44"/>
      <c r="H9" s="45"/>
      <c r="I9" s="46"/>
      <c r="J9" s="46"/>
      <c r="K9" s="47"/>
      <c r="L9" s="34" t="s">
        <v>86</v>
      </c>
      <c r="M9" s="35" t="s">
        <v>86</v>
      </c>
      <c r="N9" s="35" t="s">
        <v>86</v>
      </c>
      <c r="O9" s="35" t="s">
        <v>86</v>
      </c>
      <c r="P9" s="22"/>
      <c r="Q9" s="36"/>
      <c r="R9" s="36"/>
      <c r="S9" s="36"/>
      <c r="T9" s="36"/>
      <c r="U9" s="36"/>
      <c r="V9" s="36"/>
      <c r="W9" s="36"/>
      <c r="X9" s="36"/>
    </row>
    <row r="10" spans="1:24" x14ac:dyDescent="0.45">
      <c r="A10" s="22"/>
      <c r="B10" s="48">
        <v>1</v>
      </c>
      <c r="C10" s="49"/>
      <c r="D10" s="50"/>
      <c r="E10" s="51"/>
      <c r="F10" s="52"/>
      <c r="G10" s="53" t="str">
        <f t="shared" ref="G10:G20" si="0">IF(OR(E10="",F10=""),"",E10*F10)</f>
        <v/>
      </c>
      <c r="H10" s="54"/>
      <c r="I10" s="55"/>
      <c r="J10" s="55">
        <v>0</v>
      </c>
      <c r="K10" s="56">
        <f t="shared" ref="K10:K20" si="1">SUM(I10,J10)</f>
        <v>0</v>
      </c>
      <c r="L10" s="37" t="str">
        <f t="shared" ref="L10:L20" si="2">IF(G10="","",IF(E10*F10=G10,"○","×"))</f>
        <v/>
      </c>
      <c r="M10" s="38" t="str">
        <f t="shared" ref="M10:M20" si="3">IF(AND(G10="",K10=0),"",IF(G10=K10,"○","×"))</f>
        <v/>
      </c>
      <c r="N10" s="38" t="str">
        <f t="shared" ref="N10:N20" si="4">IF($G10="","",IF(INT(E10)=E10,"ー","あり"))</f>
        <v/>
      </c>
      <c r="O10" s="38" t="str">
        <f t="shared" ref="O10:O20" si="5">IF($G10="","",IF(INT(F10)=F10,"ー","あり"))</f>
        <v/>
      </c>
      <c r="P10" s="22"/>
      <c r="Q10" s="36"/>
      <c r="R10" s="36"/>
      <c r="S10" s="36"/>
      <c r="T10" s="36"/>
      <c r="U10" s="36"/>
      <c r="V10" s="36"/>
      <c r="W10" s="36"/>
      <c r="X10" s="36"/>
    </row>
    <row r="11" spans="1:24" x14ac:dyDescent="0.45">
      <c r="A11" s="22"/>
      <c r="B11" s="48">
        <v>2</v>
      </c>
      <c r="C11" s="49"/>
      <c r="D11" s="50"/>
      <c r="E11" s="51"/>
      <c r="F11" s="52"/>
      <c r="G11" s="53" t="str">
        <f t="shared" si="0"/>
        <v/>
      </c>
      <c r="H11" s="54"/>
      <c r="I11" s="55"/>
      <c r="J11" s="55">
        <v>0</v>
      </c>
      <c r="K11" s="56">
        <f t="shared" si="1"/>
        <v>0</v>
      </c>
      <c r="L11" s="37" t="str">
        <f t="shared" si="2"/>
        <v/>
      </c>
      <c r="M11" s="38" t="str">
        <f t="shared" si="3"/>
        <v/>
      </c>
      <c r="N11" s="38" t="str">
        <f t="shared" si="4"/>
        <v/>
      </c>
      <c r="O11" s="38" t="str">
        <f t="shared" si="5"/>
        <v/>
      </c>
      <c r="P11" s="22"/>
      <c r="Q11" s="36"/>
      <c r="R11" s="36"/>
      <c r="S11" s="36"/>
      <c r="T11" s="36"/>
      <c r="U11" s="36"/>
      <c r="V11" s="36"/>
      <c r="W11" s="36"/>
      <c r="X11" s="36"/>
    </row>
    <row r="12" spans="1:24" x14ac:dyDescent="0.45">
      <c r="A12" s="22"/>
      <c r="B12" s="48">
        <v>3</v>
      </c>
      <c r="C12" s="49"/>
      <c r="D12" s="50"/>
      <c r="E12" s="51"/>
      <c r="F12" s="52"/>
      <c r="G12" s="53" t="str">
        <f t="shared" si="0"/>
        <v/>
      </c>
      <c r="H12" s="54"/>
      <c r="I12" s="55"/>
      <c r="J12" s="55">
        <v>0</v>
      </c>
      <c r="K12" s="56">
        <f t="shared" si="1"/>
        <v>0</v>
      </c>
      <c r="L12" s="37" t="str">
        <f t="shared" si="2"/>
        <v/>
      </c>
      <c r="M12" s="38" t="str">
        <f t="shared" si="3"/>
        <v/>
      </c>
      <c r="N12" s="38" t="str">
        <f t="shared" si="4"/>
        <v/>
      </c>
      <c r="O12" s="38" t="str">
        <f t="shared" si="5"/>
        <v/>
      </c>
      <c r="P12" s="22"/>
      <c r="Q12" s="36"/>
      <c r="R12" s="36"/>
      <c r="S12" s="36"/>
      <c r="T12" s="36"/>
      <c r="U12" s="36"/>
      <c r="V12" s="36"/>
      <c r="W12" s="36"/>
      <c r="X12" s="36"/>
    </row>
    <row r="13" spans="1:24" x14ac:dyDescent="0.45">
      <c r="A13" s="22"/>
      <c r="B13" s="48">
        <v>4</v>
      </c>
      <c r="C13" s="49"/>
      <c r="D13" s="50"/>
      <c r="E13" s="51"/>
      <c r="F13" s="52"/>
      <c r="G13" s="53" t="str">
        <f t="shared" si="0"/>
        <v/>
      </c>
      <c r="H13" s="54"/>
      <c r="I13" s="55"/>
      <c r="J13" s="55">
        <v>0</v>
      </c>
      <c r="K13" s="56">
        <f t="shared" si="1"/>
        <v>0</v>
      </c>
      <c r="L13" s="37" t="str">
        <f t="shared" si="2"/>
        <v/>
      </c>
      <c r="M13" s="38" t="str">
        <f t="shared" si="3"/>
        <v/>
      </c>
      <c r="N13" s="38" t="str">
        <f t="shared" si="4"/>
        <v/>
      </c>
      <c r="O13" s="38" t="str">
        <f t="shared" si="5"/>
        <v/>
      </c>
      <c r="P13" s="22"/>
      <c r="Q13" s="36"/>
      <c r="R13" s="36"/>
      <c r="S13" s="36"/>
      <c r="T13" s="36"/>
      <c r="U13" s="36"/>
      <c r="V13" s="36"/>
      <c r="W13" s="36"/>
      <c r="X13" s="36"/>
    </row>
    <row r="14" spans="1:24" x14ac:dyDescent="0.45">
      <c r="A14" s="22"/>
      <c r="B14" s="48">
        <v>5</v>
      </c>
      <c r="C14" s="49"/>
      <c r="D14" s="50"/>
      <c r="E14" s="51"/>
      <c r="F14" s="52"/>
      <c r="G14" s="53" t="str">
        <f t="shared" si="0"/>
        <v/>
      </c>
      <c r="H14" s="54"/>
      <c r="I14" s="55"/>
      <c r="J14" s="55">
        <v>0</v>
      </c>
      <c r="K14" s="56">
        <f t="shared" si="1"/>
        <v>0</v>
      </c>
      <c r="L14" s="37" t="str">
        <f t="shared" si="2"/>
        <v/>
      </c>
      <c r="M14" s="38" t="str">
        <f t="shared" si="3"/>
        <v/>
      </c>
      <c r="N14" s="38" t="str">
        <f t="shared" si="4"/>
        <v/>
      </c>
      <c r="O14" s="38" t="str">
        <f t="shared" si="5"/>
        <v/>
      </c>
      <c r="P14" s="22"/>
      <c r="Q14" s="36"/>
      <c r="R14" s="36"/>
      <c r="S14" s="36"/>
      <c r="T14" s="36"/>
      <c r="U14" s="36"/>
      <c r="V14" s="36"/>
      <c r="W14" s="36"/>
      <c r="X14" s="36"/>
    </row>
    <row r="15" spans="1:24" x14ac:dyDescent="0.45">
      <c r="A15" s="22"/>
      <c r="B15" s="48">
        <v>6</v>
      </c>
      <c r="C15" s="49"/>
      <c r="D15" s="50"/>
      <c r="E15" s="51"/>
      <c r="F15" s="52"/>
      <c r="G15" s="53" t="str">
        <f t="shared" si="0"/>
        <v/>
      </c>
      <c r="H15" s="54"/>
      <c r="I15" s="55"/>
      <c r="J15" s="55">
        <v>0</v>
      </c>
      <c r="K15" s="56">
        <f t="shared" si="1"/>
        <v>0</v>
      </c>
      <c r="L15" s="37" t="str">
        <f t="shared" si="2"/>
        <v/>
      </c>
      <c r="M15" s="38" t="str">
        <f t="shared" si="3"/>
        <v/>
      </c>
      <c r="N15" s="38" t="str">
        <f t="shared" si="4"/>
        <v/>
      </c>
      <c r="O15" s="38" t="str">
        <f t="shared" si="5"/>
        <v/>
      </c>
      <c r="P15" s="22"/>
      <c r="Q15" s="36"/>
      <c r="R15" s="36"/>
      <c r="S15" s="36"/>
      <c r="T15" s="36"/>
      <c r="U15" s="36"/>
      <c r="V15" s="36"/>
      <c r="W15" s="36"/>
      <c r="X15" s="36"/>
    </row>
    <row r="16" spans="1:24" x14ac:dyDescent="0.45">
      <c r="A16" s="22"/>
      <c r="B16" s="48">
        <v>7</v>
      </c>
      <c r="C16" s="49"/>
      <c r="D16" s="50"/>
      <c r="E16" s="51"/>
      <c r="F16" s="52"/>
      <c r="G16" s="53" t="str">
        <f t="shared" si="0"/>
        <v/>
      </c>
      <c r="H16" s="54"/>
      <c r="I16" s="55"/>
      <c r="J16" s="55">
        <v>0</v>
      </c>
      <c r="K16" s="56">
        <f t="shared" si="1"/>
        <v>0</v>
      </c>
      <c r="L16" s="37" t="str">
        <f t="shared" si="2"/>
        <v/>
      </c>
      <c r="M16" s="38" t="str">
        <f t="shared" si="3"/>
        <v/>
      </c>
      <c r="N16" s="38" t="str">
        <f t="shared" si="4"/>
        <v/>
      </c>
      <c r="O16" s="38" t="str">
        <f t="shared" si="5"/>
        <v/>
      </c>
      <c r="P16" s="22"/>
      <c r="Q16" s="36"/>
      <c r="R16" s="36"/>
      <c r="S16" s="36"/>
      <c r="T16" s="36"/>
      <c r="U16" s="36"/>
      <c r="V16" s="36"/>
      <c r="W16" s="36"/>
      <c r="X16" s="36"/>
    </row>
    <row r="17" spans="1:24" x14ac:dyDescent="0.45">
      <c r="A17" s="22"/>
      <c r="B17" s="48">
        <v>8</v>
      </c>
      <c r="C17" s="49"/>
      <c r="D17" s="50"/>
      <c r="E17" s="51"/>
      <c r="F17" s="52"/>
      <c r="G17" s="53" t="str">
        <f t="shared" si="0"/>
        <v/>
      </c>
      <c r="H17" s="54"/>
      <c r="I17" s="55"/>
      <c r="J17" s="55">
        <v>0</v>
      </c>
      <c r="K17" s="56">
        <f t="shared" si="1"/>
        <v>0</v>
      </c>
      <c r="L17" s="37" t="str">
        <f t="shared" si="2"/>
        <v/>
      </c>
      <c r="M17" s="38" t="str">
        <f t="shared" si="3"/>
        <v/>
      </c>
      <c r="N17" s="38" t="str">
        <f t="shared" si="4"/>
        <v/>
      </c>
      <c r="O17" s="38" t="str">
        <f t="shared" si="5"/>
        <v/>
      </c>
      <c r="P17" s="22"/>
      <c r="Q17" s="36"/>
      <c r="R17" s="36"/>
      <c r="S17" s="36"/>
      <c r="T17" s="36"/>
      <c r="U17" s="36"/>
      <c r="V17" s="36"/>
      <c r="W17" s="36"/>
      <c r="X17" s="36"/>
    </row>
    <row r="18" spans="1:24" x14ac:dyDescent="0.45">
      <c r="A18" s="22"/>
      <c r="B18" s="48">
        <v>9</v>
      </c>
      <c r="C18" s="49"/>
      <c r="D18" s="50"/>
      <c r="E18" s="51"/>
      <c r="F18" s="52"/>
      <c r="G18" s="53" t="str">
        <f t="shared" si="0"/>
        <v/>
      </c>
      <c r="H18" s="54"/>
      <c r="I18" s="55"/>
      <c r="J18" s="55">
        <v>0</v>
      </c>
      <c r="K18" s="56">
        <f t="shared" si="1"/>
        <v>0</v>
      </c>
      <c r="L18" s="37" t="str">
        <f t="shared" si="2"/>
        <v/>
      </c>
      <c r="M18" s="38" t="str">
        <f t="shared" si="3"/>
        <v/>
      </c>
      <c r="N18" s="38" t="str">
        <f t="shared" si="4"/>
        <v/>
      </c>
      <c r="O18" s="38" t="str">
        <f t="shared" si="5"/>
        <v/>
      </c>
      <c r="P18" s="22"/>
      <c r="Q18" s="36"/>
      <c r="R18" s="36"/>
      <c r="S18" s="36"/>
      <c r="T18" s="36"/>
      <c r="U18" s="36"/>
      <c r="V18" s="36"/>
      <c r="W18" s="36"/>
      <c r="X18" s="36"/>
    </row>
    <row r="19" spans="1:24" x14ac:dyDescent="0.45">
      <c r="A19" s="22"/>
      <c r="B19" s="48">
        <v>10</v>
      </c>
      <c r="C19" s="49"/>
      <c r="D19" s="50"/>
      <c r="E19" s="51"/>
      <c r="F19" s="52"/>
      <c r="G19" s="53" t="str">
        <f t="shared" si="0"/>
        <v/>
      </c>
      <c r="H19" s="54"/>
      <c r="I19" s="55"/>
      <c r="J19" s="55">
        <v>0</v>
      </c>
      <c r="K19" s="56">
        <f t="shared" si="1"/>
        <v>0</v>
      </c>
      <c r="L19" s="37" t="str">
        <f t="shared" si="2"/>
        <v/>
      </c>
      <c r="M19" s="38" t="str">
        <f t="shared" si="3"/>
        <v/>
      </c>
      <c r="N19" s="38" t="str">
        <f t="shared" si="4"/>
        <v/>
      </c>
      <c r="O19" s="38" t="str">
        <f t="shared" si="5"/>
        <v/>
      </c>
      <c r="P19" s="22"/>
      <c r="Q19" s="36"/>
      <c r="R19" s="36"/>
      <c r="S19" s="36"/>
      <c r="T19" s="36"/>
      <c r="U19" s="36"/>
      <c r="V19" s="36"/>
      <c r="W19" s="36"/>
      <c r="X19" s="36"/>
    </row>
    <row r="20" spans="1:24" x14ac:dyDescent="0.45">
      <c r="A20" s="22"/>
      <c r="B20" s="57"/>
      <c r="C20" s="58"/>
      <c r="D20" s="59"/>
      <c r="E20" s="60"/>
      <c r="F20" s="61"/>
      <c r="G20" s="53" t="str">
        <f t="shared" si="0"/>
        <v/>
      </c>
      <c r="H20" s="62"/>
      <c r="I20" s="55"/>
      <c r="J20" s="55">
        <v>0</v>
      </c>
      <c r="K20" s="56">
        <f t="shared" si="1"/>
        <v>0</v>
      </c>
      <c r="L20" s="37" t="str">
        <f t="shared" si="2"/>
        <v/>
      </c>
      <c r="M20" s="38" t="str">
        <f t="shared" si="3"/>
        <v/>
      </c>
      <c r="N20" s="38" t="str">
        <f t="shared" si="4"/>
        <v/>
      </c>
      <c r="O20" s="38" t="str">
        <f t="shared" si="5"/>
        <v/>
      </c>
      <c r="P20" s="22"/>
      <c r="Q20" s="36"/>
      <c r="R20" s="36"/>
      <c r="S20" s="36"/>
      <c r="T20" s="36"/>
      <c r="U20" s="36"/>
      <c r="V20" s="36"/>
      <c r="W20" s="36"/>
      <c r="X20" s="36"/>
    </row>
    <row r="21" spans="1:24" ht="18.600000000000001" thickBot="1" x14ac:dyDescent="0.5">
      <c r="A21" s="22"/>
      <c r="B21" s="63" t="s">
        <v>87</v>
      </c>
      <c r="C21" s="64"/>
      <c r="D21" s="64"/>
      <c r="E21" s="65"/>
      <c r="F21" s="66"/>
      <c r="G21" s="67">
        <f>SUM(G9:G20)</f>
        <v>0</v>
      </c>
      <c r="H21" s="68"/>
      <c r="I21" s="69">
        <f t="shared" ref="I21:K21" si="6">SUM(I9:I20)</f>
        <v>0</v>
      </c>
      <c r="J21" s="69">
        <f t="shared" si="6"/>
        <v>0</v>
      </c>
      <c r="K21" s="70">
        <f t="shared" si="6"/>
        <v>0</v>
      </c>
      <c r="L21" s="34" t="s">
        <v>86</v>
      </c>
      <c r="M21" s="38" t="str">
        <f>IF(AND(G21=0,K21=0),"",IF(G21=K21,"○","×"))</f>
        <v/>
      </c>
      <c r="N21" s="35" t="s">
        <v>86</v>
      </c>
      <c r="O21" s="35" t="s">
        <v>86</v>
      </c>
      <c r="P21" s="22"/>
      <c r="Q21" s="36"/>
      <c r="R21" s="36"/>
      <c r="S21" s="36"/>
      <c r="T21" s="36"/>
      <c r="U21" s="36"/>
      <c r="V21" s="36"/>
      <c r="W21" s="36"/>
      <c r="X21" s="36"/>
    </row>
    <row r="22" spans="1:24" x14ac:dyDescent="0.45">
      <c r="A22" s="22"/>
      <c r="B22" s="346" t="s">
        <v>88</v>
      </c>
      <c r="C22" s="71" t="s">
        <v>63</v>
      </c>
      <c r="D22" s="72"/>
      <c r="E22" s="73"/>
      <c r="F22" s="74"/>
      <c r="G22" s="75"/>
      <c r="H22" s="76"/>
      <c r="I22" s="77"/>
      <c r="J22" s="77" t="str">
        <f>IF(I22="","",G22-I22)</f>
        <v/>
      </c>
      <c r="K22" s="78">
        <f>SUM(I22,J22)</f>
        <v>0</v>
      </c>
      <c r="L22" s="34" t="s">
        <v>86</v>
      </c>
      <c r="M22" s="38" t="str">
        <f t="shared" ref="M22:M27" si="7">IF($G22=0,"",IF(G22=K22,"○","×"))</f>
        <v/>
      </c>
      <c r="N22" s="35" t="s">
        <v>86</v>
      </c>
      <c r="O22" s="35" t="s">
        <v>86</v>
      </c>
      <c r="P22" s="22"/>
      <c r="Q22" s="36"/>
      <c r="R22" s="36"/>
      <c r="S22" s="36"/>
      <c r="T22" s="36"/>
      <c r="U22" s="36"/>
      <c r="V22" s="36"/>
      <c r="W22" s="36"/>
      <c r="X22" s="36"/>
    </row>
    <row r="23" spans="1:24" x14ac:dyDescent="0.45">
      <c r="A23" s="22"/>
      <c r="B23" s="347"/>
      <c r="C23" s="79" t="s">
        <v>64</v>
      </c>
      <c r="D23" s="80"/>
      <c r="E23" s="81"/>
      <c r="F23" s="82"/>
      <c r="G23" s="53"/>
      <c r="H23" s="54"/>
      <c r="I23" s="55"/>
      <c r="J23" s="55" t="str">
        <f>IF(I23="","",G23-I23)</f>
        <v/>
      </c>
      <c r="K23" s="56">
        <f>SUM(I23,J23)</f>
        <v>0</v>
      </c>
      <c r="L23" s="34" t="s">
        <v>86</v>
      </c>
      <c r="M23" s="38" t="str">
        <f t="shared" si="7"/>
        <v/>
      </c>
      <c r="N23" s="35" t="s">
        <v>86</v>
      </c>
      <c r="O23" s="35" t="s">
        <v>86</v>
      </c>
      <c r="P23" s="22"/>
      <c r="Q23" s="36"/>
      <c r="R23" s="36"/>
      <c r="S23" s="36"/>
      <c r="T23" s="36"/>
      <c r="U23" s="36"/>
      <c r="V23" s="36"/>
      <c r="W23" s="36"/>
      <c r="X23" s="36"/>
    </row>
    <row r="24" spans="1:24" ht="18.600000000000001" thickBot="1" x14ac:dyDescent="0.5">
      <c r="A24" s="22"/>
      <c r="B24" s="348"/>
      <c r="C24" s="83" t="s">
        <v>65</v>
      </c>
      <c r="D24" s="84"/>
      <c r="E24" s="85"/>
      <c r="F24" s="66"/>
      <c r="G24" s="67"/>
      <c r="H24" s="86"/>
      <c r="I24" s="69"/>
      <c r="J24" s="69" t="str">
        <f>IF(I24="","",G24-I24)</f>
        <v/>
      </c>
      <c r="K24" s="70">
        <f>SUM(I24,J24)</f>
        <v>0</v>
      </c>
      <c r="L24" s="34" t="s">
        <v>86</v>
      </c>
      <c r="M24" s="38" t="str">
        <f t="shared" si="7"/>
        <v/>
      </c>
      <c r="N24" s="35" t="s">
        <v>86</v>
      </c>
      <c r="O24" s="35" t="s">
        <v>86</v>
      </c>
      <c r="P24" s="22"/>
      <c r="Q24" s="36"/>
      <c r="R24" s="36"/>
      <c r="S24" s="36"/>
      <c r="T24" s="36"/>
      <c r="U24" s="36"/>
      <c r="V24" s="36"/>
      <c r="W24" s="36"/>
      <c r="X24" s="36"/>
    </row>
    <row r="25" spans="1:24" x14ac:dyDescent="0.45">
      <c r="A25" s="22"/>
      <c r="B25" s="87"/>
      <c r="C25" s="44" t="s">
        <v>89</v>
      </c>
      <c r="D25" s="88"/>
      <c r="E25" s="89"/>
      <c r="F25" s="90"/>
      <c r="G25" s="91"/>
      <c r="H25" s="92"/>
      <c r="I25" s="46"/>
      <c r="J25" s="46" t="str">
        <f>IF(I25="","",G25-I25)</f>
        <v/>
      </c>
      <c r="K25" s="47">
        <f>SUM(I25,J25)</f>
        <v>0</v>
      </c>
      <c r="L25" s="34" t="s">
        <v>86</v>
      </c>
      <c r="M25" s="38" t="str">
        <f t="shared" si="7"/>
        <v/>
      </c>
      <c r="N25" s="35" t="s">
        <v>86</v>
      </c>
      <c r="O25" s="35" t="s">
        <v>86</v>
      </c>
      <c r="P25" s="22"/>
      <c r="Q25" s="36"/>
      <c r="R25" s="36"/>
      <c r="S25" s="36"/>
      <c r="T25" s="36"/>
      <c r="U25" s="36"/>
      <c r="V25" s="36"/>
      <c r="W25" s="36"/>
      <c r="X25" s="36"/>
    </row>
    <row r="26" spans="1:24" x14ac:dyDescent="0.45">
      <c r="A26" s="22"/>
      <c r="B26" s="93"/>
      <c r="C26" s="94" t="s">
        <v>90</v>
      </c>
      <c r="D26" s="80"/>
      <c r="E26" s="81"/>
      <c r="F26" s="82"/>
      <c r="G26" s="53"/>
      <c r="H26" s="54"/>
      <c r="I26" s="55"/>
      <c r="J26" s="55" t="str">
        <f>IF(I26="","",G26-I26)</f>
        <v/>
      </c>
      <c r="K26" s="56">
        <f>SUM(I26,J26)</f>
        <v>0</v>
      </c>
      <c r="L26" s="34" t="s">
        <v>86</v>
      </c>
      <c r="M26" s="38" t="str">
        <f t="shared" si="7"/>
        <v/>
      </c>
      <c r="N26" s="35" t="s">
        <v>86</v>
      </c>
      <c r="O26" s="35" t="s">
        <v>86</v>
      </c>
      <c r="P26" s="22"/>
      <c r="Q26" s="36"/>
      <c r="R26" s="36"/>
      <c r="S26" s="36"/>
      <c r="T26" s="36"/>
      <c r="U26" s="36"/>
      <c r="V26" s="36"/>
      <c r="W26" s="36"/>
      <c r="X26" s="36"/>
    </row>
    <row r="27" spans="1:24" ht="18.600000000000001" thickBot="1" x14ac:dyDescent="0.5">
      <c r="A27" s="22"/>
      <c r="B27" s="63" t="s">
        <v>87</v>
      </c>
      <c r="C27" s="95"/>
      <c r="D27" s="95"/>
      <c r="E27" s="96"/>
      <c r="F27" s="96"/>
      <c r="G27" s="67">
        <f>SUM(G22:G26)</f>
        <v>0</v>
      </c>
      <c r="H27" s="97"/>
      <c r="I27" s="69">
        <f t="shared" ref="I27" si="8">SUM(I22:I26)</f>
        <v>0</v>
      </c>
      <c r="J27" s="69">
        <f>SUM(J22:J26)</f>
        <v>0</v>
      </c>
      <c r="K27" s="70">
        <f>SUM(K22:K26)</f>
        <v>0</v>
      </c>
      <c r="L27" s="34" t="s">
        <v>86</v>
      </c>
      <c r="M27" s="38" t="str">
        <f t="shared" si="7"/>
        <v/>
      </c>
      <c r="N27" s="35" t="s">
        <v>86</v>
      </c>
      <c r="O27" s="35" t="s">
        <v>86</v>
      </c>
      <c r="P27" s="22"/>
      <c r="Q27" s="36"/>
      <c r="R27" s="36"/>
      <c r="S27" s="36"/>
      <c r="T27" s="36"/>
      <c r="U27" s="36"/>
      <c r="V27" s="36"/>
      <c r="W27" s="36"/>
      <c r="X27" s="36"/>
    </row>
    <row r="28" spans="1:24" ht="18.600000000000001" thickBot="1" x14ac:dyDescent="0.5">
      <c r="A28" s="22"/>
      <c r="B28" s="338" t="str">
        <f>B9&amp;"の計"</f>
        <v>見積書１の計</v>
      </c>
      <c r="C28" s="339"/>
      <c r="D28" s="339"/>
      <c r="E28" s="339"/>
      <c r="F28" s="340"/>
      <c r="G28" s="98">
        <f>SUM(G21,G27)</f>
        <v>0</v>
      </c>
      <c r="H28" s="99"/>
      <c r="I28" s="100">
        <f>SUM(I21,I27)</f>
        <v>0</v>
      </c>
      <c r="J28" s="100">
        <f t="shared" ref="J28:K28" si="9">SUM(J21,J27)</f>
        <v>0</v>
      </c>
      <c r="K28" s="101">
        <f t="shared" si="9"/>
        <v>0</v>
      </c>
      <c r="L28" s="34" t="s">
        <v>86</v>
      </c>
      <c r="M28" s="38" t="str">
        <f>IF(AND(G28=0,K28=0),"",IF(G28=K28,"○","×"))</f>
        <v/>
      </c>
      <c r="N28" s="35" t="s">
        <v>86</v>
      </c>
      <c r="O28" s="35" t="s">
        <v>86</v>
      </c>
      <c r="P28" s="22"/>
      <c r="Q28" s="36"/>
      <c r="R28" s="36"/>
      <c r="S28" s="36"/>
      <c r="T28" s="36"/>
      <c r="U28" s="36"/>
      <c r="V28" s="36"/>
      <c r="W28" s="36"/>
      <c r="X28" s="36"/>
    </row>
    <row r="29" spans="1:24" x14ac:dyDescent="0.45">
      <c r="A29" s="22"/>
      <c r="B29" s="349" t="s">
        <v>159</v>
      </c>
      <c r="C29" s="350"/>
      <c r="D29" s="350"/>
      <c r="E29" s="350"/>
      <c r="F29" s="351"/>
      <c r="G29" s="53"/>
      <c r="H29" s="54"/>
      <c r="I29" s="55"/>
      <c r="J29" s="55"/>
      <c r="K29" s="56"/>
      <c r="L29" s="34" t="s">
        <v>86</v>
      </c>
      <c r="M29" s="35" t="s">
        <v>86</v>
      </c>
      <c r="N29" s="35" t="s">
        <v>86</v>
      </c>
      <c r="O29" s="35" t="s">
        <v>86</v>
      </c>
      <c r="P29" s="22"/>
      <c r="Q29" s="36"/>
      <c r="R29" s="36"/>
      <c r="S29" s="36"/>
      <c r="T29" s="36"/>
      <c r="U29" s="36"/>
      <c r="V29" s="36"/>
      <c r="W29" s="36"/>
      <c r="X29" s="36"/>
    </row>
    <row r="30" spans="1:24" x14ac:dyDescent="0.45">
      <c r="A30" s="22"/>
      <c r="B30" s="48">
        <v>1</v>
      </c>
      <c r="C30" s="49"/>
      <c r="D30" s="50"/>
      <c r="E30" s="51"/>
      <c r="F30" s="52"/>
      <c r="G30" s="53" t="str">
        <f>IF(OR(E30="",F30=""),"",E30*F30)</f>
        <v/>
      </c>
      <c r="H30" s="54"/>
      <c r="I30" s="55"/>
      <c r="J30" s="55">
        <v>0</v>
      </c>
      <c r="K30" s="56">
        <f t="shared" ref="K30:K40" si="10">SUM(I30,J30)</f>
        <v>0</v>
      </c>
      <c r="L30" s="37" t="str">
        <f t="shared" ref="L30:L40" si="11">IF(G30="","",IF(E30*F30=G30,"○","×"))</f>
        <v/>
      </c>
      <c r="M30" s="38" t="str">
        <f t="shared" ref="M30:M40" si="12">IF(AND(G30="",K30=0),"",IF(G30=K30,"○","×"))</f>
        <v/>
      </c>
      <c r="N30" s="38" t="str">
        <f t="shared" ref="N30:N40" si="13">IF($G30="","",IF(INT(E30)=E30,"ー","あり"))</f>
        <v/>
      </c>
      <c r="O30" s="38" t="str">
        <f t="shared" ref="O30:O40" si="14">IF($G30="","",IF(INT(F30)=F30,"ー","あり"))</f>
        <v/>
      </c>
      <c r="P30" s="22"/>
      <c r="Q30" s="36"/>
      <c r="R30" s="36"/>
      <c r="S30" s="36"/>
      <c r="T30" s="36"/>
      <c r="U30" s="36"/>
      <c r="V30" s="36"/>
      <c r="W30" s="36"/>
      <c r="X30" s="36"/>
    </row>
    <row r="31" spans="1:24" x14ac:dyDescent="0.45">
      <c r="A31" s="22"/>
      <c r="B31" s="48">
        <v>2</v>
      </c>
      <c r="C31" s="49"/>
      <c r="D31" s="50"/>
      <c r="E31" s="51"/>
      <c r="F31" s="52"/>
      <c r="G31" s="53" t="str">
        <f t="shared" ref="G31:G40" si="15">IF(OR(E31="",F31=""),"",E31*F31)</f>
        <v/>
      </c>
      <c r="H31" s="54"/>
      <c r="I31" s="55"/>
      <c r="J31" s="55">
        <v>0</v>
      </c>
      <c r="K31" s="56">
        <f t="shared" si="10"/>
        <v>0</v>
      </c>
      <c r="L31" s="37" t="str">
        <f t="shared" si="11"/>
        <v/>
      </c>
      <c r="M31" s="38" t="str">
        <f t="shared" si="12"/>
        <v/>
      </c>
      <c r="N31" s="38" t="str">
        <f t="shared" si="13"/>
        <v/>
      </c>
      <c r="O31" s="38" t="str">
        <f t="shared" si="14"/>
        <v/>
      </c>
      <c r="P31" s="22"/>
      <c r="Q31" s="36"/>
      <c r="R31" s="36"/>
      <c r="S31" s="36"/>
      <c r="T31" s="36"/>
      <c r="U31" s="36"/>
      <c r="V31" s="36"/>
      <c r="W31" s="36"/>
      <c r="X31" s="36"/>
    </row>
    <row r="32" spans="1:24" x14ac:dyDescent="0.45">
      <c r="A32" s="22"/>
      <c r="B32" s="48">
        <v>3</v>
      </c>
      <c r="C32" s="49"/>
      <c r="D32" s="50"/>
      <c r="E32" s="51"/>
      <c r="F32" s="52"/>
      <c r="G32" s="53" t="str">
        <f t="shared" si="15"/>
        <v/>
      </c>
      <c r="H32" s="54"/>
      <c r="I32" s="55"/>
      <c r="J32" s="55">
        <v>0</v>
      </c>
      <c r="K32" s="56">
        <f t="shared" si="10"/>
        <v>0</v>
      </c>
      <c r="L32" s="37" t="str">
        <f t="shared" si="11"/>
        <v/>
      </c>
      <c r="M32" s="38" t="str">
        <f t="shared" si="12"/>
        <v/>
      </c>
      <c r="N32" s="38" t="str">
        <f t="shared" si="13"/>
        <v/>
      </c>
      <c r="O32" s="38" t="str">
        <f t="shared" si="14"/>
        <v/>
      </c>
      <c r="P32" s="22"/>
      <c r="Q32" s="36"/>
      <c r="R32" s="36"/>
      <c r="S32" s="36"/>
      <c r="T32" s="36"/>
      <c r="U32" s="36"/>
      <c r="V32" s="36"/>
      <c r="W32" s="36"/>
      <c r="X32" s="36"/>
    </row>
    <row r="33" spans="1:24" x14ac:dyDescent="0.45">
      <c r="A33" s="22"/>
      <c r="B33" s="48">
        <v>4</v>
      </c>
      <c r="C33" s="49"/>
      <c r="D33" s="50"/>
      <c r="E33" s="51"/>
      <c r="F33" s="52"/>
      <c r="G33" s="53" t="str">
        <f t="shared" si="15"/>
        <v/>
      </c>
      <c r="H33" s="54"/>
      <c r="I33" s="55"/>
      <c r="J33" s="55">
        <v>0</v>
      </c>
      <c r="K33" s="56">
        <f t="shared" si="10"/>
        <v>0</v>
      </c>
      <c r="L33" s="37" t="str">
        <f t="shared" si="11"/>
        <v/>
      </c>
      <c r="M33" s="38" t="str">
        <f t="shared" si="12"/>
        <v/>
      </c>
      <c r="N33" s="38" t="str">
        <f t="shared" si="13"/>
        <v/>
      </c>
      <c r="O33" s="38" t="str">
        <f t="shared" si="14"/>
        <v/>
      </c>
      <c r="P33" s="22"/>
      <c r="Q33" s="36"/>
      <c r="R33" s="36"/>
      <c r="S33" s="36"/>
      <c r="T33" s="36"/>
      <c r="U33" s="36"/>
      <c r="V33" s="36"/>
      <c r="W33" s="36"/>
      <c r="X33" s="36"/>
    </row>
    <row r="34" spans="1:24" x14ac:dyDescent="0.45">
      <c r="A34" s="22"/>
      <c r="B34" s="48">
        <v>5</v>
      </c>
      <c r="C34" s="49"/>
      <c r="D34" s="50"/>
      <c r="E34" s="51"/>
      <c r="F34" s="52"/>
      <c r="G34" s="53" t="str">
        <f t="shared" si="15"/>
        <v/>
      </c>
      <c r="H34" s="54"/>
      <c r="I34" s="55"/>
      <c r="J34" s="55">
        <v>0</v>
      </c>
      <c r="K34" s="56">
        <f t="shared" si="10"/>
        <v>0</v>
      </c>
      <c r="L34" s="37" t="str">
        <f t="shared" si="11"/>
        <v/>
      </c>
      <c r="M34" s="38" t="str">
        <f t="shared" si="12"/>
        <v/>
      </c>
      <c r="N34" s="38" t="str">
        <f t="shared" si="13"/>
        <v/>
      </c>
      <c r="O34" s="38" t="str">
        <f t="shared" si="14"/>
        <v/>
      </c>
      <c r="P34" s="22"/>
      <c r="Q34" s="36"/>
      <c r="R34" s="36"/>
      <c r="S34" s="36"/>
      <c r="T34" s="36"/>
      <c r="U34" s="36"/>
      <c r="V34" s="36"/>
      <c r="W34" s="36"/>
      <c r="X34" s="36"/>
    </row>
    <row r="35" spans="1:24" x14ac:dyDescent="0.45">
      <c r="A35" s="22"/>
      <c r="B35" s="48">
        <v>6</v>
      </c>
      <c r="C35" s="49"/>
      <c r="D35" s="50"/>
      <c r="E35" s="51"/>
      <c r="F35" s="52"/>
      <c r="G35" s="53" t="str">
        <f t="shared" si="15"/>
        <v/>
      </c>
      <c r="H35" s="54"/>
      <c r="I35" s="55"/>
      <c r="J35" s="55">
        <v>0</v>
      </c>
      <c r="K35" s="56">
        <f t="shared" si="10"/>
        <v>0</v>
      </c>
      <c r="L35" s="37" t="str">
        <f t="shared" si="11"/>
        <v/>
      </c>
      <c r="M35" s="38" t="str">
        <f t="shared" si="12"/>
        <v/>
      </c>
      <c r="N35" s="38" t="str">
        <f t="shared" si="13"/>
        <v/>
      </c>
      <c r="O35" s="38" t="str">
        <f t="shared" si="14"/>
        <v/>
      </c>
      <c r="P35" s="22"/>
      <c r="Q35" s="36"/>
      <c r="R35" s="36"/>
      <c r="S35" s="36"/>
      <c r="T35" s="36"/>
      <c r="U35" s="36"/>
      <c r="V35" s="36"/>
      <c r="W35" s="36"/>
      <c r="X35" s="36"/>
    </row>
    <row r="36" spans="1:24" x14ac:dyDescent="0.45">
      <c r="A36" s="22"/>
      <c r="B36" s="48">
        <v>7</v>
      </c>
      <c r="C36" s="49"/>
      <c r="D36" s="50"/>
      <c r="E36" s="51"/>
      <c r="F36" s="52"/>
      <c r="G36" s="53" t="str">
        <f t="shared" si="15"/>
        <v/>
      </c>
      <c r="H36" s="54"/>
      <c r="I36" s="55"/>
      <c r="J36" s="55">
        <v>0</v>
      </c>
      <c r="K36" s="56">
        <f t="shared" si="10"/>
        <v>0</v>
      </c>
      <c r="L36" s="37" t="str">
        <f t="shared" si="11"/>
        <v/>
      </c>
      <c r="M36" s="38" t="str">
        <f t="shared" si="12"/>
        <v/>
      </c>
      <c r="N36" s="38" t="str">
        <f t="shared" si="13"/>
        <v/>
      </c>
      <c r="O36" s="38" t="str">
        <f t="shared" si="14"/>
        <v/>
      </c>
      <c r="P36" s="22"/>
      <c r="Q36" s="36"/>
      <c r="R36" s="36"/>
      <c r="S36" s="36"/>
      <c r="T36" s="36"/>
      <c r="U36" s="36"/>
      <c r="V36" s="36"/>
      <c r="W36" s="36"/>
      <c r="X36" s="36"/>
    </row>
    <row r="37" spans="1:24" x14ac:dyDescent="0.45">
      <c r="A37" s="22"/>
      <c r="B37" s="48">
        <v>8</v>
      </c>
      <c r="C37" s="49"/>
      <c r="D37" s="50"/>
      <c r="E37" s="51"/>
      <c r="F37" s="52"/>
      <c r="G37" s="53" t="str">
        <f t="shared" si="15"/>
        <v/>
      </c>
      <c r="H37" s="54"/>
      <c r="I37" s="55"/>
      <c r="J37" s="55">
        <v>0</v>
      </c>
      <c r="K37" s="56">
        <f t="shared" si="10"/>
        <v>0</v>
      </c>
      <c r="L37" s="37" t="str">
        <f t="shared" si="11"/>
        <v/>
      </c>
      <c r="M37" s="38" t="str">
        <f t="shared" si="12"/>
        <v/>
      </c>
      <c r="N37" s="38" t="str">
        <f t="shared" si="13"/>
        <v/>
      </c>
      <c r="O37" s="38" t="str">
        <f t="shared" si="14"/>
        <v/>
      </c>
      <c r="P37" s="22"/>
      <c r="Q37" s="36"/>
      <c r="R37" s="36"/>
      <c r="S37" s="36"/>
      <c r="T37" s="36"/>
      <c r="U37" s="36"/>
      <c r="V37" s="36"/>
      <c r="W37" s="36"/>
      <c r="X37" s="36"/>
    </row>
    <row r="38" spans="1:24" x14ac:dyDescent="0.45">
      <c r="A38" s="22"/>
      <c r="B38" s="48">
        <v>9</v>
      </c>
      <c r="C38" s="49"/>
      <c r="D38" s="50"/>
      <c r="E38" s="51"/>
      <c r="F38" s="52"/>
      <c r="G38" s="53" t="str">
        <f t="shared" si="15"/>
        <v/>
      </c>
      <c r="H38" s="54"/>
      <c r="I38" s="55"/>
      <c r="J38" s="55">
        <v>0</v>
      </c>
      <c r="K38" s="56">
        <f t="shared" si="10"/>
        <v>0</v>
      </c>
      <c r="L38" s="37" t="str">
        <f t="shared" si="11"/>
        <v/>
      </c>
      <c r="M38" s="38" t="str">
        <f t="shared" si="12"/>
        <v/>
      </c>
      <c r="N38" s="38" t="str">
        <f t="shared" si="13"/>
        <v/>
      </c>
      <c r="O38" s="38" t="str">
        <f t="shared" si="14"/>
        <v/>
      </c>
      <c r="P38" s="22"/>
      <c r="Q38" s="36"/>
      <c r="R38" s="36"/>
      <c r="S38" s="36"/>
      <c r="T38" s="36"/>
      <c r="U38" s="36"/>
      <c r="V38" s="36"/>
      <c r="W38" s="36"/>
      <c r="X38" s="36"/>
    </row>
    <row r="39" spans="1:24" x14ac:dyDescent="0.45">
      <c r="A39" s="22"/>
      <c r="B39" s="48">
        <v>10</v>
      </c>
      <c r="C39" s="49"/>
      <c r="D39" s="50"/>
      <c r="E39" s="51"/>
      <c r="F39" s="52"/>
      <c r="G39" s="53" t="str">
        <f t="shared" si="15"/>
        <v/>
      </c>
      <c r="H39" s="54"/>
      <c r="I39" s="55"/>
      <c r="J39" s="55">
        <v>0</v>
      </c>
      <c r="K39" s="56">
        <f t="shared" si="10"/>
        <v>0</v>
      </c>
      <c r="L39" s="37" t="str">
        <f t="shared" si="11"/>
        <v/>
      </c>
      <c r="M39" s="38" t="str">
        <f t="shared" si="12"/>
        <v/>
      </c>
      <c r="N39" s="38" t="str">
        <f t="shared" si="13"/>
        <v/>
      </c>
      <c r="O39" s="38" t="str">
        <f t="shared" si="14"/>
        <v/>
      </c>
      <c r="P39" s="22"/>
      <c r="Q39" s="36"/>
      <c r="R39" s="36"/>
      <c r="S39" s="36"/>
      <c r="T39" s="36"/>
      <c r="U39" s="36"/>
      <c r="V39" s="36"/>
      <c r="W39" s="36"/>
      <c r="X39" s="36"/>
    </row>
    <row r="40" spans="1:24" x14ac:dyDescent="0.45">
      <c r="A40" s="22"/>
      <c r="B40" s="57"/>
      <c r="C40" s="58"/>
      <c r="D40" s="59"/>
      <c r="E40" s="60"/>
      <c r="F40" s="61"/>
      <c r="G40" s="53" t="str">
        <f t="shared" si="15"/>
        <v/>
      </c>
      <c r="H40" s="102"/>
      <c r="I40" s="55"/>
      <c r="J40" s="55">
        <v>0</v>
      </c>
      <c r="K40" s="56">
        <f t="shared" si="10"/>
        <v>0</v>
      </c>
      <c r="L40" s="37" t="str">
        <f t="shared" si="11"/>
        <v/>
      </c>
      <c r="M40" s="38" t="str">
        <f t="shared" si="12"/>
        <v/>
      </c>
      <c r="N40" s="38" t="str">
        <f t="shared" si="13"/>
        <v/>
      </c>
      <c r="O40" s="38" t="str">
        <f t="shared" si="14"/>
        <v/>
      </c>
      <c r="P40" s="22"/>
      <c r="Q40" s="36"/>
      <c r="R40" s="36"/>
      <c r="S40" s="36"/>
      <c r="T40" s="36"/>
      <c r="U40" s="36"/>
      <c r="V40" s="36"/>
      <c r="W40" s="36"/>
      <c r="X40" s="36"/>
    </row>
    <row r="41" spans="1:24" ht="18.600000000000001" thickBot="1" x14ac:dyDescent="0.5">
      <c r="A41" s="22"/>
      <c r="B41" s="63" t="s">
        <v>87</v>
      </c>
      <c r="C41" s="64"/>
      <c r="D41" s="64"/>
      <c r="E41" s="65"/>
      <c r="F41" s="66"/>
      <c r="G41" s="67">
        <f>SUM(G29:G40)</f>
        <v>0</v>
      </c>
      <c r="H41" s="68"/>
      <c r="I41" s="69">
        <f t="shared" ref="I41:K41" si="16">SUM(I29:I40)</f>
        <v>0</v>
      </c>
      <c r="J41" s="69">
        <f t="shared" si="16"/>
        <v>0</v>
      </c>
      <c r="K41" s="70">
        <f t="shared" si="16"/>
        <v>0</v>
      </c>
      <c r="L41" s="34" t="s">
        <v>86</v>
      </c>
      <c r="M41" s="38" t="str">
        <f>IF(AND(G41=0,K41=0),"",IF(G41=K41,"○","×"))</f>
        <v/>
      </c>
      <c r="N41" s="35" t="s">
        <v>86</v>
      </c>
      <c r="O41" s="35" t="s">
        <v>86</v>
      </c>
      <c r="P41" s="22"/>
      <c r="Q41" s="36"/>
      <c r="R41" s="36"/>
      <c r="S41" s="36"/>
      <c r="T41" s="36"/>
      <c r="U41" s="36"/>
      <c r="V41" s="36"/>
      <c r="W41" s="36"/>
      <c r="X41" s="36"/>
    </row>
    <row r="42" spans="1:24" x14ac:dyDescent="0.45">
      <c r="A42" s="22"/>
      <c r="B42" s="346" t="s">
        <v>88</v>
      </c>
      <c r="C42" s="71" t="s">
        <v>63</v>
      </c>
      <c r="D42" s="72"/>
      <c r="E42" s="73"/>
      <c r="F42" s="74"/>
      <c r="G42" s="75"/>
      <c r="H42" s="76"/>
      <c r="I42" s="77"/>
      <c r="J42" s="77" t="str">
        <f>IF(I42="","",G42-I42)</f>
        <v/>
      </c>
      <c r="K42" s="78">
        <f>SUM(I42,J42)</f>
        <v>0</v>
      </c>
      <c r="L42" s="34" t="s">
        <v>86</v>
      </c>
      <c r="M42" s="38" t="str">
        <f t="shared" ref="M42:M47" si="17">IF($G42=0,"",IF(G42=K42,"○","×"))</f>
        <v/>
      </c>
      <c r="N42" s="35" t="s">
        <v>86</v>
      </c>
      <c r="O42" s="35" t="s">
        <v>86</v>
      </c>
      <c r="P42" s="22"/>
      <c r="Q42" s="36"/>
      <c r="R42" s="36"/>
      <c r="S42" s="36"/>
      <c r="T42" s="36"/>
      <c r="U42" s="36"/>
      <c r="V42" s="36"/>
      <c r="W42" s="36"/>
      <c r="X42" s="36"/>
    </row>
    <row r="43" spans="1:24" x14ac:dyDescent="0.45">
      <c r="A43" s="22"/>
      <c r="B43" s="347"/>
      <c r="C43" s="79" t="s">
        <v>64</v>
      </c>
      <c r="D43" s="80"/>
      <c r="E43" s="81"/>
      <c r="F43" s="82"/>
      <c r="G43" s="53"/>
      <c r="H43" s="54"/>
      <c r="I43" s="55"/>
      <c r="J43" s="55" t="str">
        <f>IF(I43="","",G43-I43)</f>
        <v/>
      </c>
      <c r="K43" s="56">
        <f>SUM(I43,J43)</f>
        <v>0</v>
      </c>
      <c r="L43" s="34" t="s">
        <v>86</v>
      </c>
      <c r="M43" s="38" t="str">
        <f t="shared" si="17"/>
        <v/>
      </c>
      <c r="N43" s="35" t="s">
        <v>86</v>
      </c>
      <c r="O43" s="35" t="s">
        <v>86</v>
      </c>
      <c r="P43" s="22"/>
      <c r="Q43" s="36"/>
      <c r="R43" s="36"/>
      <c r="S43" s="36"/>
      <c r="T43" s="36"/>
      <c r="U43" s="36"/>
      <c r="V43" s="36"/>
      <c r="W43" s="36"/>
      <c r="X43" s="36"/>
    </row>
    <row r="44" spans="1:24" ht="18.600000000000001" thickBot="1" x14ac:dyDescent="0.5">
      <c r="A44" s="22"/>
      <c r="B44" s="348"/>
      <c r="C44" s="83" t="s">
        <v>65</v>
      </c>
      <c r="D44" s="84"/>
      <c r="E44" s="85"/>
      <c r="F44" s="66"/>
      <c r="G44" s="67"/>
      <c r="H44" s="86"/>
      <c r="I44" s="69"/>
      <c r="J44" s="69" t="str">
        <f>IF(I44="","",G44-I44)</f>
        <v/>
      </c>
      <c r="K44" s="70">
        <f>SUM(I44,J44)</f>
        <v>0</v>
      </c>
      <c r="L44" s="34" t="s">
        <v>86</v>
      </c>
      <c r="M44" s="38" t="str">
        <f t="shared" si="17"/>
        <v/>
      </c>
      <c r="N44" s="35" t="s">
        <v>86</v>
      </c>
      <c r="O44" s="35" t="s">
        <v>86</v>
      </c>
      <c r="P44" s="22"/>
      <c r="Q44" s="36"/>
      <c r="R44" s="36"/>
      <c r="S44" s="36"/>
      <c r="T44" s="36"/>
      <c r="U44" s="36"/>
      <c r="V44" s="36"/>
      <c r="W44" s="36"/>
      <c r="X44" s="36"/>
    </row>
    <row r="45" spans="1:24" x14ac:dyDescent="0.45">
      <c r="A45" s="22"/>
      <c r="B45" s="87"/>
      <c r="C45" s="44" t="s">
        <v>89</v>
      </c>
      <c r="D45" s="88"/>
      <c r="E45" s="89"/>
      <c r="F45" s="90"/>
      <c r="G45" s="91"/>
      <c r="H45" s="92"/>
      <c r="I45" s="46"/>
      <c r="J45" s="46" t="str">
        <f>IF(I45="","",G45-I45)</f>
        <v/>
      </c>
      <c r="K45" s="47">
        <f>SUM(I45,J45)</f>
        <v>0</v>
      </c>
      <c r="L45" s="34" t="s">
        <v>86</v>
      </c>
      <c r="M45" s="38" t="str">
        <f t="shared" si="17"/>
        <v/>
      </c>
      <c r="N45" s="35" t="s">
        <v>86</v>
      </c>
      <c r="O45" s="35" t="s">
        <v>86</v>
      </c>
      <c r="P45" s="22"/>
      <c r="Q45" s="36"/>
      <c r="R45" s="36"/>
      <c r="S45" s="36"/>
      <c r="T45" s="36"/>
      <c r="U45" s="36"/>
      <c r="V45" s="36"/>
      <c r="W45" s="36"/>
      <c r="X45" s="36"/>
    </row>
    <row r="46" spans="1:24" x14ac:dyDescent="0.45">
      <c r="A46" s="22"/>
      <c r="B46" s="93"/>
      <c r="C46" s="94" t="s">
        <v>90</v>
      </c>
      <c r="D46" s="80"/>
      <c r="E46" s="81"/>
      <c r="F46" s="82"/>
      <c r="G46" s="53"/>
      <c r="H46" s="54"/>
      <c r="I46" s="55"/>
      <c r="J46" s="55" t="str">
        <f>IF(I46="","",G46-I46)</f>
        <v/>
      </c>
      <c r="K46" s="56">
        <f>SUM(I46,J46)</f>
        <v>0</v>
      </c>
      <c r="L46" s="34" t="s">
        <v>86</v>
      </c>
      <c r="M46" s="38" t="str">
        <f t="shared" si="17"/>
        <v/>
      </c>
      <c r="N46" s="35" t="s">
        <v>86</v>
      </c>
      <c r="O46" s="35" t="s">
        <v>86</v>
      </c>
      <c r="P46" s="22"/>
      <c r="Q46" s="36"/>
      <c r="R46" s="36"/>
      <c r="S46" s="36"/>
      <c r="T46" s="36"/>
      <c r="U46" s="36"/>
      <c r="V46" s="36"/>
      <c r="W46" s="36"/>
      <c r="X46" s="36"/>
    </row>
    <row r="47" spans="1:24" ht="18.600000000000001" thickBot="1" x14ac:dyDescent="0.5">
      <c r="A47" s="22"/>
      <c r="B47" s="63" t="s">
        <v>87</v>
      </c>
      <c r="C47" s="95"/>
      <c r="D47" s="95"/>
      <c r="E47" s="96"/>
      <c r="F47" s="96"/>
      <c r="G47" s="67">
        <f>SUM(G42:G46)</f>
        <v>0</v>
      </c>
      <c r="H47" s="97"/>
      <c r="I47" s="69">
        <f t="shared" ref="I47:K47" si="18">SUM(I42:I46)</f>
        <v>0</v>
      </c>
      <c r="J47" s="69">
        <f t="shared" si="18"/>
        <v>0</v>
      </c>
      <c r="K47" s="70">
        <f t="shared" si="18"/>
        <v>0</v>
      </c>
      <c r="L47" s="34" t="s">
        <v>86</v>
      </c>
      <c r="M47" s="38" t="str">
        <f t="shared" si="17"/>
        <v/>
      </c>
      <c r="N47" s="35" t="s">
        <v>86</v>
      </c>
      <c r="O47" s="35" t="s">
        <v>86</v>
      </c>
      <c r="P47" s="22"/>
      <c r="Q47" s="36"/>
      <c r="R47" s="36"/>
      <c r="S47" s="36"/>
      <c r="T47" s="36"/>
      <c r="U47" s="36"/>
      <c r="V47" s="36"/>
      <c r="W47" s="36"/>
      <c r="X47" s="36"/>
    </row>
    <row r="48" spans="1:24" ht="18.600000000000001" thickBot="1" x14ac:dyDescent="0.5">
      <c r="A48" s="22"/>
      <c r="B48" s="338" t="str">
        <f>B29&amp;"の計"</f>
        <v>見積書２の計</v>
      </c>
      <c r="C48" s="339"/>
      <c r="D48" s="339"/>
      <c r="E48" s="339"/>
      <c r="F48" s="340"/>
      <c r="G48" s="98">
        <f>SUM(G41,G47)</f>
        <v>0</v>
      </c>
      <c r="H48" s="99"/>
      <c r="I48" s="100">
        <f>SUM(I41,I47)</f>
        <v>0</v>
      </c>
      <c r="J48" s="100">
        <f>SUM(J41,J47)</f>
        <v>0</v>
      </c>
      <c r="K48" s="101">
        <f>SUM(K41,K47)</f>
        <v>0</v>
      </c>
      <c r="L48" s="34" t="s">
        <v>86</v>
      </c>
      <c r="M48" s="38" t="str">
        <f>IF(AND(G48=0,K48=0),"",IF(G48=K48,"○","×"))</f>
        <v/>
      </c>
      <c r="N48" s="35" t="s">
        <v>86</v>
      </c>
      <c r="O48" s="35" t="s">
        <v>86</v>
      </c>
      <c r="P48" s="22"/>
      <c r="Q48" s="36"/>
      <c r="R48" s="36"/>
      <c r="S48" s="36"/>
      <c r="T48" s="36"/>
      <c r="U48" s="36"/>
      <c r="V48" s="36"/>
      <c r="W48" s="36"/>
      <c r="X48" s="36"/>
    </row>
    <row r="49" spans="1:24" ht="18.600000000000001" thickBot="1" x14ac:dyDescent="0.5">
      <c r="A49" s="22"/>
      <c r="B49" s="341" t="s">
        <v>91</v>
      </c>
      <c r="C49" s="342"/>
      <c r="D49" s="342"/>
      <c r="E49" s="342"/>
      <c r="F49" s="343"/>
      <c r="G49" s="103">
        <f>SUM(G28,G48)</f>
        <v>0</v>
      </c>
      <c r="H49" s="104"/>
      <c r="I49" s="179">
        <f t="shared" ref="I49:K49" si="19">SUM(I28,I48)</f>
        <v>0</v>
      </c>
      <c r="J49" s="178">
        <f t="shared" si="19"/>
        <v>0</v>
      </c>
      <c r="K49" s="105">
        <f t="shared" si="19"/>
        <v>0</v>
      </c>
      <c r="L49" s="34" t="s">
        <v>86</v>
      </c>
      <c r="M49" s="35" t="s">
        <v>86</v>
      </c>
      <c r="N49" s="35" t="s">
        <v>86</v>
      </c>
      <c r="O49" s="35" t="s">
        <v>86</v>
      </c>
      <c r="P49" s="22"/>
      <c r="Q49" s="36"/>
      <c r="R49" s="36"/>
      <c r="S49" s="36"/>
      <c r="T49" s="36"/>
      <c r="U49" s="36"/>
      <c r="V49" s="36"/>
      <c r="W49" s="36"/>
      <c r="X49" s="36"/>
    </row>
    <row r="50" spans="1:24" x14ac:dyDescent="0.45">
      <c r="A50" s="22"/>
      <c r="B50" s="32"/>
      <c r="C50" s="106"/>
      <c r="D50" s="106"/>
      <c r="E50" s="107"/>
      <c r="F50" s="108"/>
      <c r="G50" s="109"/>
      <c r="H50" s="110"/>
      <c r="I50" s="22"/>
      <c r="J50" s="36"/>
      <c r="K50" s="36"/>
      <c r="L50" s="36"/>
      <c r="M50" s="36"/>
      <c r="N50" s="36"/>
      <c r="O50" s="36"/>
      <c r="P50" s="36"/>
      <c r="Q50" s="36"/>
    </row>
    <row r="51" spans="1:24" x14ac:dyDescent="0.45">
      <c r="A51" s="22"/>
      <c r="B51" s="23"/>
      <c r="C51" s="22"/>
      <c r="D51" s="22"/>
      <c r="E51" s="111"/>
      <c r="F51" s="112"/>
      <c r="G51" s="113"/>
      <c r="H51" s="114"/>
      <c r="I51" s="22"/>
      <c r="J51" s="36"/>
      <c r="K51" s="36"/>
      <c r="L51" s="36"/>
      <c r="M51" s="36"/>
      <c r="N51" s="36"/>
      <c r="O51" s="36"/>
      <c r="P51" s="36"/>
      <c r="Q51" s="36"/>
    </row>
    <row r="52" spans="1:24" ht="19.8" x14ac:dyDescent="0.45">
      <c r="A52" s="22"/>
      <c r="B52" s="23"/>
      <c r="C52" s="40"/>
      <c r="D52" s="22"/>
      <c r="E52" s="23"/>
      <c r="F52" s="22"/>
      <c r="G52" s="41"/>
      <c r="H52" s="42"/>
      <c r="M52" s="26"/>
      <c r="N52" s="22"/>
      <c r="O52" s="22"/>
      <c r="P52" s="22"/>
      <c r="Q52" s="36"/>
      <c r="R52" s="36"/>
      <c r="S52" s="36"/>
      <c r="T52" s="36"/>
      <c r="U52" s="36"/>
      <c r="V52" s="36"/>
      <c r="W52" s="36"/>
      <c r="X52" s="36"/>
    </row>
    <row r="53" spans="1:24" x14ac:dyDescent="0.45">
      <c r="A53" s="22"/>
      <c r="B53" s="23"/>
      <c r="C53" s="22"/>
      <c r="D53" s="22"/>
      <c r="E53" s="23"/>
      <c r="F53" s="22"/>
      <c r="G53" s="41"/>
      <c r="H53" s="42"/>
      <c r="M53" s="26"/>
      <c r="N53" s="22"/>
      <c r="O53" s="22"/>
      <c r="P53" s="22"/>
      <c r="Q53" s="36"/>
      <c r="R53" s="36"/>
      <c r="S53" s="36"/>
      <c r="T53" s="36"/>
      <c r="U53" s="36"/>
      <c r="V53" s="36"/>
      <c r="W53" s="36"/>
      <c r="X53" s="36"/>
    </row>
  </sheetData>
  <mergeCells count="26">
    <mergeCell ref="L5:L8"/>
    <mergeCell ref="M5:M8"/>
    <mergeCell ref="N5:N8"/>
    <mergeCell ref="O5:O8"/>
    <mergeCell ref="F3:G3"/>
    <mergeCell ref="H3:K3"/>
    <mergeCell ref="D4:K4"/>
    <mergeCell ref="J5:J8"/>
    <mergeCell ref="K5:K8"/>
    <mergeCell ref="F7:F8"/>
    <mergeCell ref="G7:G8"/>
    <mergeCell ref="H7:H8"/>
    <mergeCell ref="D6:H6"/>
    <mergeCell ref="D7:D8"/>
    <mergeCell ref="I5:I8"/>
    <mergeCell ref="B5:H5"/>
    <mergeCell ref="E7:E8"/>
    <mergeCell ref="B6:B8"/>
    <mergeCell ref="C6:C8"/>
    <mergeCell ref="B48:F48"/>
    <mergeCell ref="B49:F49"/>
    <mergeCell ref="B9:F9"/>
    <mergeCell ref="B22:B24"/>
    <mergeCell ref="B28:F28"/>
    <mergeCell ref="B29:F29"/>
    <mergeCell ref="B42:B44"/>
  </mergeCells>
  <phoneticPr fontId="2"/>
  <conditionalFormatting sqref="H10:H20 H22:H26 H29:H40 H42:H46">
    <cfRule type="expression" dxfId="5" priority="2">
      <formula>AND(G10&lt;&gt;"",H10="")</formula>
    </cfRule>
  </conditionalFormatting>
  <conditionalFormatting sqref="I9:K49">
    <cfRule type="expression" dxfId="4" priority="1">
      <formula>INT(I9)&lt;&gt;I9</formula>
    </cfRule>
  </conditionalFormatting>
  <dataValidations count="1">
    <dataValidation imeMode="off" allowBlank="1" showInputMessage="1" showErrorMessage="1" sqref="J22:J26 E13:H13 E22:H26 E30:F32 J42:J46 E42:H46 E33:H33 E34:H40 J29:J40 G29:H32 J9:J20 E14:H20 E10:H12" xr:uid="{00000000-0002-0000-0300-000000000000}"/>
  </dataValidations>
  <pageMargins left="0.7" right="0.7" top="0.75" bottom="0.75" header="0.3" footer="0.3"/>
  <pageSetup paperSize="8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1D0A-5BB1-4FC6-8803-1C404105E468}">
  <sheetPr>
    <pageSetUpPr fitToPage="1"/>
  </sheetPr>
  <dimension ref="A1:X44"/>
  <sheetViews>
    <sheetView zoomScaleNormal="100" workbookViewId="0">
      <selection activeCell="K3" sqref="K3:K6"/>
    </sheetView>
  </sheetViews>
  <sheetFormatPr defaultRowHeight="18" x14ac:dyDescent="0.45"/>
  <cols>
    <col min="1" max="1" width="3.5" customWidth="1"/>
    <col min="3" max="3" width="11.19921875" customWidth="1"/>
    <col min="8" max="8" width="11.19921875" customWidth="1"/>
  </cols>
  <sheetData>
    <row r="1" spans="1:24" ht="26.4" x14ac:dyDescent="0.45">
      <c r="A1" s="22"/>
      <c r="B1" s="115" t="s">
        <v>113</v>
      </c>
      <c r="C1" s="23"/>
      <c r="D1" s="23"/>
      <c r="E1" s="23"/>
      <c r="F1" s="23"/>
      <c r="G1" s="24"/>
      <c r="H1" s="25"/>
      <c r="I1" s="29"/>
      <c r="J1" s="26"/>
      <c r="K1" s="26"/>
      <c r="L1" s="23"/>
      <c r="M1" s="23"/>
      <c r="N1" s="23"/>
      <c r="O1" s="27"/>
      <c r="P1" s="27"/>
      <c r="Q1" s="27"/>
      <c r="R1" s="27"/>
      <c r="S1" s="27"/>
      <c r="T1" s="27"/>
      <c r="U1" s="27"/>
      <c r="V1" s="27"/>
    </row>
    <row r="2" spans="1:24" ht="21" customHeight="1" thickBot="1" x14ac:dyDescent="0.5">
      <c r="A2" s="22"/>
      <c r="B2" s="28"/>
      <c r="C2" s="23"/>
      <c r="D2" s="358" t="str">
        <f>IF(COUNTIF(L7:M40,"×")&gt;0,"【警告】合計額が一致しません。確認ください。",IF(INT(K40)&lt;&gt;K40,"【警告】セルに小数点が含まれています。整数に直してください。",""))</f>
        <v/>
      </c>
      <c r="E2" s="358"/>
      <c r="F2" s="358"/>
      <c r="G2" s="358"/>
      <c r="H2" s="358"/>
      <c r="I2" s="358"/>
      <c r="J2" s="358"/>
      <c r="K2" s="358"/>
      <c r="T2" s="27"/>
      <c r="U2" s="27"/>
      <c r="V2" s="27"/>
      <c r="W2" s="27"/>
      <c r="X2" s="27"/>
    </row>
    <row r="3" spans="1:24" ht="24" customHeight="1" x14ac:dyDescent="0.45">
      <c r="A3" s="30"/>
      <c r="B3" s="376"/>
      <c r="C3" s="377"/>
      <c r="D3" s="377"/>
      <c r="E3" s="377"/>
      <c r="F3" s="377"/>
      <c r="G3" s="377"/>
      <c r="H3" s="378"/>
      <c r="I3" s="359" t="s">
        <v>162</v>
      </c>
      <c r="J3" s="359" t="s">
        <v>72</v>
      </c>
      <c r="K3" s="362" t="s">
        <v>73</v>
      </c>
      <c r="L3" s="352" t="s">
        <v>74</v>
      </c>
      <c r="M3" s="355" t="s">
        <v>75</v>
      </c>
      <c r="N3" s="355" t="s">
        <v>76</v>
      </c>
      <c r="O3" s="355" t="s">
        <v>77</v>
      </c>
      <c r="P3" s="30"/>
      <c r="Q3" s="31"/>
      <c r="R3" s="31"/>
      <c r="S3" s="31"/>
      <c r="T3" s="31"/>
      <c r="U3" s="31"/>
      <c r="V3" s="31"/>
      <c r="W3" s="31"/>
      <c r="X3" s="31"/>
    </row>
    <row r="4" spans="1:24" ht="22.2" customHeight="1" x14ac:dyDescent="0.45">
      <c r="A4" s="30"/>
      <c r="B4" s="333" t="s">
        <v>78</v>
      </c>
      <c r="C4" s="336" t="s">
        <v>79</v>
      </c>
      <c r="D4" s="370" t="s">
        <v>80</v>
      </c>
      <c r="E4" s="371"/>
      <c r="F4" s="371"/>
      <c r="G4" s="371"/>
      <c r="H4" s="372"/>
      <c r="I4" s="360"/>
      <c r="J4" s="360"/>
      <c r="K4" s="363"/>
      <c r="L4" s="353"/>
      <c r="M4" s="356"/>
      <c r="N4" s="356"/>
      <c r="O4" s="356"/>
      <c r="P4" s="30"/>
      <c r="Q4" s="31"/>
      <c r="R4" s="31"/>
      <c r="S4" s="31"/>
      <c r="T4" s="31"/>
      <c r="U4" s="31"/>
      <c r="V4" s="31"/>
      <c r="W4" s="31"/>
      <c r="X4" s="31"/>
    </row>
    <row r="5" spans="1:24" x14ac:dyDescent="0.45">
      <c r="A5" s="32"/>
      <c r="B5" s="334"/>
      <c r="C5" s="337"/>
      <c r="D5" s="336" t="s">
        <v>81</v>
      </c>
      <c r="E5" s="331" t="s">
        <v>82</v>
      </c>
      <c r="F5" s="331" t="s">
        <v>83</v>
      </c>
      <c r="G5" s="366" t="s">
        <v>84</v>
      </c>
      <c r="H5" s="368" t="s">
        <v>85</v>
      </c>
      <c r="I5" s="360"/>
      <c r="J5" s="360"/>
      <c r="K5" s="363"/>
      <c r="L5" s="353"/>
      <c r="M5" s="356"/>
      <c r="N5" s="356"/>
      <c r="O5" s="356"/>
      <c r="P5" s="32"/>
      <c r="Q5" s="33"/>
      <c r="R5" s="33"/>
      <c r="S5" s="33"/>
      <c r="T5" s="33"/>
      <c r="U5" s="33"/>
      <c r="V5" s="33"/>
      <c r="W5" s="33"/>
      <c r="X5" s="33"/>
    </row>
    <row r="6" spans="1:24" ht="18.600000000000001" thickBot="1" x14ac:dyDescent="0.5">
      <c r="A6" s="32"/>
      <c r="B6" s="335"/>
      <c r="C6" s="332"/>
      <c r="D6" s="332"/>
      <c r="E6" s="332"/>
      <c r="F6" s="365"/>
      <c r="G6" s="367"/>
      <c r="H6" s="369"/>
      <c r="I6" s="361"/>
      <c r="J6" s="361"/>
      <c r="K6" s="364"/>
      <c r="L6" s="354"/>
      <c r="M6" s="357"/>
      <c r="N6" s="357"/>
      <c r="O6" s="357"/>
      <c r="P6" s="32"/>
      <c r="Q6" s="33"/>
      <c r="R6" s="33"/>
      <c r="S6" s="33"/>
      <c r="T6" s="33"/>
      <c r="U6" s="33"/>
      <c r="V6" s="33"/>
      <c r="W6" s="33"/>
      <c r="X6" s="33"/>
    </row>
    <row r="7" spans="1:24" x14ac:dyDescent="0.45">
      <c r="A7" s="22"/>
      <c r="B7" s="344" t="s">
        <v>160</v>
      </c>
      <c r="C7" s="345"/>
      <c r="D7" s="345"/>
      <c r="E7" s="345"/>
      <c r="F7" s="345"/>
      <c r="G7" s="44"/>
      <c r="H7" s="45"/>
      <c r="I7" s="46"/>
      <c r="J7" s="46"/>
      <c r="K7" s="47"/>
      <c r="L7" s="34" t="s">
        <v>86</v>
      </c>
      <c r="M7" s="35" t="s">
        <v>86</v>
      </c>
      <c r="N7" s="35" t="s">
        <v>86</v>
      </c>
      <c r="O7" s="35" t="s">
        <v>86</v>
      </c>
      <c r="P7" s="22"/>
      <c r="Q7" s="36"/>
      <c r="R7" s="36"/>
      <c r="S7" s="36"/>
      <c r="T7" s="36"/>
      <c r="U7" s="36"/>
      <c r="V7" s="36"/>
      <c r="W7" s="36"/>
      <c r="X7" s="36"/>
    </row>
    <row r="8" spans="1:24" x14ac:dyDescent="0.45">
      <c r="A8" s="22"/>
      <c r="B8" s="48">
        <v>1</v>
      </c>
      <c r="C8" s="116" t="s">
        <v>95</v>
      </c>
      <c r="D8" s="117" t="s">
        <v>96</v>
      </c>
      <c r="E8" s="118">
        <v>50</v>
      </c>
      <c r="F8" s="119">
        <v>30000</v>
      </c>
      <c r="G8" s="120">
        <f>E8*F8</f>
        <v>1500000</v>
      </c>
      <c r="H8" s="121">
        <v>1</v>
      </c>
      <c r="I8" s="122">
        <f>G8</f>
        <v>1500000</v>
      </c>
      <c r="J8" s="122"/>
      <c r="K8" s="123">
        <f t="shared" ref="K8:K14" si="0">SUM(I8,J8)</f>
        <v>1500000</v>
      </c>
      <c r="L8" s="37" t="str">
        <f t="shared" ref="L8:L15" si="1">IF(G8="","",IF(E8*F8=G8,"○","×"))</f>
        <v>○</v>
      </c>
      <c r="M8" s="38" t="str">
        <f t="shared" ref="M8:M15" si="2">IF(AND(G8="",K8=0),"",IF(G8=K8,"○","×"))</f>
        <v>○</v>
      </c>
      <c r="N8" s="38" t="str">
        <f t="shared" ref="N8:O15" si="3">IF($G8="","",IF(INT(E8)=E8,"ー","あり"))</f>
        <v>ー</v>
      </c>
      <c r="O8" s="38" t="str">
        <f t="shared" si="3"/>
        <v>ー</v>
      </c>
      <c r="P8" s="22"/>
      <c r="Q8" s="36"/>
      <c r="R8" s="36"/>
      <c r="S8" s="36"/>
      <c r="T8" s="36"/>
      <c r="U8" s="36"/>
      <c r="V8" s="36"/>
      <c r="W8" s="36"/>
      <c r="X8" s="36"/>
    </row>
    <row r="9" spans="1:24" x14ac:dyDescent="0.45">
      <c r="A9" s="22"/>
      <c r="B9" s="48">
        <v>2</v>
      </c>
      <c r="C9" s="124" t="s">
        <v>97</v>
      </c>
      <c r="D9" s="125" t="s">
        <v>98</v>
      </c>
      <c r="E9" s="126">
        <v>2</v>
      </c>
      <c r="F9" s="127">
        <v>250000</v>
      </c>
      <c r="G9" s="120">
        <f t="shared" ref="G9" si="4">E9*F9</f>
        <v>500000</v>
      </c>
      <c r="H9" s="121">
        <v>1</v>
      </c>
      <c r="I9" s="122">
        <f>G9</f>
        <v>500000</v>
      </c>
      <c r="J9" s="122"/>
      <c r="K9" s="123">
        <f t="shared" si="0"/>
        <v>500000</v>
      </c>
      <c r="L9" s="37" t="str">
        <f t="shared" si="1"/>
        <v>○</v>
      </c>
      <c r="M9" s="38" t="str">
        <f t="shared" si="2"/>
        <v>○</v>
      </c>
      <c r="N9" s="38" t="str">
        <f t="shared" si="3"/>
        <v>ー</v>
      </c>
      <c r="O9" s="38" t="str">
        <f t="shared" si="3"/>
        <v>ー</v>
      </c>
      <c r="P9" s="22"/>
      <c r="Q9" s="36"/>
      <c r="R9" s="36"/>
      <c r="S9" s="36"/>
      <c r="T9" s="36"/>
      <c r="U9" s="36"/>
      <c r="V9" s="36"/>
      <c r="W9" s="36"/>
      <c r="X9" s="36"/>
    </row>
    <row r="10" spans="1:24" x14ac:dyDescent="0.45">
      <c r="A10" s="22"/>
      <c r="B10" s="48">
        <v>3</v>
      </c>
      <c r="C10" s="124" t="s">
        <v>152</v>
      </c>
      <c r="D10" s="125" t="s">
        <v>153</v>
      </c>
      <c r="E10" s="126">
        <v>1</v>
      </c>
      <c r="F10" s="127">
        <v>150000</v>
      </c>
      <c r="G10" s="120">
        <v>150000</v>
      </c>
      <c r="H10" s="121">
        <v>1</v>
      </c>
      <c r="I10" s="122">
        <v>0</v>
      </c>
      <c r="J10" s="122">
        <v>150000</v>
      </c>
      <c r="K10" s="123">
        <f t="shared" si="0"/>
        <v>150000</v>
      </c>
      <c r="L10" s="37" t="str">
        <f t="shared" si="1"/>
        <v>○</v>
      </c>
      <c r="M10" s="38" t="str">
        <f t="shared" si="2"/>
        <v>○</v>
      </c>
      <c r="N10" s="38" t="str">
        <f t="shared" si="3"/>
        <v>ー</v>
      </c>
      <c r="O10" s="38" t="str">
        <f t="shared" si="3"/>
        <v>ー</v>
      </c>
      <c r="P10" s="22"/>
      <c r="Q10" s="36"/>
      <c r="R10" s="36"/>
      <c r="S10" s="36"/>
      <c r="T10" s="36"/>
      <c r="U10" s="36"/>
      <c r="V10" s="36"/>
      <c r="W10" s="36"/>
      <c r="X10" s="36"/>
    </row>
    <row r="11" spans="1:24" x14ac:dyDescent="0.45">
      <c r="A11" s="22"/>
      <c r="B11" s="48">
        <v>4</v>
      </c>
      <c r="C11" s="124" t="s">
        <v>99</v>
      </c>
      <c r="D11" s="125"/>
      <c r="E11" s="126">
        <v>1</v>
      </c>
      <c r="F11" s="127">
        <v>40000</v>
      </c>
      <c r="G11" s="120">
        <f t="shared" ref="G11" si="5">IF(OR(E11="",F11=""),"",E11*F11)</f>
        <v>40000</v>
      </c>
      <c r="H11" s="121">
        <v>1</v>
      </c>
      <c r="I11" s="122">
        <f>G11</f>
        <v>40000</v>
      </c>
      <c r="J11" s="122"/>
      <c r="K11" s="123">
        <f t="shared" si="0"/>
        <v>40000</v>
      </c>
      <c r="L11" s="37" t="str">
        <f t="shared" si="1"/>
        <v>○</v>
      </c>
      <c r="M11" s="38" t="str">
        <f t="shared" si="2"/>
        <v>○</v>
      </c>
      <c r="N11" s="38" t="str">
        <f t="shared" si="3"/>
        <v>ー</v>
      </c>
      <c r="O11" s="38" t="str">
        <f t="shared" si="3"/>
        <v>ー</v>
      </c>
      <c r="P11" s="22"/>
      <c r="Q11" s="36"/>
      <c r="R11" s="36"/>
      <c r="S11" s="36"/>
      <c r="T11" s="36"/>
      <c r="U11" s="36"/>
      <c r="V11" s="36"/>
      <c r="W11" s="36"/>
      <c r="X11" s="36"/>
    </row>
    <row r="12" spans="1:24" x14ac:dyDescent="0.45">
      <c r="A12" s="22"/>
      <c r="B12" s="48">
        <v>5</v>
      </c>
      <c r="C12" s="124" t="s">
        <v>100</v>
      </c>
      <c r="D12" s="125"/>
      <c r="E12" s="126">
        <v>1</v>
      </c>
      <c r="F12" s="127">
        <v>45000</v>
      </c>
      <c r="G12" s="120">
        <f t="shared" ref="G12:G14" si="6">E12*F12</f>
        <v>45000</v>
      </c>
      <c r="H12" s="121">
        <v>1</v>
      </c>
      <c r="I12" s="122">
        <f>G12</f>
        <v>45000</v>
      </c>
      <c r="J12" s="122"/>
      <c r="K12" s="123">
        <f t="shared" si="0"/>
        <v>45000</v>
      </c>
      <c r="L12" s="37" t="str">
        <f t="shared" si="1"/>
        <v>○</v>
      </c>
      <c r="M12" s="38" t="str">
        <f t="shared" si="2"/>
        <v>○</v>
      </c>
      <c r="N12" s="38" t="str">
        <f t="shared" si="3"/>
        <v>ー</v>
      </c>
      <c r="O12" s="38" t="str">
        <f t="shared" si="3"/>
        <v>ー</v>
      </c>
      <c r="P12" s="22"/>
      <c r="Q12" s="36"/>
      <c r="R12" s="36"/>
      <c r="S12" s="36"/>
      <c r="T12" s="36"/>
      <c r="U12" s="36"/>
      <c r="V12" s="36"/>
      <c r="W12" s="36"/>
      <c r="X12" s="36"/>
    </row>
    <row r="13" spans="1:24" x14ac:dyDescent="0.45">
      <c r="A13" s="22"/>
      <c r="B13" s="48">
        <v>6</v>
      </c>
      <c r="C13" s="124" t="s">
        <v>101</v>
      </c>
      <c r="D13" s="125"/>
      <c r="E13" s="126">
        <v>1</v>
      </c>
      <c r="F13" s="127">
        <v>100000</v>
      </c>
      <c r="G13" s="120">
        <f t="shared" si="6"/>
        <v>100000</v>
      </c>
      <c r="H13" s="121">
        <v>1</v>
      </c>
      <c r="I13" s="122">
        <v>0</v>
      </c>
      <c r="J13" s="122">
        <v>100000</v>
      </c>
      <c r="K13" s="123">
        <f t="shared" si="0"/>
        <v>100000</v>
      </c>
      <c r="L13" s="37" t="str">
        <f t="shared" si="1"/>
        <v>○</v>
      </c>
      <c r="M13" s="38" t="str">
        <f t="shared" si="2"/>
        <v>○</v>
      </c>
      <c r="N13" s="38" t="str">
        <f t="shared" si="3"/>
        <v>ー</v>
      </c>
      <c r="O13" s="38" t="str">
        <f t="shared" si="3"/>
        <v>ー</v>
      </c>
      <c r="P13" s="22"/>
      <c r="Q13" s="36"/>
      <c r="R13" s="36"/>
      <c r="S13" s="36"/>
      <c r="T13" s="36"/>
      <c r="U13" s="36"/>
      <c r="V13" s="36"/>
      <c r="W13" s="36"/>
      <c r="X13" s="36"/>
    </row>
    <row r="14" spans="1:24" x14ac:dyDescent="0.45">
      <c r="A14" s="22"/>
      <c r="B14" s="48">
        <v>7</v>
      </c>
      <c r="C14" s="124" t="s">
        <v>102</v>
      </c>
      <c r="D14" s="125" t="s">
        <v>103</v>
      </c>
      <c r="E14" s="126">
        <v>5</v>
      </c>
      <c r="F14" s="127">
        <v>40000</v>
      </c>
      <c r="G14" s="120">
        <f t="shared" si="6"/>
        <v>200000</v>
      </c>
      <c r="H14" s="121">
        <v>1</v>
      </c>
      <c r="I14" s="122">
        <f>G14</f>
        <v>200000</v>
      </c>
      <c r="J14" s="122"/>
      <c r="K14" s="123">
        <f t="shared" si="0"/>
        <v>200000</v>
      </c>
      <c r="L14" s="37" t="str">
        <f t="shared" si="1"/>
        <v>○</v>
      </c>
      <c r="M14" s="38" t="str">
        <f t="shared" si="2"/>
        <v>○</v>
      </c>
      <c r="N14" s="38" t="str">
        <f t="shared" si="3"/>
        <v>ー</v>
      </c>
      <c r="O14" s="38" t="str">
        <f t="shared" si="3"/>
        <v>ー</v>
      </c>
      <c r="P14" s="22"/>
      <c r="Q14" s="36"/>
      <c r="R14" s="36"/>
      <c r="S14" s="36"/>
      <c r="T14" s="36"/>
      <c r="U14" s="36"/>
      <c r="V14" s="36"/>
      <c r="W14" s="36"/>
      <c r="X14" s="36"/>
    </row>
    <row r="15" spans="1:24" x14ac:dyDescent="0.45">
      <c r="A15" s="22"/>
      <c r="B15" s="48"/>
      <c r="C15" s="124"/>
      <c r="D15" s="157"/>
      <c r="E15" s="126"/>
      <c r="F15" s="127"/>
      <c r="G15" s="120"/>
      <c r="H15" s="121"/>
      <c r="I15" s="122"/>
      <c r="J15" s="122"/>
      <c r="K15" s="123"/>
      <c r="L15" s="37" t="str">
        <f t="shared" si="1"/>
        <v/>
      </c>
      <c r="M15" s="38" t="str">
        <f t="shared" si="2"/>
        <v/>
      </c>
      <c r="N15" s="38" t="str">
        <f t="shared" si="3"/>
        <v/>
      </c>
      <c r="O15" s="38" t="str">
        <f t="shared" si="3"/>
        <v/>
      </c>
      <c r="P15" s="22"/>
      <c r="Q15" s="36"/>
      <c r="R15" s="36"/>
      <c r="S15" s="36"/>
      <c r="T15" s="36"/>
      <c r="U15" s="36"/>
      <c r="V15" s="36"/>
      <c r="W15" s="36"/>
      <c r="X15" s="36"/>
    </row>
    <row r="16" spans="1:24" ht="18.600000000000001" thickBot="1" x14ac:dyDescent="0.5">
      <c r="A16" s="22"/>
      <c r="B16" s="63" t="s">
        <v>87</v>
      </c>
      <c r="C16" s="64"/>
      <c r="D16" s="64"/>
      <c r="E16" s="65"/>
      <c r="F16" s="66"/>
      <c r="G16" s="67">
        <f>SUM(G7:G15)</f>
        <v>2535000</v>
      </c>
      <c r="H16" s="68"/>
      <c r="I16" s="69">
        <f t="shared" ref="I16:K16" si="7">SUM(I7:I15)</f>
        <v>2285000</v>
      </c>
      <c r="J16" s="69">
        <f t="shared" si="7"/>
        <v>250000</v>
      </c>
      <c r="K16" s="70">
        <f t="shared" si="7"/>
        <v>2535000</v>
      </c>
      <c r="L16" s="34" t="s">
        <v>86</v>
      </c>
      <c r="M16" s="38" t="str">
        <f>IF(AND(G16=0,K16=0),"",IF(G16=K16,"○","×"))</f>
        <v>○</v>
      </c>
      <c r="N16" s="35" t="s">
        <v>86</v>
      </c>
      <c r="O16" s="35" t="s">
        <v>86</v>
      </c>
      <c r="P16" s="22"/>
      <c r="Q16" s="36"/>
      <c r="R16" s="36"/>
      <c r="S16" s="36"/>
      <c r="T16" s="36"/>
      <c r="U16" s="36"/>
      <c r="V16" s="36"/>
      <c r="W16" s="36"/>
      <c r="X16" s="36"/>
    </row>
    <row r="17" spans="1:24" x14ac:dyDescent="0.45">
      <c r="A17" s="22"/>
      <c r="B17" s="346" t="s">
        <v>88</v>
      </c>
      <c r="C17" s="130" t="s">
        <v>63</v>
      </c>
      <c r="D17" s="131"/>
      <c r="E17" s="132"/>
      <c r="F17" s="133"/>
      <c r="G17" s="134">
        <v>40000</v>
      </c>
      <c r="H17" s="135">
        <v>1</v>
      </c>
      <c r="I17" s="122">
        <f>G17</f>
        <v>40000</v>
      </c>
      <c r="J17" s="136">
        <f>IF(I17="","",G17-I17)</f>
        <v>0</v>
      </c>
      <c r="K17" s="136">
        <f>SUM(I17,J17)</f>
        <v>40000</v>
      </c>
      <c r="L17" s="34" t="s">
        <v>86</v>
      </c>
      <c r="M17" s="38" t="str">
        <f t="shared" ref="M17:M22" si="8">IF($G17=0,"",IF(G17=K17,"○","×"))</f>
        <v>○</v>
      </c>
      <c r="N17" s="35" t="s">
        <v>86</v>
      </c>
      <c r="O17" s="35" t="s">
        <v>86</v>
      </c>
      <c r="P17" s="22"/>
      <c r="Q17" s="36"/>
      <c r="R17" s="36"/>
      <c r="S17" s="36"/>
      <c r="T17" s="36"/>
      <c r="U17" s="36"/>
      <c r="V17" s="36"/>
      <c r="W17" s="36"/>
      <c r="X17" s="36"/>
    </row>
    <row r="18" spans="1:24" x14ac:dyDescent="0.45">
      <c r="A18" s="22"/>
      <c r="B18" s="347"/>
      <c r="C18" s="137" t="s">
        <v>64</v>
      </c>
      <c r="D18" s="138"/>
      <c r="E18" s="139"/>
      <c r="F18" s="140"/>
      <c r="G18" s="120">
        <v>120000</v>
      </c>
      <c r="H18" s="121">
        <v>1</v>
      </c>
      <c r="I18" s="122">
        <f>G18</f>
        <v>120000</v>
      </c>
      <c r="J18" s="141">
        <f>IF(I18="","",G18-I18)</f>
        <v>0</v>
      </c>
      <c r="K18" s="141">
        <f>SUM(I18,J18)</f>
        <v>120000</v>
      </c>
      <c r="L18" s="34" t="s">
        <v>86</v>
      </c>
      <c r="M18" s="38" t="str">
        <f t="shared" si="8"/>
        <v>○</v>
      </c>
      <c r="N18" s="35" t="s">
        <v>86</v>
      </c>
      <c r="O18" s="35" t="s">
        <v>86</v>
      </c>
      <c r="P18" s="22"/>
      <c r="Q18" s="36"/>
      <c r="R18" s="36"/>
      <c r="S18" s="36"/>
      <c r="T18" s="36"/>
      <c r="U18" s="36"/>
      <c r="V18" s="36"/>
      <c r="W18" s="36"/>
      <c r="X18" s="36"/>
    </row>
    <row r="19" spans="1:24" ht="18.600000000000001" thickBot="1" x14ac:dyDescent="0.5">
      <c r="A19" s="22"/>
      <c r="B19" s="348"/>
      <c r="C19" s="142" t="s">
        <v>65</v>
      </c>
      <c r="D19" s="143"/>
      <c r="E19" s="144"/>
      <c r="F19" s="128"/>
      <c r="G19" s="129">
        <v>150000</v>
      </c>
      <c r="H19" s="145">
        <v>1</v>
      </c>
      <c r="I19" s="122">
        <f>G19</f>
        <v>150000</v>
      </c>
      <c r="J19" s="146">
        <f>IF(I19="","",G19-I19)</f>
        <v>0</v>
      </c>
      <c r="K19" s="146">
        <f t="shared" ref="K19" si="9">SUM(I19,J19)</f>
        <v>150000</v>
      </c>
      <c r="L19" s="34" t="s">
        <v>86</v>
      </c>
      <c r="M19" s="38" t="str">
        <f t="shared" si="8"/>
        <v>○</v>
      </c>
      <c r="N19" s="35" t="s">
        <v>86</v>
      </c>
      <c r="O19" s="35" t="s">
        <v>86</v>
      </c>
      <c r="P19" s="22"/>
      <c r="Q19" s="36"/>
      <c r="R19" s="36"/>
      <c r="S19" s="36"/>
      <c r="T19" s="36"/>
      <c r="U19" s="36"/>
      <c r="V19" s="36"/>
      <c r="W19" s="36"/>
      <c r="X19" s="36"/>
    </row>
    <row r="20" spans="1:24" x14ac:dyDescent="0.45">
      <c r="A20" s="22"/>
      <c r="B20" s="87"/>
      <c r="C20" s="147" t="s">
        <v>89</v>
      </c>
      <c r="D20" s="148"/>
      <c r="E20" s="149"/>
      <c r="F20" s="150"/>
      <c r="G20" s="151">
        <v>500000</v>
      </c>
      <c r="H20" s="152">
        <v>1</v>
      </c>
      <c r="I20" s="122">
        <f>G20</f>
        <v>500000</v>
      </c>
      <c r="J20" s="153">
        <f>IF(I20="","",G20-I20)</f>
        <v>0</v>
      </c>
      <c r="K20" s="153">
        <f>SUM(I20,J20)</f>
        <v>500000</v>
      </c>
      <c r="L20" s="34" t="s">
        <v>86</v>
      </c>
      <c r="M20" s="38" t="str">
        <f t="shared" si="8"/>
        <v>○</v>
      </c>
      <c r="N20" s="35" t="s">
        <v>86</v>
      </c>
      <c r="O20" s="35" t="s">
        <v>86</v>
      </c>
      <c r="P20" s="22"/>
      <c r="Q20" s="36"/>
      <c r="R20" s="36"/>
      <c r="S20" s="36"/>
      <c r="T20" s="36"/>
      <c r="U20" s="36"/>
      <c r="V20" s="36"/>
      <c r="W20" s="36"/>
      <c r="X20" s="36"/>
    </row>
    <row r="21" spans="1:24" x14ac:dyDescent="0.45">
      <c r="A21" s="22"/>
      <c r="B21" s="93"/>
      <c r="C21" s="137" t="s">
        <v>90</v>
      </c>
      <c r="D21" s="138"/>
      <c r="E21" s="139"/>
      <c r="F21" s="140"/>
      <c r="G21" s="120">
        <v>0</v>
      </c>
      <c r="H21" s="121"/>
      <c r="I21" s="122">
        <f>G21</f>
        <v>0</v>
      </c>
      <c r="J21" s="141">
        <f>IF(I21="","",G21-I21)</f>
        <v>0</v>
      </c>
      <c r="K21" s="141">
        <f>SUM(I21,J21)</f>
        <v>0</v>
      </c>
      <c r="L21" s="34" t="s">
        <v>86</v>
      </c>
      <c r="M21" s="38" t="str">
        <f t="shared" si="8"/>
        <v/>
      </c>
      <c r="N21" s="35" t="s">
        <v>86</v>
      </c>
      <c r="O21" s="35" t="s">
        <v>86</v>
      </c>
      <c r="P21" s="22"/>
      <c r="Q21" s="36"/>
      <c r="R21" s="36"/>
      <c r="S21" s="36"/>
      <c r="T21" s="36"/>
      <c r="U21" s="36"/>
      <c r="V21" s="36"/>
      <c r="W21" s="36"/>
      <c r="X21" s="36"/>
    </row>
    <row r="22" spans="1:24" ht="18.600000000000001" thickBot="1" x14ac:dyDescent="0.5">
      <c r="A22" s="22"/>
      <c r="B22" s="63" t="s">
        <v>87</v>
      </c>
      <c r="C22" s="154"/>
      <c r="D22" s="154"/>
      <c r="E22" s="155"/>
      <c r="F22" s="155"/>
      <c r="G22" s="129">
        <f>SUM(G17:G21)</f>
        <v>810000</v>
      </c>
      <c r="H22" s="156"/>
      <c r="I22" s="146">
        <f>SUM(I17:I21)</f>
        <v>810000</v>
      </c>
      <c r="J22" s="146">
        <f t="shared" ref="J22:K22" si="10">SUM(J17:J21)</f>
        <v>0</v>
      </c>
      <c r="K22" s="146">
        <f t="shared" si="10"/>
        <v>810000</v>
      </c>
      <c r="L22" s="34" t="s">
        <v>86</v>
      </c>
      <c r="M22" s="38" t="str">
        <f t="shared" si="8"/>
        <v>○</v>
      </c>
      <c r="N22" s="35" t="s">
        <v>86</v>
      </c>
      <c r="O22" s="35" t="s">
        <v>86</v>
      </c>
      <c r="P22" s="22"/>
      <c r="Q22" s="36"/>
      <c r="R22" s="36"/>
      <c r="S22" s="36"/>
      <c r="T22" s="36"/>
      <c r="U22" s="36"/>
      <c r="V22" s="36"/>
      <c r="W22" s="36"/>
      <c r="X22" s="36"/>
    </row>
    <row r="23" spans="1:24" ht="18.600000000000001" thickBot="1" x14ac:dyDescent="0.5">
      <c r="A23" s="22"/>
      <c r="B23" s="338" t="str">
        <f>B7&amp;"の計"</f>
        <v>見積書1の計</v>
      </c>
      <c r="C23" s="339"/>
      <c r="D23" s="339"/>
      <c r="E23" s="339"/>
      <c r="F23" s="340"/>
      <c r="G23" s="98">
        <f>SUM(G16,G22)</f>
        <v>3345000</v>
      </c>
      <c r="H23" s="99"/>
      <c r="I23" s="100">
        <f>SUM(I16,I22)</f>
        <v>3095000</v>
      </c>
      <c r="J23" s="100">
        <f t="shared" ref="J23:K23" si="11">SUM(J16,J22)</f>
        <v>250000</v>
      </c>
      <c r="K23" s="101">
        <f t="shared" si="11"/>
        <v>3345000</v>
      </c>
      <c r="L23" s="34" t="s">
        <v>86</v>
      </c>
      <c r="M23" s="38" t="str">
        <f>IF(AND(G23=0,K23=0),"",IF(G23=K23,"○","×"))</f>
        <v>○</v>
      </c>
      <c r="N23" s="35" t="s">
        <v>86</v>
      </c>
      <c r="O23" s="35" t="s">
        <v>86</v>
      </c>
      <c r="P23" s="22"/>
      <c r="Q23" s="36"/>
      <c r="R23" s="36"/>
      <c r="S23" s="36"/>
      <c r="T23" s="36"/>
      <c r="U23" s="36"/>
      <c r="V23" s="36"/>
      <c r="W23" s="36"/>
      <c r="X23" s="36"/>
    </row>
    <row r="24" spans="1:24" x14ac:dyDescent="0.45">
      <c r="A24" s="22"/>
      <c r="B24" s="349" t="s">
        <v>161</v>
      </c>
      <c r="C24" s="350"/>
      <c r="D24" s="350"/>
      <c r="E24" s="350"/>
      <c r="F24" s="351"/>
      <c r="G24" s="53"/>
      <c r="H24" s="54"/>
      <c r="I24" s="55"/>
      <c r="J24" s="55"/>
      <c r="K24" s="56"/>
      <c r="L24" s="34" t="s">
        <v>86</v>
      </c>
      <c r="M24" s="35" t="s">
        <v>86</v>
      </c>
      <c r="N24" s="35" t="s">
        <v>86</v>
      </c>
      <c r="O24" s="35" t="s">
        <v>86</v>
      </c>
      <c r="P24" s="22"/>
      <c r="Q24" s="36"/>
      <c r="R24" s="36"/>
      <c r="S24" s="36"/>
      <c r="T24" s="36"/>
      <c r="U24" s="36"/>
      <c r="V24" s="36"/>
      <c r="W24" s="36"/>
      <c r="X24" s="36"/>
    </row>
    <row r="25" spans="1:24" ht="66" x14ac:dyDescent="0.45">
      <c r="A25" s="22"/>
      <c r="B25" s="48">
        <v>1</v>
      </c>
      <c r="C25" s="124" t="s">
        <v>104</v>
      </c>
      <c r="D25" s="157" t="s">
        <v>105</v>
      </c>
      <c r="E25" s="126">
        <v>12</v>
      </c>
      <c r="F25" s="127">
        <v>22000</v>
      </c>
      <c r="G25" s="120">
        <f t="shared" ref="G25:G26" si="12">E25*F25</f>
        <v>264000</v>
      </c>
      <c r="H25" s="121">
        <v>2</v>
      </c>
      <c r="I25" s="122">
        <f>G25</f>
        <v>264000</v>
      </c>
      <c r="J25" s="122"/>
      <c r="K25" s="123">
        <f t="shared" ref="K25:K26" si="13">SUM(I25,J25)</f>
        <v>264000</v>
      </c>
      <c r="L25" s="37" t="str">
        <f>IF(G25="","",IF(E25*F25=G25,"○","×"))</f>
        <v>○</v>
      </c>
      <c r="M25" s="38" t="str">
        <f>IF(AND(G25="",K25=0),"",IF(G25=K25,"○","×"))</f>
        <v>○</v>
      </c>
      <c r="N25" s="38" t="str">
        <f>IF($G25="","",IF(INT(E25)=E25,"ー","あり"))</f>
        <v>ー</v>
      </c>
      <c r="O25" s="38" t="str">
        <f>IF($G25="","",IF(INT(F25)=F25,"ー","あり"))</f>
        <v>ー</v>
      </c>
      <c r="P25" s="22"/>
      <c r="Q25" s="36"/>
      <c r="R25" s="36"/>
      <c r="S25" s="36"/>
      <c r="T25" s="36"/>
      <c r="U25" s="36"/>
      <c r="V25" s="36"/>
      <c r="W25" s="36"/>
      <c r="X25" s="36"/>
    </row>
    <row r="26" spans="1:24" x14ac:dyDescent="0.45">
      <c r="A26" s="22"/>
      <c r="B26" s="48">
        <v>2</v>
      </c>
      <c r="C26" s="124" t="s">
        <v>106</v>
      </c>
      <c r="D26" s="157" t="s">
        <v>107</v>
      </c>
      <c r="E26" s="126">
        <v>25</v>
      </c>
      <c r="F26" s="127">
        <v>22000</v>
      </c>
      <c r="G26" s="120">
        <f t="shared" si="12"/>
        <v>550000</v>
      </c>
      <c r="H26" s="121">
        <v>2</v>
      </c>
      <c r="I26" s="122">
        <f>G26</f>
        <v>550000</v>
      </c>
      <c r="J26" s="122"/>
      <c r="K26" s="123">
        <f t="shared" si="13"/>
        <v>550000</v>
      </c>
      <c r="L26" s="37" t="str">
        <f>IF(G26="","",IF(E26*F26=G26,"○","×"))</f>
        <v>○</v>
      </c>
      <c r="M26" s="38" t="str">
        <f>IF(AND(G26="",K26=0),"",IF(G26=K26,"○","×"))</f>
        <v>○</v>
      </c>
      <c r="N26" s="38" t="str">
        <f>IF($G26="","",IF(INT(E26)=E26,"ー","あり"))</f>
        <v>ー</v>
      </c>
      <c r="O26" s="38" t="str">
        <f>IF($G26="","",IF(INT(F26)=F26,"ー","あり"))</f>
        <v>ー</v>
      </c>
      <c r="P26" s="22"/>
      <c r="Q26" s="36"/>
      <c r="R26" s="36"/>
      <c r="S26" s="36"/>
      <c r="T26" s="36"/>
      <c r="U26" s="36"/>
      <c r="V26" s="36"/>
      <c r="W26" s="36"/>
      <c r="X26" s="36"/>
    </row>
    <row r="27" spans="1:24" x14ac:dyDescent="0.45">
      <c r="A27" s="22"/>
      <c r="B27" s="48">
        <v>3</v>
      </c>
      <c r="C27" s="158" t="s">
        <v>108</v>
      </c>
      <c r="D27" s="159"/>
      <c r="E27" s="126">
        <v>3</v>
      </c>
      <c r="F27" s="160">
        <v>100000</v>
      </c>
      <c r="G27" s="120">
        <f>IF(OR(E27="",F27=""),"",E27*F27)</f>
        <v>300000</v>
      </c>
      <c r="H27" s="121">
        <v>2</v>
      </c>
      <c r="I27" s="122">
        <f>G27</f>
        <v>300000</v>
      </c>
      <c r="J27" s="122"/>
      <c r="K27" s="123">
        <f>SUM(I27,J27)</f>
        <v>300000</v>
      </c>
      <c r="L27" s="37"/>
      <c r="M27" s="38"/>
      <c r="N27" s="38"/>
      <c r="O27" s="38"/>
      <c r="P27" s="22"/>
      <c r="Q27" s="36"/>
      <c r="R27" s="36"/>
      <c r="S27" s="36"/>
      <c r="T27" s="36"/>
      <c r="U27" s="36"/>
      <c r="V27" s="36"/>
      <c r="W27" s="36"/>
      <c r="X27" s="36"/>
    </row>
    <row r="28" spans="1:24" x14ac:dyDescent="0.45">
      <c r="A28" s="22"/>
      <c r="B28" s="48">
        <v>4</v>
      </c>
      <c r="C28" s="161" t="s">
        <v>109</v>
      </c>
      <c r="D28" s="162" t="s">
        <v>110</v>
      </c>
      <c r="E28" s="163">
        <v>1</v>
      </c>
      <c r="F28" s="164">
        <v>100000</v>
      </c>
      <c r="G28" s="120">
        <v>100000</v>
      </c>
      <c r="H28" s="121">
        <v>2</v>
      </c>
      <c r="I28" s="122">
        <f>G28</f>
        <v>100000</v>
      </c>
      <c r="J28" s="165"/>
      <c r="K28" s="123">
        <f>SUM(I28,J28)</f>
        <v>100000</v>
      </c>
      <c r="L28" s="37"/>
      <c r="M28" s="38"/>
      <c r="N28" s="38"/>
      <c r="O28" s="38"/>
      <c r="P28" s="22"/>
      <c r="Q28" s="36"/>
      <c r="R28" s="36"/>
      <c r="S28" s="36"/>
      <c r="T28" s="36"/>
      <c r="U28" s="36"/>
      <c r="V28" s="36"/>
      <c r="W28" s="36"/>
      <c r="X28" s="36"/>
    </row>
    <row r="29" spans="1:24" x14ac:dyDescent="0.45">
      <c r="A29" s="22"/>
      <c r="B29" s="48">
        <v>5</v>
      </c>
      <c r="C29" s="161" t="s">
        <v>151</v>
      </c>
      <c r="D29" s="162"/>
      <c r="E29" s="163">
        <v>1</v>
      </c>
      <c r="F29" s="164">
        <v>100000</v>
      </c>
      <c r="G29" s="120">
        <v>100000</v>
      </c>
      <c r="H29" s="121">
        <v>2</v>
      </c>
      <c r="I29" s="122">
        <v>0</v>
      </c>
      <c r="J29" s="165">
        <v>100000</v>
      </c>
      <c r="K29" s="123">
        <f>SUM(I29,J29)</f>
        <v>100000</v>
      </c>
      <c r="L29" s="37" t="str">
        <f>IF(G29="","",IF(E29*F29=G29,"○","×"))</f>
        <v>○</v>
      </c>
      <c r="M29" s="38" t="str">
        <f>IF(AND(G29="",K29=0),"",IF(G29=K29,"○","×"))</f>
        <v>○</v>
      </c>
      <c r="N29" s="38" t="str">
        <f t="shared" ref="N29:O31" si="14">IF($G29="","",IF(INT(E29)=E29,"ー","あり"))</f>
        <v>ー</v>
      </c>
      <c r="O29" s="38" t="str">
        <f t="shared" si="14"/>
        <v>ー</v>
      </c>
      <c r="P29" s="22"/>
      <c r="Q29" s="36"/>
      <c r="R29" s="36"/>
      <c r="S29" s="36"/>
      <c r="T29" s="36"/>
      <c r="U29" s="36"/>
      <c r="V29" s="36"/>
      <c r="W29" s="36"/>
      <c r="X29" s="36"/>
    </row>
    <row r="30" spans="1:24" ht="52.8" x14ac:dyDescent="0.45">
      <c r="A30" s="22"/>
      <c r="B30" s="48">
        <v>6</v>
      </c>
      <c r="C30" s="161" t="s">
        <v>111</v>
      </c>
      <c r="D30" s="166" t="s">
        <v>112</v>
      </c>
      <c r="E30" s="163">
        <v>5</v>
      </c>
      <c r="F30" s="164">
        <v>40000</v>
      </c>
      <c r="G30" s="120">
        <v>200000</v>
      </c>
      <c r="H30" s="121">
        <v>2</v>
      </c>
      <c r="I30" s="122">
        <f>G30</f>
        <v>200000</v>
      </c>
      <c r="J30" s="165"/>
      <c r="K30" s="123">
        <f>SUM(I30,J30)</f>
        <v>200000</v>
      </c>
      <c r="L30" s="37" t="str">
        <f>IF(G30="","",IF(E30*F30=G30,"○","×"))</f>
        <v>○</v>
      </c>
      <c r="M30" s="38" t="str">
        <f>IF(AND(G30="",K30=0),"",IF(G30=K30,"○","×"))</f>
        <v>○</v>
      </c>
      <c r="N30" s="38" t="str">
        <f t="shared" si="14"/>
        <v>ー</v>
      </c>
      <c r="O30" s="38" t="str">
        <f t="shared" si="14"/>
        <v>ー</v>
      </c>
      <c r="P30" s="22"/>
      <c r="Q30" s="36"/>
      <c r="R30" s="36"/>
      <c r="S30" s="36"/>
      <c r="T30" s="36"/>
      <c r="U30" s="36"/>
      <c r="V30" s="36"/>
      <c r="W30" s="36"/>
      <c r="X30" s="36"/>
    </row>
    <row r="31" spans="1:24" x14ac:dyDescent="0.45">
      <c r="A31" s="22"/>
      <c r="B31" s="48"/>
      <c r="C31" s="161"/>
      <c r="D31" s="162"/>
      <c r="E31" s="163"/>
      <c r="F31" s="164"/>
      <c r="G31" s="120"/>
      <c r="H31" s="121"/>
      <c r="I31" s="122"/>
      <c r="J31" s="165"/>
      <c r="K31" s="123"/>
      <c r="L31" s="37" t="str">
        <f>IF(G31="","",IF(E31*F31=G31,"○","×"))</f>
        <v/>
      </c>
      <c r="M31" s="38" t="str">
        <f>IF(AND(G31="",K31=0),"",IF(G31=K31,"○","×"))</f>
        <v/>
      </c>
      <c r="N31" s="38" t="str">
        <f t="shared" si="14"/>
        <v/>
      </c>
      <c r="O31" s="38" t="str">
        <f t="shared" si="14"/>
        <v/>
      </c>
      <c r="P31" s="22"/>
      <c r="Q31" s="36"/>
      <c r="R31" s="36"/>
      <c r="S31" s="36"/>
      <c r="T31" s="36"/>
      <c r="U31" s="36"/>
      <c r="V31" s="36"/>
      <c r="W31" s="36"/>
      <c r="X31" s="36"/>
    </row>
    <row r="32" spans="1:24" ht="18.600000000000001" thickBot="1" x14ac:dyDescent="0.5">
      <c r="A32" s="22"/>
      <c r="B32" s="63" t="s">
        <v>87</v>
      </c>
      <c r="C32" s="64"/>
      <c r="D32" s="64"/>
      <c r="E32" s="65"/>
      <c r="F32" s="66"/>
      <c r="G32" s="67">
        <f>SUM(G24:G31)</f>
        <v>1514000</v>
      </c>
      <c r="H32" s="68"/>
      <c r="I32" s="69">
        <f t="shared" ref="I32:K32" si="15">SUM(I24:I31)</f>
        <v>1414000</v>
      </c>
      <c r="J32" s="69">
        <f t="shared" si="15"/>
        <v>100000</v>
      </c>
      <c r="K32" s="70">
        <f t="shared" si="15"/>
        <v>1514000</v>
      </c>
      <c r="L32" s="34" t="s">
        <v>86</v>
      </c>
      <c r="M32" s="38" t="str">
        <f>IF(AND(G32=0,K32=0),"",IF(G32=K32,"○","×"))</f>
        <v>○</v>
      </c>
      <c r="N32" s="35" t="s">
        <v>86</v>
      </c>
      <c r="O32" s="35" t="s">
        <v>86</v>
      </c>
      <c r="P32" s="22"/>
      <c r="Q32" s="36"/>
      <c r="R32" s="36"/>
      <c r="S32" s="36"/>
      <c r="T32" s="36"/>
      <c r="U32" s="36"/>
      <c r="V32" s="36"/>
      <c r="W32" s="36"/>
      <c r="X32" s="36"/>
    </row>
    <row r="33" spans="1:24" x14ac:dyDescent="0.45">
      <c r="A33" s="22"/>
      <c r="B33" s="346" t="s">
        <v>88</v>
      </c>
      <c r="C33" s="130" t="s">
        <v>63</v>
      </c>
      <c r="D33" s="131"/>
      <c r="E33" s="132"/>
      <c r="F33" s="133"/>
      <c r="G33" s="134"/>
      <c r="H33" s="135"/>
      <c r="I33" s="122">
        <f>G33</f>
        <v>0</v>
      </c>
      <c r="J33" s="136">
        <f>IF(I33="","",G33-I33)</f>
        <v>0</v>
      </c>
      <c r="K33" s="136">
        <f>SUM(I33,J33)</f>
        <v>0</v>
      </c>
      <c r="L33" s="34" t="s">
        <v>86</v>
      </c>
      <c r="M33" s="38" t="str">
        <f t="shared" ref="M33:M38" si="16">IF($G33=0,"",IF(G33=K33,"○","×"))</f>
        <v/>
      </c>
      <c r="N33" s="35" t="s">
        <v>86</v>
      </c>
      <c r="O33" s="35" t="s">
        <v>86</v>
      </c>
      <c r="P33" s="22"/>
      <c r="Q33" s="36"/>
      <c r="R33" s="36"/>
      <c r="S33" s="36"/>
      <c r="T33" s="36"/>
      <c r="U33" s="36"/>
      <c r="V33" s="36"/>
      <c r="W33" s="36"/>
      <c r="X33" s="36"/>
    </row>
    <row r="34" spans="1:24" x14ac:dyDescent="0.45">
      <c r="A34" s="22"/>
      <c r="B34" s="347"/>
      <c r="C34" s="137" t="s">
        <v>64</v>
      </c>
      <c r="D34" s="138"/>
      <c r="E34" s="139"/>
      <c r="F34" s="140"/>
      <c r="G34" s="120"/>
      <c r="H34" s="121"/>
      <c r="I34" s="122">
        <f>G34</f>
        <v>0</v>
      </c>
      <c r="J34" s="141">
        <f>IF(I34="","",G34-I34)</f>
        <v>0</v>
      </c>
      <c r="K34" s="141">
        <f>SUM(I34,J34)</f>
        <v>0</v>
      </c>
      <c r="L34" s="34" t="s">
        <v>86</v>
      </c>
      <c r="M34" s="38" t="str">
        <f t="shared" si="16"/>
        <v/>
      </c>
      <c r="N34" s="35" t="s">
        <v>86</v>
      </c>
      <c r="O34" s="35" t="s">
        <v>86</v>
      </c>
      <c r="P34" s="22"/>
      <c r="Q34" s="36"/>
      <c r="R34" s="36"/>
      <c r="S34" s="36"/>
      <c r="T34" s="36"/>
      <c r="U34" s="36"/>
      <c r="V34" s="36"/>
      <c r="W34" s="36"/>
      <c r="X34" s="36"/>
    </row>
    <row r="35" spans="1:24" ht="18.600000000000001" thickBot="1" x14ac:dyDescent="0.5">
      <c r="A35" s="22"/>
      <c r="B35" s="348"/>
      <c r="C35" s="142" t="s">
        <v>65</v>
      </c>
      <c r="D35" s="143"/>
      <c r="E35" s="144"/>
      <c r="F35" s="128"/>
      <c r="G35" s="129"/>
      <c r="H35" s="145"/>
      <c r="I35" s="122">
        <f>G35</f>
        <v>0</v>
      </c>
      <c r="J35" s="146">
        <f>IF(I35="","",G35-I35)</f>
        <v>0</v>
      </c>
      <c r="K35" s="146">
        <f t="shared" ref="K35" si="17">SUM(I35,J35)</f>
        <v>0</v>
      </c>
      <c r="L35" s="34" t="s">
        <v>86</v>
      </c>
      <c r="M35" s="38" t="str">
        <f t="shared" si="16"/>
        <v/>
      </c>
      <c r="N35" s="35" t="s">
        <v>86</v>
      </c>
      <c r="O35" s="35" t="s">
        <v>86</v>
      </c>
      <c r="P35" s="22"/>
      <c r="Q35" s="36"/>
      <c r="R35" s="36"/>
      <c r="S35" s="36"/>
      <c r="T35" s="36"/>
      <c r="U35" s="36"/>
      <c r="V35" s="36"/>
      <c r="W35" s="36"/>
      <c r="X35" s="36"/>
    </row>
    <row r="36" spans="1:24" x14ac:dyDescent="0.45">
      <c r="A36" s="22"/>
      <c r="B36" s="87"/>
      <c r="C36" s="147" t="s">
        <v>89</v>
      </c>
      <c r="D36" s="148"/>
      <c r="E36" s="149"/>
      <c r="F36" s="150"/>
      <c r="G36" s="151"/>
      <c r="H36" s="152"/>
      <c r="I36" s="122">
        <f>G36</f>
        <v>0</v>
      </c>
      <c r="J36" s="153">
        <f>IF(I36="","",G36-I36)</f>
        <v>0</v>
      </c>
      <c r="K36" s="153">
        <f>SUM(I36,J36)</f>
        <v>0</v>
      </c>
      <c r="L36" s="34" t="s">
        <v>86</v>
      </c>
      <c r="M36" s="38" t="str">
        <f t="shared" si="16"/>
        <v/>
      </c>
      <c r="N36" s="35" t="s">
        <v>86</v>
      </c>
      <c r="O36" s="35" t="s">
        <v>86</v>
      </c>
      <c r="P36" s="22"/>
      <c r="Q36" s="36"/>
      <c r="R36" s="36"/>
      <c r="S36" s="36"/>
      <c r="T36" s="36"/>
      <c r="U36" s="36"/>
      <c r="V36" s="36"/>
      <c r="W36" s="36"/>
      <c r="X36" s="36"/>
    </row>
    <row r="37" spans="1:24" x14ac:dyDescent="0.45">
      <c r="A37" s="22"/>
      <c r="B37" s="93"/>
      <c r="C37" s="137" t="s">
        <v>90</v>
      </c>
      <c r="D37" s="138"/>
      <c r="E37" s="139"/>
      <c r="F37" s="140"/>
      <c r="G37" s="120">
        <v>0</v>
      </c>
      <c r="H37" s="121"/>
      <c r="I37" s="122">
        <f>G37</f>
        <v>0</v>
      </c>
      <c r="J37" s="141">
        <f>IF(I37="","",G37-I37)</f>
        <v>0</v>
      </c>
      <c r="K37" s="141">
        <f>SUM(I37,J37)</f>
        <v>0</v>
      </c>
      <c r="L37" s="34" t="s">
        <v>86</v>
      </c>
      <c r="M37" s="38" t="str">
        <f t="shared" si="16"/>
        <v/>
      </c>
      <c r="N37" s="35" t="s">
        <v>86</v>
      </c>
      <c r="O37" s="35" t="s">
        <v>86</v>
      </c>
      <c r="P37" s="22"/>
      <c r="Q37" s="36"/>
      <c r="R37" s="36"/>
      <c r="S37" s="36"/>
      <c r="T37" s="36"/>
      <c r="U37" s="36"/>
      <c r="V37" s="36"/>
      <c r="W37" s="36"/>
      <c r="X37" s="36"/>
    </row>
    <row r="38" spans="1:24" ht="18.600000000000001" thickBot="1" x14ac:dyDescent="0.5">
      <c r="A38" s="22"/>
      <c r="B38" s="63" t="s">
        <v>87</v>
      </c>
      <c r="C38" s="95"/>
      <c r="D38" s="95"/>
      <c r="E38" s="96"/>
      <c r="F38" s="96"/>
      <c r="G38" s="67">
        <f>SUM(G33:G37)</f>
        <v>0</v>
      </c>
      <c r="H38" s="97"/>
      <c r="I38" s="69">
        <f t="shared" ref="I38:K38" si="18">SUM(I33:I37)</f>
        <v>0</v>
      </c>
      <c r="J38" s="69">
        <f t="shared" si="18"/>
        <v>0</v>
      </c>
      <c r="K38" s="70">
        <f t="shared" si="18"/>
        <v>0</v>
      </c>
      <c r="L38" s="34" t="s">
        <v>86</v>
      </c>
      <c r="M38" s="38" t="str">
        <f t="shared" si="16"/>
        <v/>
      </c>
      <c r="N38" s="35" t="s">
        <v>86</v>
      </c>
      <c r="O38" s="35" t="s">
        <v>86</v>
      </c>
      <c r="P38" s="22"/>
      <c r="Q38" s="36"/>
      <c r="R38" s="36"/>
      <c r="S38" s="36"/>
      <c r="T38" s="36"/>
      <c r="U38" s="36"/>
      <c r="V38" s="36"/>
      <c r="W38" s="36"/>
      <c r="X38" s="36"/>
    </row>
    <row r="39" spans="1:24" ht="18.600000000000001" thickBot="1" x14ac:dyDescent="0.5">
      <c r="A39" s="22"/>
      <c r="B39" s="338" t="str">
        <f>B24&amp;"の計"</f>
        <v>見積書2の計</v>
      </c>
      <c r="C39" s="339"/>
      <c r="D39" s="339"/>
      <c r="E39" s="339"/>
      <c r="F39" s="340"/>
      <c r="G39" s="98">
        <f>SUM(G32,G38)</f>
        <v>1514000</v>
      </c>
      <c r="H39" s="99"/>
      <c r="I39" s="100">
        <f>SUM(I32,I38)</f>
        <v>1414000</v>
      </c>
      <c r="J39" s="100">
        <f>SUM(J32,J38)</f>
        <v>100000</v>
      </c>
      <c r="K39" s="101">
        <f>SUM(K32,K38)</f>
        <v>1514000</v>
      </c>
      <c r="L39" s="34" t="s">
        <v>86</v>
      </c>
      <c r="M39" s="38" t="str">
        <f>IF(AND(G39=0,K39=0),"",IF(G39=K39,"○","×"))</f>
        <v>○</v>
      </c>
      <c r="N39" s="35" t="s">
        <v>86</v>
      </c>
      <c r="O39" s="35" t="s">
        <v>86</v>
      </c>
      <c r="P39" s="22"/>
      <c r="Q39" s="36"/>
      <c r="R39" s="36"/>
      <c r="S39" s="36"/>
      <c r="T39" s="36"/>
      <c r="U39" s="36"/>
      <c r="V39" s="36"/>
      <c r="W39" s="36"/>
      <c r="X39" s="36"/>
    </row>
    <row r="40" spans="1:24" ht="18.600000000000001" thickBot="1" x14ac:dyDescent="0.5">
      <c r="A40" s="22"/>
      <c r="B40" s="341" t="s">
        <v>91</v>
      </c>
      <c r="C40" s="342"/>
      <c r="D40" s="342"/>
      <c r="E40" s="342"/>
      <c r="F40" s="343"/>
      <c r="G40" s="103">
        <f>SUM(G23,G39)</f>
        <v>4859000</v>
      </c>
      <c r="H40" s="104"/>
      <c r="I40" s="179">
        <f t="shared" ref="I40:K40" si="19">SUM(I23,I39)</f>
        <v>4509000</v>
      </c>
      <c r="J40" s="178">
        <f t="shared" si="19"/>
        <v>350000</v>
      </c>
      <c r="K40" s="105">
        <f t="shared" si="19"/>
        <v>4859000</v>
      </c>
      <c r="L40" s="34" t="s">
        <v>86</v>
      </c>
      <c r="M40" s="35" t="s">
        <v>86</v>
      </c>
      <c r="N40" s="35" t="s">
        <v>86</v>
      </c>
      <c r="O40" s="35" t="s">
        <v>86</v>
      </c>
      <c r="P40" s="22"/>
      <c r="Q40" s="36"/>
      <c r="R40" s="36"/>
      <c r="S40" s="36"/>
      <c r="T40" s="36"/>
      <c r="U40" s="36"/>
      <c r="V40" s="36"/>
      <c r="W40" s="36"/>
      <c r="X40" s="36"/>
    </row>
    <row r="41" spans="1:24" x14ac:dyDescent="0.45">
      <c r="A41" s="22"/>
      <c r="B41" s="32"/>
      <c r="C41" s="106"/>
      <c r="D41" s="106"/>
      <c r="E41" s="107"/>
      <c r="F41" s="108"/>
      <c r="G41" s="109"/>
      <c r="H41" s="110"/>
      <c r="I41" s="36"/>
      <c r="J41" s="36"/>
      <c r="K41" s="36"/>
      <c r="L41" s="36"/>
      <c r="M41" s="36"/>
    </row>
    <row r="42" spans="1:24" x14ac:dyDescent="0.45">
      <c r="A42" s="22"/>
      <c r="B42" s="23"/>
      <c r="C42" s="22"/>
      <c r="D42" s="22"/>
      <c r="E42" s="111"/>
      <c r="F42" s="112"/>
      <c r="G42" s="113"/>
      <c r="H42" s="114"/>
      <c r="I42" s="36"/>
      <c r="J42" s="36"/>
      <c r="K42" s="36"/>
      <c r="L42" s="36"/>
      <c r="M42" s="36"/>
    </row>
    <row r="43" spans="1:24" ht="19.8" x14ac:dyDescent="0.45">
      <c r="A43" s="22"/>
      <c r="B43" s="23"/>
      <c r="C43" s="40"/>
      <c r="D43" s="22"/>
      <c r="E43" s="23"/>
      <c r="F43" s="22"/>
      <c r="G43" s="41"/>
      <c r="H43" s="42"/>
      <c r="I43" s="36"/>
      <c r="J43" s="36"/>
      <c r="K43" s="36"/>
      <c r="L43" s="36"/>
      <c r="M43" s="36"/>
    </row>
    <row r="44" spans="1:24" x14ac:dyDescent="0.45">
      <c r="A44" s="22"/>
      <c r="B44" s="23"/>
      <c r="C44" s="22"/>
      <c r="D44" s="22"/>
      <c r="E44" s="23"/>
      <c r="F44" s="22"/>
      <c r="G44" s="41"/>
      <c r="H44" s="42"/>
      <c r="I44" s="39"/>
      <c r="J44" s="39"/>
      <c r="K44" s="43"/>
      <c r="L44" s="26"/>
      <c r="M44" s="26"/>
      <c r="N44" s="22"/>
      <c r="O44" s="22"/>
      <c r="P44" s="22"/>
      <c r="Q44" s="36"/>
      <c r="R44" s="36"/>
      <c r="S44" s="36"/>
      <c r="T44" s="36"/>
      <c r="U44" s="36"/>
      <c r="V44" s="36"/>
      <c r="W44" s="36"/>
      <c r="X44" s="36"/>
    </row>
  </sheetData>
  <mergeCells count="24">
    <mergeCell ref="D2:K2"/>
    <mergeCell ref="B3:H3"/>
    <mergeCell ref="I3:I6"/>
    <mergeCell ref="J3:J6"/>
    <mergeCell ref="K3:K6"/>
    <mergeCell ref="G5:G6"/>
    <mergeCell ref="H5:H6"/>
    <mergeCell ref="L3:L6"/>
    <mergeCell ref="M3:M6"/>
    <mergeCell ref="N3:N6"/>
    <mergeCell ref="O3:O6"/>
    <mergeCell ref="B4:B6"/>
    <mergeCell ref="C4:C6"/>
    <mergeCell ref="D4:H4"/>
    <mergeCell ref="D5:D6"/>
    <mergeCell ref="E5:E6"/>
    <mergeCell ref="F5:F6"/>
    <mergeCell ref="B40:F40"/>
    <mergeCell ref="B7:F7"/>
    <mergeCell ref="B17:B19"/>
    <mergeCell ref="B23:F23"/>
    <mergeCell ref="B24:F24"/>
    <mergeCell ref="B33:B35"/>
    <mergeCell ref="B39:F39"/>
  </mergeCells>
  <phoneticPr fontId="2"/>
  <conditionalFormatting sqref="H24">
    <cfRule type="expression" dxfId="3" priority="4">
      <formula>AND(G24&lt;&gt;"",H24="")</formula>
    </cfRule>
  </conditionalFormatting>
  <conditionalFormatting sqref="I7:K7 I16:K16 J17:K21 I22:K24 I32:K32 J33:K37 I38:K40">
    <cfRule type="expression" dxfId="2" priority="3">
      <formula>INT(I7)&lt;&gt;I7</formula>
    </cfRule>
  </conditionalFormatting>
  <conditionalFormatting sqref="K17:K22">
    <cfRule type="expression" dxfId="1" priority="1">
      <formula>AND(G17&lt;&gt;"", G17&lt;&gt;K17)</formula>
    </cfRule>
  </conditionalFormatting>
  <conditionalFormatting sqref="K33:K37">
    <cfRule type="expression" dxfId="0" priority="2">
      <formula>AND(G33&lt;&gt;"", G33&lt;&gt;K33)</formula>
    </cfRule>
  </conditionalFormatting>
  <dataValidations count="1">
    <dataValidation imeMode="off" allowBlank="1" showInputMessage="1" showErrorMessage="1" sqref="G24:H24 E8:H15 E33:H37 J33:J37 E17:H21 J17:J21 J7:J15 J24:J31 E25:H31" xr:uid="{8A364F34-2CC4-4164-B6EC-B9BC683C955E}"/>
  </dataValidations>
  <pageMargins left="0.7" right="0.7" top="0.75" bottom="0.75" header="0.3" footer="0.3"/>
  <pageSetup paperSize="8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事業計画１</vt:lpstr>
      <vt:lpstr>事業計画２</vt:lpstr>
      <vt:lpstr>事業計画３</vt:lpstr>
      <vt:lpstr>経費内訳表</vt:lpstr>
      <vt:lpstr>経費内訳表 (記載例)</vt:lpstr>
      <vt:lpstr>経費内訳表!Print_Area</vt:lpstr>
      <vt:lpstr>'経費内訳表 (記載例)'!Print_Area</vt:lpstr>
      <vt:lpstr>事業計画１!Print_Area</vt:lpstr>
      <vt:lpstr>事業計画２!Print_Area</vt:lpstr>
      <vt:lpstr>事業計画３!Print_Area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竹本　圭太</cp:lastModifiedBy>
  <cp:lastPrinted>2025-03-10T09:11:46Z</cp:lastPrinted>
  <dcterms:created xsi:type="dcterms:W3CDTF">2023-05-10T02:37:32Z</dcterms:created>
  <dcterms:modified xsi:type="dcterms:W3CDTF">2026-03-25T07:10:06Z</dcterms:modified>
</cp:coreProperties>
</file>