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9C8E6DE-83A1-41A1-B133-8D08C6681DB3}" xr6:coauthVersionLast="47" xr6:coauthVersionMax="47" xr10:uidLastSave="{00000000-0000-0000-0000-000000000000}"/>
  <bookViews>
    <workbookView xWindow="-120" yWindow="-120" windowWidth="29040" windowHeight="15720" tabRatio="661" activeTab="2" xr2:uid="{00000000-000D-0000-FFFF-FFFF00000000}"/>
  </bookViews>
  <sheets>
    <sheet name="簡易水道事業" sheetId="26" r:id="rId1"/>
    <sheet name="下水道 (特定環境保全公共下水道)" sheetId="34" r:id="rId2"/>
    <sheet name="下水道 (特定地域排水処理施設)" sheetId="33" r:id="rId3"/>
    <sheet name="宅地造成 (その他造成)" sheetId="35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1">'下水道 (特定環境保全公共下水道)'!$A$1:$BS$54</definedName>
    <definedName name="_xlnm.Print_Area" localSheetId="2">'下水道 (特定地域排水処理施設)'!$A$1:$BS$54</definedName>
    <definedName name="_xlnm.Print_Area" localSheetId="0">簡易水道事業!$A$1:$BS$54</definedName>
    <definedName name="_xlnm.Print_Area" localSheetId="3">'宅地造成 (その他造成)'!$A$1:$BS$54</definedName>
    <definedName name="業種名" localSheetId="1">[1]選択肢!$K$2:$K$19</definedName>
    <definedName name="業種名" localSheetId="2">[2]選択肢!$K$2:$K$19</definedName>
    <definedName name="業種名" localSheetId="0">[3]選択肢!$K$2:$K$19</definedName>
    <definedName name="業種名" localSheetId="3">[4]選択肢!$K$2:$K$19</definedName>
    <definedName name="業種名">[5]選択肢!$K$2:$K$19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5" l="1"/>
  <c r="BB24" i="35"/>
  <c r="AT24" i="35"/>
  <c r="AM24" i="35"/>
  <c r="AF24" i="35"/>
  <c r="Y24" i="35"/>
  <c r="R24" i="35"/>
  <c r="K24" i="35"/>
  <c r="D24" i="35"/>
  <c r="D35" i="34"/>
  <c r="BB24" i="34"/>
  <c r="AT24" i="34"/>
  <c r="AM24" i="34"/>
  <c r="AF24" i="34"/>
  <c r="Y24" i="34"/>
  <c r="R24" i="34"/>
  <c r="K24" i="34"/>
  <c r="D24" i="34"/>
  <c r="BG11" i="34"/>
  <c r="D35" i="33"/>
  <c r="BB24" i="33"/>
  <c r="AT24" i="33"/>
  <c r="AM24" i="33"/>
  <c r="AF24" i="33"/>
  <c r="Y24" i="33"/>
  <c r="R24" i="33"/>
  <c r="K24" i="33"/>
  <c r="D24" i="33"/>
  <c r="D35" i="26"/>
  <c r="BB24" i="26"/>
  <c r="AT24" i="26"/>
  <c r="AM24" i="26"/>
  <c r="AF24" i="26"/>
  <c r="Y24" i="26"/>
  <c r="R24" i="26"/>
  <c r="K24" i="26"/>
  <c r="D24" i="26"/>
  <c r="BG11" i="26"/>
  <c r="AO11" i="26"/>
</calcChain>
</file>

<file path=xl/sharedStrings.xml><?xml version="1.0" encoding="utf-8"?>
<sst xmlns="http://schemas.openxmlformats.org/spreadsheetml/2006/main" count="71" uniqueCount="22">
  <si>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</si>
  <si>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</si>
  <si>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</si>
  <si>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</si>
  <si>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</si>
  <si>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</si>
  <si>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</si>
  <si>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</si>
  <si>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</si>
  <si>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</si>
  <si>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</si>
  <si>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</si>
  <si>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</si>
  <si>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</si>
  <si>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</si>
  <si>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新庄村</t>
    <rPh sb="0" eb="3">
      <t>シンジョウソン</t>
    </rPh>
    <phoneticPr fontId="2"/>
  </si>
  <si>
    <t>簡易水道事業</t>
    <rPh sb="0" eb="6">
      <t>カンイスイドウジギョウ</t>
    </rPh>
    <phoneticPr fontId="2"/>
  </si>
  <si>
    <t>下水道事業</t>
    <rPh sb="0" eb="5">
      <t>ゲスイドウジギョウ</t>
    </rPh>
    <phoneticPr fontId="2"/>
  </si>
  <si>
    <t>特定環境保全公共下水道</t>
    <rPh sb="0" eb="4">
      <t>トクテイカンキョウ</t>
    </rPh>
    <rPh sb="4" eb="11">
      <t>ホゼンコウキョウゲスイドウ</t>
    </rPh>
    <phoneticPr fontId="2"/>
  </si>
  <si>
    <t>特定地域排水処理施設</t>
    <rPh sb="0" eb="10">
      <t>トクテイチイキハイスイショリシセツ</t>
    </rPh>
    <phoneticPr fontId="2"/>
  </si>
  <si>
    <t>宅地造成事業</t>
    <rPh sb="0" eb="6">
      <t>タクチゾウセイジギョウ</t>
    </rPh>
    <phoneticPr fontId="2"/>
  </si>
  <si>
    <t>その他造成</t>
    <rPh sb="2" eb="5">
      <t>タゾウセイ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</si>
</sst>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4" borderId="6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0" fillId="0" borderId="0" xfId="0" applyFont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5" borderId="9" xfId="0" applyFont="1" applyFill="1" applyBorder="1" applyAlignment="1">
      <alignment horizontal="left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E612E748-2509-4C39-93CE-39892F4FBC75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DBEE0805-A914-4F21-96E5-14E8B15502BD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B83EF767-D78C-4991-84F8-621039EBF792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79F21C18-F62B-47BB-9E73-56AC051D10EE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FF291568-D75C-4975-A834-C1B91204B26D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8C454C6-CC70-4C0C-A543-F2E273B216C2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16C1243-5772-45C9-9067-76CC6157BAB6}"/>
            </a:ext>
          </a:extLst>
        </xdr:cNvPr>
        <xdr:cNvSpPr/>
      </xdr:nvSpPr>
      <xdr:spPr>
        <a:xfrm>
          <a:off x="189114" y="96140"/>
          <a:ext cx="11925300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DDA751-6831-4793-AA03-289181188CF6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FBD47CEC-F12E-4372-99A2-54B74B0B76FC}"/>
            </a:ext>
          </a:extLst>
        </xdr:cNvPr>
        <xdr:cNvSpPr/>
      </xdr:nvSpPr>
      <xdr:spPr>
        <a:xfrm>
          <a:off x="393295" y="73016276"/>
          <a:ext cx="7715250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628814E-ABEB-4A1E-984F-5387604ADE02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6E6ACA45-B691-4C15-AF3C-D3674C48AA5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C09B7EDC-2229-4DE5-B6B6-315CEEF22DC2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2304;5.15&#12414;&#12391;&#12305;&#22320;&#26041;&#20844;&#21942;&#20225;&#26989;&#12398;&#25244;&#26412;&#30340;&#12394;&#25913;&#38761;&#31561;&#12398;&#21462;&#32068;&#29366;&#27841;&#35519;&#26619;&#12395;&#12388;&#12356;&#12390;\&#25285;&#24403;&#12363;&#12425;\R7&#21513;&#30000;&#27663;&#22238;&#31572;\20250513172445_Re&#65306;%20&#12304;&#20381;&#38972;_&#12294;5&#26376;12&#26085;&#12305;&#22320;&#26041;&#20844;&#21942;&#20225;&#26989;&#12398;&#25244;&#26412;&#30340;&#12394;&#25913;&#38761;&#31561;&#12398;&#21462;&#32068;&#29366;&#27841;&#35519;&#26619;&#12395;&#12388;&#12356;&#12390;&#65288;&#29031;&#20250;&#65289;\files\04_&#35519;&#26619;&#31080;&#12304;&#26032;&#24196;&#26449;&#65288;&#27700;&#36947;&#12539;&#19979;&#27700;&#36947;&#12539;&#27972;&#21270;&#27133;&#65289;&#12305;\04_&#35519;&#26619;&#31080;&#12304;&#26032;&#24196;&#26449;&#65288;&#19979;&#27700;&#36947;&#12539;&#29305;&#29872;&#65289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2304;5.15&#12414;&#12391;&#12305;&#22320;&#26041;&#20844;&#21942;&#20225;&#26989;&#12398;&#25244;&#26412;&#30340;&#12394;&#25913;&#38761;&#31561;&#12398;&#21462;&#32068;&#29366;&#27841;&#35519;&#26619;&#12395;&#12388;&#12356;&#12390;\&#25285;&#24403;&#12363;&#12425;\R7&#21513;&#30000;&#27663;&#22238;&#31572;\20250513172445_Re&#65306;%20&#12304;&#20381;&#38972;_&#12294;5&#26376;12&#26085;&#12305;&#22320;&#26041;&#20844;&#21942;&#20225;&#26989;&#12398;&#25244;&#26412;&#30340;&#12394;&#25913;&#38761;&#31561;&#12398;&#21462;&#32068;&#29366;&#27841;&#35519;&#26619;&#12395;&#12388;&#12356;&#12390;&#65288;&#29031;&#20250;&#65289;\files\04_&#35519;&#26619;&#31080;&#12304;&#26032;&#24196;&#26449;&#65288;&#27700;&#36947;&#12539;&#19979;&#27700;&#36947;&#12539;&#27972;&#21270;&#27133;&#65289;&#12305;\04_&#35519;&#26619;&#31080;&#12304;&#26032;&#24196;&#26449;&#65288;&#19979;&#27700;&#36947;&#12539;&#29305;&#25490;&#65289;&#1230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2304;5.15&#12414;&#12391;&#12305;&#22320;&#26041;&#20844;&#21942;&#20225;&#26989;&#12398;&#25244;&#26412;&#30340;&#12394;&#25913;&#38761;&#31561;&#12398;&#21462;&#32068;&#29366;&#27841;&#35519;&#26619;&#12395;&#12388;&#12356;&#12390;\&#25285;&#24403;&#12363;&#12425;\R7&#30000;&#20013;&#24859;&#12459;&#27663;&#22238;&#31572;\20250516095825_Re&#65306;%20&#12304;&#20381;&#38972;_&#12294;5&#26376;15&#26085;&#12288;12&#65306;00&#12305;&#22320;&#26041;&#20844;&#21942;&#20225;&#26989;&#12398;&#25244;&#26412;&#30340;&#12394;&#25913;&#38761;&#31561;&#12398;&#21462;&#32068;&#29366;&#27841;&#35519;&#26619;&#12395;&#12388;&#12356;&#12390;&#65288;&#29031;&#20250;&#65289;\files\04_&#35519;&#26619;&#31080;&#12304;&#26032;&#24196;&#26449;&#65288;&#23429;&#22320;&#36896;&#25104;&#65289;&#123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2304;5.15&#12414;&#12391;&#12305;&#22320;&#26041;&#20844;&#21942;&#20225;&#26989;&#12398;&#25244;&#26412;&#30340;&#12394;&#25913;&#38761;&#31561;&#12398;&#21462;&#32068;&#29366;&#27841;&#35519;&#26619;&#12395;&#12388;&#12356;&#12390;\&#25285;&#24403;&#12363;&#12425;\R7&#21513;&#30000;&#27663;&#22238;&#31572;\20250513172445_Re&#65306;%20&#12304;&#20381;&#38972;_&#12294;5&#26376;12&#26085;&#12305;&#22320;&#26041;&#20844;&#21942;&#20225;&#26989;&#12398;&#25244;&#26412;&#30340;&#12394;&#25913;&#38761;&#31561;&#12398;&#21462;&#32068;&#29366;&#27841;&#35519;&#26619;&#12395;&#12388;&#12356;&#12390;&#65288;&#29031;&#20250;&#65289;\files\04_&#35519;&#26619;&#31080;&#12304;&#26032;&#24196;&#26449;&#65288;&#27700;&#36947;&#12539;&#19979;&#27700;&#36947;&#12539;&#27972;&#21270;&#27133;&#65289;&#12305;\04_&#35519;&#26619;&#31080;&#12304;&#26032;&#24196;&#26449;&#65288;&#31777;&#26131;&#27700;&#36947;&#20107;&#26989;&#6528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>●</v>
          </cell>
        </row>
        <row r="651">
          <cell r="B651" t="str">
            <v>新庄村は、中山間の過疎・豪雪地域であり、高齢化も進んでいる。下水道幹線の整備は完了しており、公営企業会計移行前より、維持管理費が歳出のほとんどを占めている。そういった中で、少ない世帯で歳出を賄うことは厳しく、村からの繰り入れによって事業を行ってきていた。しかしながら、幹線の更新等で、今後大きな費用が必要になることも鑑み、今年度、料金改定業務に着手する。これにより多少の改善を見込んでいる。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新庄村</v>
          </cell>
        </row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>●</v>
          </cell>
        </row>
        <row r="651">
          <cell r="B651" t="str">
            <v>新庄村は、中山間の過疎・豪雪地域であり、高齢化も進んでいる。下水道幹線の整備は完了しており、浄化槽についても維持管理費が歳出のほとんどを占めている。そういった中で、少ない世帯で歳出を賄うことは厳しく、村からの繰り入れによって事業を行ってきていた。人口減少に伴い、収益が減少していくことも鑑み、今年度、料金改定業務に着手し、今後の経営について多少の改善を見込んでいる。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>●</v>
          </cell>
        </row>
        <row r="651">
          <cell r="B651" t="str">
            <v>現行の経営体制に大きな不具合はなく、造成事業自体がほとんど行われていないため、現状のままで十分であると考える。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str">
            <v>新庄村</v>
          </cell>
        </row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>●</v>
          </cell>
        </row>
        <row r="651">
          <cell r="B651" t="str">
            <v>新庄村は、中山間の過疎・豪雪地域であり、高齢化も進んでいる。維持管理費が歳出のほとんどを占めている。そういった中で、少ない世帯で歳出を賄うことは厳しく、村からの繰り入れによって事業を行ってきていた。しかしながら、幹線の更新等で、今後大きな費用が必要になることも鑑み、今年度、料金改定業務に着手する。これにより多少の改善を見込んでいる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S54"/>
  <sheetViews>
    <sheetView showZeros="0" view="pageBreakPreview" zoomScale="55" zoomScaleNormal="55" zoomScaleSheetLayoutView="55" workbookViewId="0">
      <selection activeCell="CG23" sqref="CG23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4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8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9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15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16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tr">
        <f>IF(COUNTIF([6]回答表!W18,"*")&gt;0,[6]回答表!W18,"")</f>
        <v/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 t="str">
        <f>IF(COUNTIF([6]回答表!F20,"*")&gt;0,[6]回答表!F20,"")</f>
        <v/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7</v>
      </c>
      <c r="S20" s="76"/>
      <c r="T20" s="76"/>
      <c r="U20" s="76"/>
      <c r="V20" s="76"/>
      <c r="W20" s="76"/>
      <c r="X20" s="77"/>
      <c r="Y20" s="84" t="s">
        <v>5</v>
      </c>
      <c r="Z20" s="84"/>
      <c r="AA20" s="84"/>
      <c r="AB20" s="84"/>
      <c r="AC20" s="84"/>
      <c r="AD20" s="84"/>
      <c r="AE20" s="84"/>
      <c r="AF20" s="85" t="s">
        <v>6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12</v>
      </c>
      <c r="AG23" s="66"/>
      <c r="AH23" s="66"/>
      <c r="AI23" s="66"/>
      <c r="AJ23" s="66"/>
      <c r="AK23" s="66"/>
      <c r="AL23" s="67"/>
      <c r="AM23" s="68" t="s">
        <v>13</v>
      </c>
      <c r="AN23" s="66"/>
      <c r="AO23" s="66"/>
      <c r="AP23" s="66"/>
      <c r="AQ23" s="66"/>
      <c r="AR23" s="66"/>
      <c r="AS23" s="67"/>
      <c r="AT23" s="68" t="s">
        <v>14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tr">
        <f>IF([6]回答表!R49="●","●","")</f>
        <v/>
      </c>
      <c r="E24" s="49"/>
      <c r="F24" s="49"/>
      <c r="G24" s="49"/>
      <c r="H24" s="49"/>
      <c r="I24" s="49"/>
      <c r="J24" s="50"/>
      <c r="K24" s="48" t="str">
        <f>IF([6]回答表!R50="●","●","")</f>
        <v/>
      </c>
      <c r="L24" s="49"/>
      <c r="M24" s="49"/>
      <c r="N24" s="49"/>
      <c r="O24" s="49"/>
      <c r="P24" s="49"/>
      <c r="Q24" s="50"/>
      <c r="R24" s="48" t="str">
        <f>IF([6]回答表!R51="●","●","")</f>
        <v/>
      </c>
      <c r="S24" s="49"/>
      <c r="T24" s="49"/>
      <c r="U24" s="49"/>
      <c r="V24" s="49"/>
      <c r="W24" s="49"/>
      <c r="X24" s="50"/>
      <c r="Y24" s="48" t="str">
        <f>IF([6]回答表!R52="●","●","")</f>
        <v/>
      </c>
      <c r="Z24" s="49"/>
      <c r="AA24" s="49"/>
      <c r="AB24" s="49"/>
      <c r="AC24" s="49"/>
      <c r="AD24" s="49"/>
      <c r="AE24" s="50"/>
      <c r="AF24" s="45" t="str">
        <f>IF([6]回答表!R53="●","●","")</f>
        <v/>
      </c>
      <c r="AG24" s="46"/>
      <c r="AH24" s="46"/>
      <c r="AI24" s="46"/>
      <c r="AJ24" s="46"/>
      <c r="AK24" s="46"/>
      <c r="AL24" s="47"/>
      <c r="AM24" s="45" t="str">
        <f>IF([6]回答表!R54="●","●","")</f>
        <v/>
      </c>
      <c r="AN24" s="46"/>
      <c r="AO24" s="46"/>
      <c r="AP24" s="46"/>
      <c r="AQ24" s="46"/>
      <c r="AR24" s="46"/>
      <c r="AS24" s="47"/>
      <c r="AT24" s="45" t="str">
        <f>IF([6]回答表!R55="●","●","")</f>
        <v/>
      </c>
      <c r="AU24" s="46"/>
      <c r="AV24" s="46"/>
      <c r="AW24" s="46"/>
      <c r="AX24" s="46"/>
      <c r="AY24" s="46"/>
      <c r="AZ24" s="47"/>
      <c r="BA24" s="19"/>
      <c r="BB24" s="45" t="str">
        <f>IF([6]回答表!R56="●","●","")</f>
        <v>●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tr">
        <f>IF([6]回答表!R56="●",[6]回答表!B651,"")</f>
        <v>新庄村は、中山間の過疎・豪雪地域であり、高齢化も進んでいる。維持管理費が歳出のほとんどを占めている。そういった中で、少ない世帯で歳出を賄うことは厳しく、村からの繰り入れによって事業を行ってきていた。しかしながら、幹線の更新等で、今後大きな費用が必要になることも鑑み、今年度、料金改定業務に着手する。これにより多少の改善を見込んでいる。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BS54"/>
  <sheetViews>
    <sheetView showZeros="0" view="pageBreakPreview" zoomScale="55" zoomScaleNormal="55" zoomScaleSheetLayoutView="55" workbookViewId="0">
      <selection activeCell="BG11" sqref="BG11:BQ13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4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8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9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15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17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18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 t="str">
        <f>IF(COUNTIF([1]回答表!F20,"*")&gt;0,[1]回答表!F20,"")</f>
        <v/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7</v>
      </c>
      <c r="S20" s="76"/>
      <c r="T20" s="76"/>
      <c r="U20" s="76"/>
      <c r="V20" s="76"/>
      <c r="W20" s="76"/>
      <c r="X20" s="77"/>
      <c r="Y20" s="84" t="s">
        <v>5</v>
      </c>
      <c r="Z20" s="84"/>
      <c r="AA20" s="84"/>
      <c r="AB20" s="84"/>
      <c r="AC20" s="84"/>
      <c r="AD20" s="84"/>
      <c r="AE20" s="84"/>
      <c r="AF20" s="85" t="s">
        <v>6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12</v>
      </c>
      <c r="AG23" s="66"/>
      <c r="AH23" s="66"/>
      <c r="AI23" s="66"/>
      <c r="AJ23" s="66"/>
      <c r="AK23" s="66"/>
      <c r="AL23" s="67"/>
      <c r="AM23" s="68" t="s">
        <v>13</v>
      </c>
      <c r="AN23" s="66"/>
      <c r="AO23" s="66"/>
      <c r="AP23" s="66"/>
      <c r="AQ23" s="66"/>
      <c r="AR23" s="66"/>
      <c r="AS23" s="67"/>
      <c r="AT23" s="68" t="s">
        <v>14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tr">
        <f>IF([1]回答表!R49="●","●","")</f>
        <v/>
      </c>
      <c r="E24" s="49"/>
      <c r="F24" s="49"/>
      <c r="G24" s="49"/>
      <c r="H24" s="49"/>
      <c r="I24" s="49"/>
      <c r="J24" s="50"/>
      <c r="K24" s="48" t="str">
        <f>IF([1]回答表!R50="●","●","")</f>
        <v/>
      </c>
      <c r="L24" s="49"/>
      <c r="M24" s="49"/>
      <c r="N24" s="49"/>
      <c r="O24" s="49"/>
      <c r="P24" s="49"/>
      <c r="Q24" s="50"/>
      <c r="R24" s="48" t="str">
        <f>IF([1]回答表!R51="●","●","")</f>
        <v/>
      </c>
      <c r="S24" s="49"/>
      <c r="T24" s="49"/>
      <c r="U24" s="49"/>
      <c r="V24" s="49"/>
      <c r="W24" s="49"/>
      <c r="X24" s="50"/>
      <c r="Y24" s="48" t="str">
        <f>IF([1]回答表!R52="●","●","")</f>
        <v/>
      </c>
      <c r="Z24" s="49"/>
      <c r="AA24" s="49"/>
      <c r="AB24" s="49"/>
      <c r="AC24" s="49"/>
      <c r="AD24" s="49"/>
      <c r="AE24" s="50"/>
      <c r="AF24" s="45" t="str">
        <f>IF([1]回答表!R53="●","●","")</f>
        <v/>
      </c>
      <c r="AG24" s="46"/>
      <c r="AH24" s="46"/>
      <c r="AI24" s="46"/>
      <c r="AJ24" s="46"/>
      <c r="AK24" s="46"/>
      <c r="AL24" s="47"/>
      <c r="AM24" s="45" t="str">
        <f>IF([1]回答表!R54="●","●","")</f>
        <v/>
      </c>
      <c r="AN24" s="46"/>
      <c r="AO24" s="46"/>
      <c r="AP24" s="46"/>
      <c r="AQ24" s="46"/>
      <c r="AR24" s="46"/>
      <c r="AS24" s="47"/>
      <c r="AT24" s="45" t="str">
        <f>IF([1]回答表!R55="●","●","")</f>
        <v/>
      </c>
      <c r="AU24" s="46"/>
      <c r="AV24" s="46"/>
      <c r="AW24" s="46"/>
      <c r="AX24" s="46"/>
      <c r="AY24" s="46"/>
      <c r="AZ24" s="47"/>
      <c r="BA24" s="19"/>
      <c r="BB24" s="45" t="str">
        <f>IF([1]回答表!R56="●","●","")</f>
        <v>●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tr">
        <f>IF([1]回答表!R56="●",[1]回答表!B651,"")</f>
        <v>新庄村は、中山間の過疎・豪雪地域であり、高齢化も進んでいる。下水道幹線の整備は完了しており、公営企業会計移行前より、維持管理費が歳出のほとんどを占めている。そういった中で、少ない世帯で歳出を賄うことは厳しく、村からの繰り入れによって事業を行ってきていた。しかしながら、幹線の更新等で、今後大きな費用が必要になることも鑑み、今年度、料金改定業務に着手する。これにより多少の改善を見込んでいる。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BS54"/>
  <sheetViews>
    <sheetView showZeros="0" tabSelected="1" view="pageBreakPreview" zoomScale="55" zoomScaleNormal="55" zoomScaleSheetLayoutView="55" workbookViewId="0">
      <selection activeCell="BL14" sqref="BL14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4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8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9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15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17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19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7</v>
      </c>
      <c r="S20" s="76"/>
      <c r="T20" s="76"/>
      <c r="U20" s="76"/>
      <c r="V20" s="76"/>
      <c r="W20" s="76"/>
      <c r="X20" s="77"/>
      <c r="Y20" s="84" t="s">
        <v>5</v>
      </c>
      <c r="Z20" s="84"/>
      <c r="AA20" s="84"/>
      <c r="AB20" s="84"/>
      <c r="AC20" s="84"/>
      <c r="AD20" s="84"/>
      <c r="AE20" s="84"/>
      <c r="AF20" s="85" t="s">
        <v>6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12</v>
      </c>
      <c r="AG23" s="66"/>
      <c r="AH23" s="66"/>
      <c r="AI23" s="66"/>
      <c r="AJ23" s="66"/>
      <c r="AK23" s="66"/>
      <c r="AL23" s="67"/>
      <c r="AM23" s="68" t="s">
        <v>13</v>
      </c>
      <c r="AN23" s="66"/>
      <c r="AO23" s="66"/>
      <c r="AP23" s="66"/>
      <c r="AQ23" s="66"/>
      <c r="AR23" s="66"/>
      <c r="AS23" s="67"/>
      <c r="AT23" s="68" t="s">
        <v>14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tr">
        <f>IF([2]回答表!R49="●","●","")</f>
        <v/>
      </c>
      <c r="E24" s="49"/>
      <c r="F24" s="49"/>
      <c r="G24" s="49"/>
      <c r="H24" s="49"/>
      <c r="I24" s="49"/>
      <c r="J24" s="50"/>
      <c r="K24" s="48" t="str">
        <f>IF([2]回答表!R50="●","●","")</f>
        <v/>
      </c>
      <c r="L24" s="49"/>
      <c r="M24" s="49"/>
      <c r="N24" s="49"/>
      <c r="O24" s="49"/>
      <c r="P24" s="49"/>
      <c r="Q24" s="50"/>
      <c r="R24" s="48" t="str">
        <f>IF([2]回答表!R51="●","●","")</f>
        <v/>
      </c>
      <c r="S24" s="49"/>
      <c r="T24" s="49"/>
      <c r="U24" s="49"/>
      <c r="V24" s="49"/>
      <c r="W24" s="49"/>
      <c r="X24" s="50"/>
      <c r="Y24" s="48" t="str">
        <f>IF([2]回答表!R52="●","●","")</f>
        <v/>
      </c>
      <c r="Z24" s="49"/>
      <c r="AA24" s="49"/>
      <c r="AB24" s="49"/>
      <c r="AC24" s="49"/>
      <c r="AD24" s="49"/>
      <c r="AE24" s="50"/>
      <c r="AF24" s="45" t="str">
        <f>IF([2]回答表!R53="●","●","")</f>
        <v/>
      </c>
      <c r="AG24" s="46"/>
      <c r="AH24" s="46"/>
      <c r="AI24" s="46"/>
      <c r="AJ24" s="46"/>
      <c r="AK24" s="46"/>
      <c r="AL24" s="47"/>
      <c r="AM24" s="45" t="str">
        <f>IF([2]回答表!R54="●","●","")</f>
        <v/>
      </c>
      <c r="AN24" s="46"/>
      <c r="AO24" s="46"/>
      <c r="AP24" s="46"/>
      <c r="AQ24" s="46"/>
      <c r="AR24" s="46"/>
      <c r="AS24" s="47"/>
      <c r="AT24" s="45" t="str">
        <f>IF([2]回答表!R55="●","●","")</f>
        <v/>
      </c>
      <c r="AU24" s="46"/>
      <c r="AV24" s="46"/>
      <c r="AW24" s="46"/>
      <c r="AX24" s="46"/>
      <c r="AY24" s="46"/>
      <c r="AZ24" s="47"/>
      <c r="BA24" s="19"/>
      <c r="BB24" s="45" t="str">
        <f>IF([2]回答表!R56="●","●","")</f>
        <v>●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tr">
        <f>IF([2]回答表!R56="●",[2]回答表!B651,"")</f>
        <v>新庄村は、中山間の過疎・豪雪地域であり、高齢化も進んでいる。下水道幹線の整備は完了しており、浄化槽についても維持管理費が歳出のほとんどを占めている。そういった中で、少ない世帯で歳出を賄うことは厳しく、村からの繰り入れによって事業を行ってきていた。人口減少に伴い、収益が減少していくことも鑑み、今年度、料金改定業務に着手し、今後の経営について多少の改善を見込んでいる。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BS54"/>
  <sheetViews>
    <sheetView showZeros="0" view="pageBreakPreview" zoomScale="55" zoomScaleNormal="55" zoomScaleSheetLayoutView="55" workbookViewId="0">
      <selection activeCell="DB18" sqref="DB18"/>
    </sheetView>
  </sheetViews>
  <sheetFormatPr defaultColWidth="2.875" defaultRowHeight="12.6" customHeight="1"/>
  <cols>
    <col min="1" max="25" width="2.5" style="1" customWidth="1"/>
    <col min="26" max="26" width="2.125" style="1" customWidth="1"/>
    <col min="27" max="27" width="2.5" style="1" hidden="1" customWidth="1"/>
    <col min="28" max="28" width="4.625" style="1" customWidth="1"/>
    <col min="29" max="34" width="2.5" style="1" customWidth="1"/>
    <col min="35" max="35" width="0.125" style="1" customWidth="1"/>
    <col min="36" max="36" width="4.5" style="1" customWidth="1"/>
    <col min="37" max="37" width="4.625" style="1" customWidth="1"/>
    <col min="38" max="71" width="2.5" style="1" customWidth="1"/>
    <col min="72" max="16384" width="2.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1" t="s">
        <v>4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 t="s">
        <v>8</v>
      </c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  <c r="AO8" s="102" t="s">
        <v>0</v>
      </c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5"/>
      <c r="BG8" s="91" t="s">
        <v>9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6" customHeight="1"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6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8"/>
      <c r="AO9" s="96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8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6" customHeight="1"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9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1"/>
      <c r="AO10" s="99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1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6" customHeight="1">
      <c r="C11" s="104" t="s">
        <v>15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105" t="s">
        <v>20</v>
      </c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105" t="s">
        <v>21</v>
      </c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104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6" customHeight="1"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6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8"/>
      <c r="AO12" s="96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6" customHeight="1"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9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1"/>
      <c r="AO13" s="99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1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69" t="s">
        <v>10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1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75" t="s">
        <v>2</v>
      </c>
      <c r="E20" s="76"/>
      <c r="F20" s="76"/>
      <c r="G20" s="76"/>
      <c r="H20" s="76"/>
      <c r="I20" s="76"/>
      <c r="J20" s="77"/>
      <c r="K20" s="75" t="s">
        <v>3</v>
      </c>
      <c r="L20" s="76"/>
      <c r="M20" s="76"/>
      <c r="N20" s="76"/>
      <c r="O20" s="76"/>
      <c r="P20" s="76"/>
      <c r="Q20" s="77"/>
      <c r="R20" s="75" t="s">
        <v>7</v>
      </c>
      <c r="S20" s="76"/>
      <c r="T20" s="76"/>
      <c r="U20" s="76"/>
      <c r="V20" s="76"/>
      <c r="W20" s="76"/>
      <c r="X20" s="77"/>
      <c r="Y20" s="84" t="s">
        <v>5</v>
      </c>
      <c r="Z20" s="84"/>
      <c r="AA20" s="84"/>
      <c r="AB20" s="84"/>
      <c r="AC20" s="84"/>
      <c r="AD20" s="84"/>
      <c r="AE20" s="84"/>
      <c r="AF20" s="85" t="s">
        <v>6</v>
      </c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6"/>
      <c r="BA20" s="17"/>
      <c r="BB20" s="60" t="s">
        <v>1</v>
      </c>
      <c r="BC20" s="61"/>
      <c r="BD20" s="61"/>
      <c r="BE20" s="61"/>
      <c r="BF20" s="61"/>
      <c r="BG20" s="61"/>
      <c r="BH20" s="61"/>
      <c r="BI20" s="61"/>
      <c r="BJ20" s="54"/>
      <c r="BK20" s="55"/>
      <c r="BL20" s="16"/>
      <c r="BS20" s="18"/>
    </row>
    <row r="21" spans="3:71" ht="13.35" customHeight="1">
      <c r="C21" s="14"/>
      <c r="D21" s="78"/>
      <c r="E21" s="79"/>
      <c r="F21" s="79"/>
      <c r="G21" s="79"/>
      <c r="H21" s="79"/>
      <c r="I21" s="79"/>
      <c r="J21" s="80"/>
      <c r="K21" s="78"/>
      <c r="L21" s="79"/>
      <c r="M21" s="79"/>
      <c r="N21" s="79"/>
      <c r="O21" s="79"/>
      <c r="P21" s="79"/>
      <c r="Q21" s="80"/>
      <c r="R21" s="78"/>
      <c r="S21" s="79"/>
      <c r="T21" s="79"/>
      <c r="U21" s="79"/>
      <c r="V21" s="79"/>
      <c r="W21" s="79"/>
      <c r="X21" s="80"/>
      <c r="Y21" s="84"/>
      <c r="Z21" s="84"/>
      <c r="AA21" s="84"/>
      <c r="AB21" s="84"/>
      <c r="AC21" s="84"/>
      <c r="AD21" s="84"/>
      <c r="AE21" s="84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8"/>
      <c r="BA21" s="17"/>
      <c r="BB21" s="62"/>
      <c r="BC21" s="63"/>
      <c r="BD21" s="63"/>
      <c r="BE21" s="63"/>
      <c r="BF21" s="63"/>
      <c r="BG21" s="63"/>
      <c r="BH21" s="63"/>
      <c r="BI21" s="63"/>
      <c r="BJ21" s="56"/>
      <c r="BK21" s="57"/>
      <c r="BL21" s="16"/>
      <c r="BS21" s="18"/>
    </row>
    <row r="22" spans="3:71" ht="13.35" customHeight="1">
      <c r="C22" s="14"/>
      <c r="D22" s="78"/>
      <c r="E22" s="79"/>
      <c r="F22" s="79"/>
      <c r="G22" s="79"/>
      <c r="H22" s="79"/>
      <c r="I22" s="79"/>
      <c r="J22" s="80"/>
      <c r="K22" s="78"/>
      <c r="L22" s="79"/>
      <c r="M22" s="79"/>
      <c r="N22" s="79"/>
      <c r="O22" s="79"/>
      <c r="P22" s="79"/>
      <c r="Q22" s="80"/>
      <c r="R22" s="78"/>
      <c r="S22" s="79"/>
      <c r="T22" s="79"/>
      <c r="U22" s="79"/>
      <c r="V22" s="79"/>
      <c r="W22" s="79"/>
      <c r="X22" s="80"/>
      <c r="Y22" s="84"/>
      <c r="Z22" s="84"/>
      <c r="AA22" s="84"/>
      <c r="AB22" s="84"/>
      <c r="AC22" s="84"/>
      <c r="AD22" s="84"/>
      <c r="AE22" s="84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90"/>
      <c r="BA22" s="19"/>
      <c r="BB22" s="62"/>
      <c r="BC22" s="63"/>
      <c r="BD22" s="63"/>
      <c r="BE22" s="63"/>
      <c r="BF22" s="63"/>
      <c r="BG22" s="63"/>
      <c r="BH22" s="63"/>
      <c r="BI22" s="63"/>
      <c r="BJ22" s="56"/>
      <c r="BK22" s="57"/>
      <c r="BL22" s="16"/>
      <c r="BS22" s="18"/>
    </row>
    <row r="23" spans="3:71" ht="31.35" customHeight="1">
      <c r="C23" s="14"/>
      <c r="D23" s="81"/>
      <c r="E23" s="82"/>
      <c r="F23" s="82"/>
      <c r="G23" s="82"/>
      <c r="H23" s="82"/>
      <c r="I23" s="82"/>
      <c r="J23" s="83"/>
      <c r="K23" s="81"/>
      <c r="L23" s="82"/>
      <c r="M23" s="82"/>
      <c r="N23" s="82"/>
      <c r="O23" s="82"/>
      <c r="P23" s="82"/>
      <c r="Q23" s="83"/>
      <c r="R23" s="81"/>
      <c r="S23" s="82"/>
      <c r="T23" s="82"/>
      <c r="U23" s="82"/>
      <c r="V23" s="82"/>
      <c r="W23" s="82"/>
      <c r="X23" s="83"/>
      <c r="Y23" s="84"/>
      <c r="Z23" s="84"/>
      <c r="AA23" s="84"/>
      <c r="AB23" s="84"/>
      <c r="AC23" s="84"/>
      <c r="AD23" s="84"/>
      <c r="AE23" s="84"/>
      <c r="AF23" s="66" t="s">
        <v>12</v>
      </c>
      <c r="AG23" s="66"/>
      <c r="AH23" s="66"/>
      <c r="AI23" s="66"/>
      <c r="AJ23" s="66"/>
      <c r="AK23" s="66"/>
      <c r="AL23" s="67"/>
      <c r="AM23" s="68" t="s">
        <v>13</v>
      </c>
      <c r="AN23" s="66"/>
      <c r="AO23" s="66"/>
      <c r="AP23" s="66"/>
      <c r="AQ23" s="66"/>
      <c r="AR23" s="66"/>
      <c r="AS23" s="67"/>
      <c r="AT23" s="68" t="s">
        <v>14</v>
      </c>
      <c r="AU23" s="66"/>
      <c r="AV23" s="66"/>
      <c r="AW23" s="66"/>
      <c r="AX23" s="66"/>
      <c r="AY23" s="66"/>
      <c r="AZ23" s="67"/>
      <c r="BA23" s="19"/>
      <c r="BB23" s="64"/>
      <c r="BC23" s="65"/>
      <c r="BD23" s="65"/>
      <c r="BE23" s="65"/>
      <c r="BF23" s="65"/>
      <c r="BG23" s="65"/>
      <c r="BH23" s="65"/>
      <c r="BI23" s="65"/>
      <c r="BJ23" s="58"/>
      <c r="BK23" s="59"/>
      <c r="BL23" s="16"/>
      <c r="BS23" s="18"/>
    </row>
    <row r="24" spans="3:71" ht="15.6" customHeight="1">
      <c r="C24" s="14"/>
      <c r="D24" s="48" t="str">
        <f>IF([4]回答表!R49="●","●","")</f>
        <v/>
      </c>
      <c r="E24" s="49"/>
      <c r="F24" s="49"/>
      <c r="G24" s="49"/>
      <c r="H24" s="49"/>
      <c r="I24" s="49"/>
      <c r="J24" s="50"/>
      <c r="K24" s="48" t="str">
        <f>IF([4]回答表!R50="●","●","")</f>
        <v/>
      </c>
      <c r="L24" s="49"/>
      <c r="M24" s="49"/>
      <c r="N24" s="49"/>
      <c r="O24" s="49"/>
      <c r="P24" s="49"/>
      <c r="Q24" s="50"/>
      <c r="R24" s="48" t="str">
        <f>IF([4]回答表!R51="●","●","")</f>
        <v/>
      </c>
      <c r="S24" s="49"/>
      <c r="T24" s="49"/>
      <c r="U24" s="49"/>
      <c r="V24" s="49"/>
      <c r="W24" s="49"/>
      <c r="X24" s="50"/>
      <c r="Y24" s="48" t="str">
        <f>IF([4]回答表!R52="●","●","")</f>
        <v/>
      </c>
      <c r="Z24" s="49"/>
      <c r="AA24" s="49"/>
      <c r="AB24" s="49"/>
      <c r="AC24" s="49"/>
      <c r="AD24" s="49"/>
      <c r="AE24" s="50"/>
      <c r="AF24" s="45" t="str">
        <f>IF([4]回答表!R53="●","●","")</f>
        <v/>
      </c>
      <c r="AG24" s="46"/>
      <c r="AH24" s="46"/>
      <c r="AI24" s="46"/>
      <c r="AJ24" s="46"/>
      <c r="AK24" s="46"/>
      <c r="AL24" s="47"/>
      <c r="AM24" s="45" t="str">
        <f>IF([4]回答表!R54="●","●","")</f>
        <v/>
      </c>
      <c r="AN24" s="46"/>
      <c r="AO24" s="46"/>
      <c r="AP24" s="46"/>
      <c r="AQ24" s="46"/>
      <c r="AR24" s="46"/>
      <c r="AS24" s="47"/>
      <c r="AT24" s="45" t="str">
        <f>IF([4]回答表!R55="●","●","")</f>
        <v/>
      </c>
      <c r="AU24" s="46"/>
      <c r="AV24" s="46"/>
      <c r="AW24" s="46"/>
      <c r="AX24" s="46"/>
      <c r="AY24" s="46"/>
      <c r="AZ24" s="47"/>
      <c r="BA24" s="19"/>
      <c r="BB24" s="45" t="str">
        <f>IF([4]回答表!R56="●","●","")</f>
        <v>●</v>
      </c>
      <c r="BC24" s="46"/>
      <c r="BD24" s="46"/>
      <c r="BE24" s="46"/>
      <c r="BF24" s="46"/>
      <c r="BG24" s="46"/>
      <c r="BH24" s="46"/>
      <c r="BI24" s="46"/>
      <c r="BJ24" s="54"/>
      <c r="BK24" s="55"/>
      <c r="BL24" s="16"/>
      <c r="BS24" s="18"/>
    </row>
    <row r="25" spans="3:71" ht="15.6" customHeight="1">
      <c r="C25" s="14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0"/>
      <c r="BB25" s="48"/>
      <c r="BC25" s="49"/>
      <c r="BD25" s="49"/>
      <c r="BE25" s="49"/>
      <c r="BF25" s="49"/>
      <c r="BG25" s="49"/>
      <c r="BH25" s="49"/>
      <c r="BI25" s="49"/>
      <c r="BJ25" s="56"/>
      <c r="BK25" s="57"/>
      <c r="BL25" s="16"/>
      <c r="BS25" s="18"/>
    </row>
    <row r="26" spans="3:71" ht="15.6" customHeight="1">
      <c r="C26" s="14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0"/>
      <c r="BB26" s="51"/>
      <c r="BC26" s="52"/>
      <c r="BD26" s="52"/>
      <c r="BE26" s="52"/>
      <c r="BF26" s="52"/>
      <c r="BG26" s="52"/>
      <c r="BH26" s="52"/>
      <c r="BI26" s="52"/>
      <c r="BJ26" s="58"/>
      <c r="BK26" s="5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/>
    <row r="29" spans="3:71" ht="15.6" customHeight="1"/>
    <row r="30" spans="3:71" ht="15.6" customHeight="1"/>
    <row r="31" spans="3:71" ht="21.95" customHeight="1">
      <c r="C31" s="35" t="s">
        <v>11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</row>
    <row r="32" spans="3:71" ht="21.95" customHeight="1"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</row>
    <row r="33" spans="3:70" ht="21.95" customHeight="1"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</row>
    <row r="34" spans="3:70" ht="15.6" customHeight="1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9"/>
    </row>
    <row r="35" spans="3:70" ht="18.95" customHeight="1">
      <c r="C35" s="30"/>
      <c r="D35" s="36" t="str">
        <f>IF([4]回答表!R56="●",[4]回答表!B651,"")</f>
        <v>現行の経営体制に大きな不具合はなく、造成事業自体がほとんど行われていないため、現状のままで十分であると考える。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8"/>
      <c r="BR35" s="31"/>
    </row>
    <row r="36" spans="3:70" ht="23.45" customHeight="1">
      <c r="C36" s="30"/>
      <c r="D36" s="39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1"/>
    </row>
    <row r="37" spans="3:70" ht="23.45" customHeight="1">
      <c r="C37" s="30"/>
      <c r="D37" s="39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1"/>
      <c r="BR37" s="31"/>
    </row>
    <row r="38" spans="3:70" ht="23.45" customHeight="1">
      <c r="C38" s="30"/>
      <c r="D38" s="39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1"/>
      <c r="BR38" s="31"/>
    </row>
    <row r="39" spans="3:70" ht="23.45" customHeight="1">
      <c r="C39" s="30"/>
      <c r="D39" s="39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  <c r="BR39" s="31"/>
    </row>
    <row r="40" spans="3:70" ht="23.45" customHeight="1">
      <c r="C40" s="30"/>
      <c r="D40" s="3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  <c r="BR40" s="31"/>
    </row>
    <row r="41" spans="3:70" ht="23.45" customHeight="1">
      <c r="C41" s="30"/>
      <c r="D41" s="39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  <c r="BR41" s="31"/>
    </row>
    <row r="42" spans="3:70" ht="23.45" customHeight="1">
      <c r="C42" s="30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1"/>
      <c r="BR42" s="31"/>
    </row>
    <row r="43" spans="3:70" ht="23.45" customHeight="1">
      <c r="C43" s="30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1"/>
      <c r="BR43" s="31"/>
    </row>
    <row r="44" spans="3:70" ht="23.45" customHeight="1">
      <c r="C44" s="30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1"/>
      <c r="BR44" s="31"/>
    </row>
    <row r="45" spans="3:70" ht="23.45" customHeight="1">
      <c r="C45" s="30"/>
      <c r="D45" s="39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1"/>
      <c r="BR45" s="31"/>
    </row>
    <row r="46" spans="3:70" ht="23.45" customHeight="1">
      <c r="C46" s="30"/>
      <c r="D46" s="39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1"/>
      <c r="BR46" s="31"/>
    </row>
    <row r="47" spans="3:70" ht="23.45" customHeight="1">
      <c r="C47" s="30"/>
      <c r="D47" s="39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1"/>
      <c r="BR47" s="31"/>
    </row>
    <row r="48" spans="3:70" ht="23.45" customHeight="1">
      <c r="C48" s="30"/>
      <c r="D48" s="39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1"/>
      <c r="BR48" s="31"/>
    </row>
    <row r="49" spans="3:70" ht="23.45" customHeight="1">
      <c r="C49" s="30"/>
      <c r="D49" s="39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1"/>
      <c r="BR49" s="31"/>
    </row>
    <row r="50" spans="3:70" ht="23.45" customHeight="1">
      <c r="C50" s="30"/>
      <c r="D50" s="39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1"/>
      <c r="BR50" s="31"/>
    </row>
    <row r="51" spans="3:70" ht="23.45" customHeight="1">
      <c r="C51" s="30"/>
      <c r="D51" s="39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1"/>
      <c r="BR51" s="31"/>
    </row>
    <row r="52" spans="3:70" ht="23.45" customHeight="1">
      <c r="C52" s="30"/>
      <c r="D52" s="39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1"/>
      <c r="BR52" s="31"/>
    </row>
    <row r="53" spans="3:70" ht="23.45" customHeight="1">
      <c r="C53" s="30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25"/>
    </row>
    <row r="54" spans="3:70" ht="12.6" customHeight="1">
      <c r="C54" s="32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4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簡易水道事業</vt:lpstr>
      <vt:lpstr>下水道 (特定環境保全公共下水道)</vt:lpstr>
      <vt:lpstr>下水道 (特定地域排水処理施設)</vt:lpstr>
      <vt:lpstr>宅地造成 (その他造成)</vt:lpstr>
      <vt:lpstr>'下水道 (特定環境保全公共下水道)'!Print_Area</vt:lpstr>
      <vt:lpstr>'下水道 (特定地域排水処理施設)'!Print_Area</vt:lpstr>
      <vt:lpstr>簡易水道事業!Print_Area</vt:lpstr>
      <vt:lpstr>'宅地造成 (その他造成)'!Print_Area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2026-08-24T01:20:51Z</dcterms:created>
  <dcterms:modified xsi:type="dcterms:W3CDTF">2026-08-24T01:20:58Z</dcterms:modified>
</cp:coreProperties>
</file>