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2.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3.xml" ContentType="application/vnd.openxmlformats-officedocument.drawing+xml"/>
  <Override PartName="/xl/comments17.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1 承継・開業支援事業\"/>
    </mc:Choice>
  </mc:AlternateContent>
  <xr:revisionPtr revIDLastSave="0" documentId="13_ncr:1_{2CB2A43F-56C3-4C50-800D-6C3B25CED73C}" xr6:coauthVersionLast="47" xr6:coauthVersionMax="47" xr10:uidLastSave="{00000000-0000-0000-0000-000000000000}"/>
  <bookViews>
    <workbookView xWindow="20370" yWindow="-120" windowWidth="29040" windowHeight="15720" tabRatio="977" activeTab="18" xr2:uid="{00000000-000D-0000-FFFF-FFFF00000000}"/>
  </bookViews>
  <sheets>
    <sheet name="(様式1－２) 総括表（承継・開業）" sheetId="3"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１－３) 事業費内訳書（承継・開業）" sheetId="53" r:id="rId19"/>
    <sheet name="管理用（このシートは削除しないでください）" sheetId="9" r:id="rId20"/>
  </sheets>
  <externalReferences>
    <externalReference r:id="rId21"/>
  </externalReferences>
  <definedNames>
    <definedName name="_xlnm._FilterDatabase" localSheetId="0" hidden="1">'(様式1－２) 総括表（承継・開業）'!$B$6:$U$10</definedName>
    <definedName name="_xlnm.Print_Area" localSheetId="0">'(様式1－２) 総括表（承継・開業）'!$A$1:$Z$29</definedName>
    <definedName name="_xlnm.Print_Area" localSheetId="18">'(様式１－３) 事業費内訳書（承継・開業）'!$A$1:$U$68</definedName>
    <definedName name="_xlnm.Print_Area" localSheetId="1">'(様式2) 事業費内訳書'!$A$1:$U$55</definedName>
    <definedName name="_xlnm.Print_Area" localSheetId="2">'1 へき地診療所'!$A$1:$K$61</definedName>
    <definedName name="_xlnm.Print_Area" localSheetId="11">'10 分娩取扱'!$A$1:$K$60</definedName>
    <definedName name="_xlnm.Print_Area" localSheetId="12">'11 死亡時画像診断'!$A$1:$K$50</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15">'13 南海トラフ（へき地医療拠点病院）'!$A$1:$K$57</definedName>
    <definedName name="_xlnm.Print_Area" localSheetId="16">'13 南海トラフ（へき地診療所）'!$A$1:$K$61</definedName>
    <definedName name="_xlnm.Print_Area" localSheetId="17">'14 院内感染'!$A$1:$K$61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9">'管理用（このシートは削除しないでください）'!$A$1:$W$64</definedName>
    <definedName name="_xlnm.Print_Titles" localSheetId="0">'(様式1－２) 総括表（承継・開業）'!$1:$6</definedName>
    <definedName name="_xlnm.Print_Titles" localSheetId="18">'(様式１－３) 事業費内訳書（承継・開業）'!$A:$C</definedName>
    <definedName name="_xlnm.Print_Titles" localSheetId="1">'(様式2) 事業費内訳書'!$A:$C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8">'[1]管理用（このシートは削除しないでください）'!$H$3:$T$3</definedName>
    <definedName name="補助事業名">'管理用（このシートは削除しないでください）'!$H$3:$U$3</definedName>
    <definedName name="有床診療所等スプリンクラー等施設整備事業" localSheetId="18">'[1]管理用（このシートは削除しないでください）'!#REF!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3" l="1"/>
  <c r="S8" i="3"/>
  <c r="Q7" i="3"/>
  <c r="R7" i="3" s="1"/>
  <c r="U9" i="3"/>
  <c r="T9" i="3"/>
  <c r="AE8" i="3"/>
  <c r="AD8" i="3"/>
  <c r="AC8" i="3"/>
  <c r="AB8" i="3"/>
  <c r="AA8" i="3"/>
  <c r="AF8" i="3" l="1"/>
  <c r="Q8" i="3"/>
  <c r="R8" i="3" s="1"/>
  <c r="M8" i="3"/>
  <c r="K8" i="3"/>
  <c r="G28" i="53"/>
  <c r="G35" i="53" s="1"/>
  <c r="G47" i="53" s="1"/>
  <c r="T8" i="3" l="1"/>
  <c r="U8" i="3" s="1"/>
  <c r="AG8" i="3"/>
  <c r="D28" i="53"/>
  <c r="D35" i="53" s="1"/>
  <c r="D47" i="53" s="1"/>
  <c r="AA7" i="3" l="1"/>
  <c r="Q9" i="3" l="1"/>
  <c r="AC7" i="3" l="1"/>
  <c r="AD7" i="3"/>
  <c r="AE7" i="3"/>
  <c r="E30" i="53"/>
  <c r="E13" i="53" l="1"/>
  <c r="U55" i="53"/>
  <c r="R55" i="53"/>
  <c r="O55" i="53"/>
  <c r="L55" i="53"/>
  <c r="I55" i="53"/>
  <c r="F55" i="53"/>
  <c r="T47" i="53"/>
  <c r="Q47" i="53"/>
  <c r="N47" i="53"/>
  <c r="K47" i="53"/>
  <c r="H47" i="53"/>
  <c r="E47" i="53"/>
  <c r="U46" i="53"/>
  <c r="T46" i="53"/>
  <c r="R46" i="53"/>
  <c r="Q46" i="53"/>
  <c r="O46" i="53"/>
  <c r="N46" i="53"/>
  <c r="L46" i="53"/>
  <c r="K46" i="53"/>
  <c r="I46" i="53"/>
  <c r="H46" i="53"/>
  <c r="F46" i="53"/>
  <c r="E46" i="53"/>
  <c r="T45" i="53"/>
  <c r="Q45" i="53"/>
  <c r="N45" i="53"/>
  <c r="K45" i="53"/>
  <c r="H45" i="53"/>
  <c r="E45" i="53"/>
  <c r="T44" i="53"/>
  <c r="Q44" i="53"/>
  <c r="N44" i="53"/>
  <c r="K44" i="53"/>
  <c r="H44" i="53"/>
  <c r="E44" i="53"/>
  <c r="T43" i="53"/>
  <c r="Q43" i="53"/>
  <c r="N43" i="53"/>
  <c r="K43" i="53"/>
  <c r="H43" i="53"/>
  <c r="E43" i="53"/>
  <c r="T42" i="53"/>
  <c r="Q42" i="53"/>
  <c r="N42" i="53"/>
  <c r="K42" i="53"/>
  <c r="H42" i="53"/>
  <c r="E42" i="53"/>
  <c r="T41" i="53"/>
  <c r="Q41" i="53"/>
  <c r="N41" i="53"/>
  <c r="K41" i="53"/>
  <c r="H41" i="53"/>
  <c r="E41" i="53"/>
  <c r="T40" i="53"/>
  <c r="Q40" i="53"/>
  <c r="N40" i="53"/>
  <c r="K40" i="53"/>
  <c r="H40" i="53"/>
  <c r="E40" i="53"/>
  <c r="T39" i="53"/>
  <c r="Q39" i="53"/>
  <c r="N39" i="53"/>
  <c r="K39" i="53"/>
  <c r="H39" i="53"/>
  <c r="E39" i="53"/>
  <c r="T38" i="53"/>
  <c r="Q38" i="53"/>
  <c r="N38" i="53"/>
  <c r="K38" i="53"/>
  <c r="H38" i="53"/>
  <c r="E38" i="53"/>
  <c r="T37" i="53"/>
  <c r="Q37" i="53"/>
  <c r="N37" i="53"/>
  <c r="K37" i="53"/>
  <c r="H37" i="53"/>
  <c r="E37" i="53"/>
  <c r="T36" i="53"/>
  <c r="Q36" i="53"/>
  <c r="N36" i="53"/>
  <c r="K36" i="53"/>
  <c r="H36" i="53"/>
  <c r="E36" i="53"/>
  <c r="B36" i="53"/>
  <c r="T35" i="53"/>
  <c r="Q35" i="53"/>
  <c r="N35" i="53"/>
  <c r="K35" i="53"/>
  <c r="H35" i="53"/>
  <c r="E35" i="53"/>
  <c r="U34" i="53"/>
  <c r="T34" i="53"/>
  <c r="R34" i="53"/>
  <c r="Q34" i="53"/>
  <c r="O34" i="53"/>
  <c r="N34" i="53"/>
  <c r="L34" i="53"/>
  <c r="K34" i="53"/>
  <c r="I34" i="53"/>
  <c r="H34" i="53"/>
  <c r="F34" i="53"/>
  <c r="E34" i="53"/>
  <c r="T33" i="53"/>
  <c r="Q33" i="53"/>
  <c r="N33" i="53"/>
  <c r="K33" i="53"/>
  <c r="H33" i="53"/>
  <c r="E33" i="53"/>
  <c r="T32" i="53"/>
  <c r="Q32" i="53"/>
  <c r="N32" i="53"/>
  <c r="K32" i="53"/>
  <c r="H32" i="53"/>
  <c r="E32" i="53"/>
  <c r="T31" i="53"/>
  <c r="Q31" i="53"/>
  <c r="N31" i="53"/>
  <c r="K31" i="53"/>
  <c r="H31" i="53"/>
  <c r="E31" i="53"/>
  <c r="T30" i="53"/>
  <c r="Q30" i="53"/>
  <c r="N30" i="53"/>
  <c r="K30" i="53"/>
  <c r="H30" i="53"/>
  <c r="T29" i="53"/>
  <c r="Q29" i="53"/>
  <c r="N29" i="53"/>
  <c r="K29" i="53"/>
  <c r="H29" i="53"/>
  <c r="E29" i="53"/>
  <c r="U28" i="53"/>
  <c r="U35" i="53" s="1"/>
  <c r="U47" i="53" s="1"/>
  <c r="T28" i="53"/>
  <c r="R28" i="53"/>
  <c r="R35" i="53" s="1"/>
  <c r="R47" i="53" s="1"/>
  <c r="Q28" i="53"/>
  <c r="O28" i="53"/>
  <c r="O35" i="53" s="1"/>
  <c r="O47" i="53" s="1"/>
  <c r="N28" i="53"/>
  <c r="L28" i="53"/>
  <c r="L35" i="53" s="1"/>
  <c r="L47" i="53" s="1"/>
  <c r="K28" i="53"/>
  <c r="I28" i="53"/>
  <c r="I35" i="53" s="1"/>
  <c r="I47" i="53" s="1"/>
  <c r="H28" i="53"/>
  <c r="F28" i="53"/>
  <c r="E28" i="53"/>
  <c r="T27" i="53"/>
  <c r="Q27" i="53"/>
  <c r="N27" i="53"/>
  <c r="K27" i="53"/>
  <c r="H27" i="53"/>
  <c r="E27" i="53"/>
  <c r="T26" i="53"/>
  <c r="Q26" i="53"/>
  <c r="N26" i="53"/>
  <c r="K26" i="53"/>
  <c r="H26" i="53"/>
  <c r="E26" i="53"/>
  <c r="T25" i="53"/>
  <c r="Q25" i="53"/>
  <c r="N25" i="53"/>
  <c r="K25" i="53"/>
  <c r="H25" i="53"/>
  <c r="E25" i="53"/>
  <c r="T24" i="53"/>
  <c r="Q24" i="53"/>
  <c r="N24" i="53"/>
  <c r="K24" i="53"/>
  <c r="H24" i="53"/>
  <c r="E24" i="53"/>
  <c r="T23" i="53"/>
  <c r="Q23" i="53"/>
  <c r="N23" i="53"/>
  <c r="K23" i="53"/>
  <c r="H23" i="53"/>
  <c r="E23" i="53"/>
  <c r="T22" i="53"/>
  <c r="Q22" i="53"/>
  <c r="N22" i="53"/>
  <c r="K22" i="53"/>
  <c r="H22" i="53"/>
  <c r="E22" i="53"/>
  <c r="T21" i="53"/>
  <c r="Q21" i="53"/>
  <c r="N21" i="53"/>
  <c r="K21" i="53"/>
  <c r="H21" i="53"/>
  <c r="E21" i="53"/>
  <c r="T20" i="53"/>
  <c r="Q20" i="53"/>
  <c r="N20" i="53"/>
  <c r="K20" i="53"/>
  <c r="H20" i="53"/>
  <c r="E20" i="53"/>
  <c r="C20" i="53"/>
  <c r="B37" i="53" s="1"/>
  <c r="T19" i="53"/>
  <c r="Q19" i="53"/>
  <c r="N19" i="53"/>
  <c r="K19" i="53"/>
  <c r="H19" i="53"/>
  <c r="E19" i="53"/>
  <c r="C19" i="53"/>
  <c r="T18" i="53"/>
  <c r="Q18" i="53"/>
  <c r="N18" i="53"/>
  <c r="K18" i="53"/>
  <c r="H18" i="53"/>
  <c r="E18" i="53"/>
  <c r="T17" i="53"/>
  <c r="Q17" i="53"/>
  <c r="N17" i="53"/>
  <c r="H17" i="53"/>
  <c r="E17" i="53"/>
  <c r="T16" i="53"/>
  <c r="Q16" i="53"/>
  <c r="N16" i="53"/>
  <c r="K16" i="53"/>
  <c r="H16" i="53"/>
  <c r="E16" i="53"/>
  <c r="T15" i="53"/>
  <c r="Q15" i="53"/>
  <c r="N15" i="53"/>
  <c r="K15" i="53"/>
  <c r="H15" i="53"/>
  <c r="E15" i="53"/>
  <c r="T14" i="53"/>
  <c r="Q14" i="53"/>
  <c r="N14" i="53"/>
  <c r="K14" i="53"/>
  <c r="H14" i="53"/>
  <c r="E14" i="53"/>
  <c r="T13" i="53"/>
  <c r="Q13" i="53"/>
  <c r="N13" i="53"/>
  <c r="K13" i="53"/>
  <c r="H13" i="53"/>
  <c r="T12" i="53"/>
  <c r="Q12" i="53"/>
  <c r="N12" i="53"/>
  <c r="K12" i="53"/>
  <c r="H12" i="53"/>
  <c r="E12" i="53"/>
  <c r="T11" i="53"/>
  <c r="Q11" i="53"/>
  <c r="N11" i="53"/>
  <c r="K11" i="53"/>
  <c r="H11" i="53"/>
  <c r="E11" i="53"/>
  <c r="R8" i="53"/>
  <c r="O8" i="53"/>
  <c r="U8" i="53" s="1"/>
  <c r="B42" i="53" l="1"/>
  <c r="F35" i="53"/>
  <c r="F47" i="53" s="1"/>
  <c r="F56" i="53" s="1"/>
  <c r="I8" i="53"/>
  <c r="L8" i="53" s="1"/>
  <c r="AA9" i="3" l="1"/>
  <c r="AB9" i="3"/>
  <c r="AC9" i="3"/>
  <c r="AD9" i="3"/>
  <c r="AE9" i="3"/>
  <c r="AB7" i="3" l="1"/>
  <c r="M7" i="3" l="1"/>
  <c r="K7" i="3"/>
  <c r="S7" i="3" s="1"/>
  <c r="AF7" i="3" l="1"/>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T7" i="3" l="1"/>
  <c r="AG7" i="3"/>
  <c r="L35" i="47"/>
  <c r="L47" i="47" s="1"/>
  <c r="I35" i="47"/>
  <c r="I47" i="47" s="1"/>
  <c r="R8" i="47"/>
  <c r="O8" i="47"/>
  <c r="U8" i="47" s="1"/>
  <c r="F28" i="47"/>
  <c r="F35" i="47" s="1"/>
  <c r="F46" i="47"/>
  <c r="B42" i="47"/>
  <c r="F47" i="47" l="1"/>
  <c r="F56" i="47" s="1"/>
  <c r="I8" i="47"/>
  <c r="L8" i="47" s="1"/>
  <c r="S10" i="3"/>
  <c r="N10" i="3"/>
  <c r="J10" i="3"/>
  <c r="I10" i="3"/>
  <c r="U7" i="3" l="1"/>
  <c r="R9" i="3"/>
  <c r="M9" i="3"/>
  <c r="K9" i="3"/>
  <c r="AF9" i="3" l="1"/>
  <c r="AG9" i="3"/>
  <c r="R10" i="3"/>
  <c r="Q10" i="3"/>
  <c r="K10" i="3"/>
  <c r="G17" i="38"/>
  <c r="G17" i="39"/>
  <c r="K17" i="41"/>
  <c r="K19" i="43"/>
  <c r="K17" i="36"/>
  <c r="K17" i="34"/>
  <c r="K17" i="33"/>
  <c r="K17" i="32"/>
  <c r="U10" i="3" l="1"/>
  <c r="K34" i="43"/>
  <c r="K33" i="43"/>
  <c r="K32" i="43"/>
  <c r="K33" i="42"/>
  <c r="K32" i="42"/>
  <c r="K31" i="42"/>
  <c r="T10" i="3" l="1"/>
  <c r="H35" i="36"/>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柏　慶次郎</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41133DB3-0B09-4219-B3EE-5C883FD98BEE}">
      <text>
        <r>
          <rPr>
            <sz val="11"/>
            <color indexed="81"/>
            <rFont val="MS P ゴシック"/>
            <family val="3"/>
            <charset val="128"/>
          </rPr>
          <t>プルダウンから選択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787000D8-309D-47B7-ADC9-5B84B337DDCC}">
      <text>
        <r>
          <rPr>
            <sz val="9"/>
            <color indexed="81"/>
            <rFont val="ＭＳ Ｐゴシック"/>
            <family val="3"/>
            <charset val="128"/>
          </rPr>
          <t>年度欄が不足する場合は適宜追加すること</t>
        </r>
      </text>
    </comment>
    <comment ref="C12" authorId="0" shapeId="0" xr:uid="{2A95F25C-4279-44C1-97F6-30DE881451D6}">
      <text>
        <r>
          <rPr>
            <sz val="9"/>
            <color indexed="81"/>
            <rFont val="ＭＳ Ｐゴシック"/>
            <family val="3"/>
            <charset val="128"/>
          </rPr>
          <t>改修工事の場合は
&lt;改修工事&gt;を選択</t>
        </r>
      </text>
    </comment>
    <comment ref="C13" authorId="0" shapeId="0" xr:uid="{2210E7CF-1994-4560-B1F9-811A5A90B026}">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sharedStrings.xml><?xml version="1.0" encoding="utf-8"?>
<sst xmlns="http://schemas.openxmlformats.org/spreadsheetml/2006/main" count="1894" uniqueCount="717">
  <si>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</si>
  <si>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</si>
  <si>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</si>
  <si>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</si>
  <si>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</si>
  <si>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</si>
  <si>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</si>
  <si>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</si>
  <si>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</si>
  <si>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</si>
  <si>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</si>
  <si>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</si>
  <si>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</si>
  <si>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</si>
  <si>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</si>
  <si>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</si>
  <si>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</si>
  <si>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</si>
  <si>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</si>
  <si>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</si>
  <si>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</si>
  <si>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</si>
  <si>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</si>
  <si>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</si>
  <si>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</si>
  <si>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</si>
  <si>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</si>
  <si>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</si>
  <si>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</si>
  <si>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</si>
  <si>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</si>
  <si>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</si>
  <si>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</si>
  <si>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</si>
  <si>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</si>
  <si>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</si>
  <si>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</si>
  <si>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</si>
  <si>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</si>
  <si>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</si>
  <si>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</si>
  <si>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</si>
  <si>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</si>
  <si>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</si>
  <si>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</si>
  <si>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</si>
  <si>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</si>
  <si>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</si>
  <si>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</si>
  <si>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</si>
  <si>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</si>
  <si>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</si>
  <si>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</si>
  <si>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</si>
  <si>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</si>
  <si>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</si>
  <si>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</si>
  <si>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</si>
  <si>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</si>
  <si>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</si>
  <si>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</si>
  <si>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</si>
  <si>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</si>
  <si>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</si>
  <si>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</si>
  <si>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</si>
  <si>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</si>
  <si>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</si>
  <si>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</si>
  <si>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</si>
  <si>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</si>
  <si>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</si>
  <si>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</si>
  <si>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</si>
  <si>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</si>
  <si>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</si>
  <si>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</si>
  <si>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</si>
  <si>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</si>
  <si>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</si>
  <si>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</si>
  <si>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</si>
  <si>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</si>
  <si>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</si>
  <si>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</si>
  <si>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</si>
  <si>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</si>
  <si>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</si>
  <si>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</si>
  <si>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</si>
  <si>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</si>
  <si>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</si>
  <si>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</si>
  <si>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</si>
  <si>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</si>
  <si>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</si>
  <si>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</si>
  <si>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</si>
  <si>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</si>
  <si>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</si>
  <si>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</si>
  <si>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</si>
  <si>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</si>
  <si>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</si>
  <si>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</si>
  <si>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</si>
  <si>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</si>
  <si>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</si>
  <si>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</si>
  <si>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</si>
  <si>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</si>
  <si>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</si>
  <si>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</si>
  <si>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</si>
  <si>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</si>
  <si>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</si>
  <si>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</si>
  <si>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</si>
  <si>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</si>
  <si>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</si>
  <si>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</si>
  <si>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</si>
  <si>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</si>
  <si>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</si>
  <si>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</si>
  <si>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</si>
  <si>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</si>
  <si>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</si>
  <si>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</si>
  <si>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</si>
  <si>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</si>
  <si>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</si>
  <si>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</si>
  <si>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</si>
  <si>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</si>
  <si>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</si>
  <si>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</si>
  <si>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</si>
  <si>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</si>
  <si>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</si>
  <si>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</si>
  <si>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</si>
  <si>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</si>
  <si>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</si>
  <si>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</si>
  <si>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</si>
  <si>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</si>
  <si>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</si>
  <si>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</si>
  <si>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</si>
  <si>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</si>
  <si>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</si>
  <si>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</si>
  <si>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</si>
  <si>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</si>
  <si>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</si>
  <si>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</si>
  <si>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</si>
  <si>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</si>
  <si>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</si>
  <si>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</si>
  <si>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</si>
  <si>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</si>
  <si>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</si>
  <si>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</si>
  <si>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</si>
  <si>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</si>
  <si>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</si>
  <si>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</si>
  <si>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</si>
  <si>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</si>
  <si>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</si>
  <si>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</si>
  <si>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</si>
  <si>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</si>
  <si>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</si>
  <si>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</si>
  <si>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</si>
  <si>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</si>
  <si>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</si>
  <si>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</si>
  <si>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</si>
  <si>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</si>
  <si>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</si>
  <si>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</si>
  <si>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</si>
  <si>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</si>
  <si>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</si>
  <si>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</si>
  <si>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</si>
  <si>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</si>
  <si>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</si>
  <si>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</si>
  <si>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</si>
  <si>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</si>
  <si>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</si>
  <si>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</si>
  <si>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</si>
  <si>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</si>
  <si>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</si>
  <si>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</si>
  <si>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</si>
  <si>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</si>
  <si>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</si>
  <si>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</si>
  <si>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</si>
  <si>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</si>
  <si>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</si>
  <si>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</si>
  <si>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</si>
  <si>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</si>
  <si>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</si>
  <si>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</si>
  <si>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</si>
  <si>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</si>
  <si>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</si>
  <si>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</si>
  <si>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</si>
  <si>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</si>
  <si>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</si>
  <si>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</si>
  <si>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</si>
  <si>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</si>
  <si>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</si>
  <si>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</si>
  <si>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</si>
  <si>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</si>
  <si>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</si>
  <si>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</si>
  <si>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</si>
  <si>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</si>
  <si>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</si>
  <si>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</si>
  <si>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</si>
  <si>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</si>
  <si>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</si>
  <si>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</si>
  <si>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</si>
  <si>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</si>
  <si>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</si>
  <si>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</si>
  <si>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</si>
  <si>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</si>
  <si>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</si>
  <si>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</si>
  <si>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</si>
  <si>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</si>
  <si>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</si>
  <si>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</si>
  <si>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</si>
  <si>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</si>
  <si>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</si>
  <si>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</si>
  <si>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</si>
  <si>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</si>
  <si>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</si>
  <si>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</si>
  <si>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</si>
  <si>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</si>
  <si>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</si>
  <si>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</si>
  <si>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</si>
  <si>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</si>
  <si>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</si>
  <si>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</si>
  <si>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</si>
  <si>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</si>
  <si>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</si>
  <si>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</si>
  <si>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</si>
  <si>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</si>
  <si>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</si>
  <si>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</si>
  <si>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</si>
  <si>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</si>
  <si>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</si>
  <si>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</si>
  <si>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</si>
  <si>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</si>
  <si>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</si>
  <si>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</si>
  <si>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</si>
  <si>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</si>
  <si>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</si>
  <si>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</si>
  <si>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</si>
  <si>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</si>
  <si>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</si>
  <si>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</si>
  <si>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</si>
  <si>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</si>
  <si>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</si>
  <si>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</si>
  <si>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</si>
  <si>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</si>
  <si>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</si>
  <si>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</si>
  <si>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</si>
  <si>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</si>
  <si>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</si>
  <si>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</si>
  <si>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</si>
  <si>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</si>
  <si>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</si>
  <si>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</si>
  <si>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</si>
  <si>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</si>
  <si>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</si>
  <si>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</si>
  <si>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</si>
  <si>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</si>
  <si>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</si>
  <si>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</si>
  <si>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</si>
  <si>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</si>
  <si>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</si>
  <si>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</si>
  <si>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</si>
  <si>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</si>
  <si>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</si>
  <si>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</si>
  <si>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</si>
  <si>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</si>
  <si>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</si>
  <si>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</si>
  <si>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</si>
  <si>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</si>
  <si>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</si>
  <si>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</si>
  <si>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</si>
  <si>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</si>
  <si>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</si>
  <si>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</si>
  <si>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</si>
  <si>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</si>
  <si>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</si>
  <si>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</si>
  <si>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</si>
  <si>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</si>
  <si>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</si>
  <si>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</si>
  <si>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</si>
  <si>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</si>
  <si>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</si>
  <si>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</si>
  <si>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</si>
  <si>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</si>
  <si>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</si>
  <si>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</si>
  <si>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</si>
  <si>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</si>
  <si>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</si>
  <si>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</si>
  <si>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</si>
  <si>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</si>
  <si>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</si>
  <si>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</si>
  <si>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</si>
  <si>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</si>
  <si>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</si>
  <si>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</si>
  <si>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</si>
  <si>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</si>
  <si>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</si>
  <si>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</si>
  <si>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</si>
  <si>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</si>
  <si>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</si>
  <si>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</si>
  <si>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</si>
  <si>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</si>
  <si>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</si>
  <si>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</si>
  <si>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</si>
  <si>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</si>
  <si>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</si>
  <si>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</si>
  <si>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</si>
  <si>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</si>
  <si>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</si>
  <si>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</si>
  <si>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</si>
  <si>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</si>
  <si>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</si>
  <si>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</si>
  <si>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</si>
  <si>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</si>
  <si>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</si>
  <si>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</si>
  <si>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</si>
  <si>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</si>
  <si>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</si>
  <si>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</si>
  <si>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</si>
  <si>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</si>
  <si>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</si>
  <si>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</si>
  <si>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</si>
  <si>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</si>
  <si>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</si>
  <si>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</si>
  <si>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</si>
  <si>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</si>
  <si>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</si>
  <si>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</si>
  <si>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</si>
  <si>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</si>
  <si>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</si>
  <si>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</si>
  <si>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</si>
  <si>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</si>
  <si>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</si>
  <si>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</si>
  <si>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</si>
  <si>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</si>
  <si>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</si>
  <si>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</si>
  <si>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</si>
  <si>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</si>
  <si>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</si>
  <si>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</si>
  <si>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</si>
  <si>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</si>
  <si>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</si>
  <si>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</si>
  <si>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</si>
  <si>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</si>
  <si>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</si>
  <si>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</si>
  <si>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</si>
  <si>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</si>
  <si>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</si>
  <si>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</si>
  <si>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</si>
  <si>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</si>
  <si>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</si>
  <si>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</si>
  <si>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</si>
  <si>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</si>
  <si>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</si>
  <si>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</si>
  <si>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</si>
  <si>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</si>
  <si>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</si>
  <si>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</si>
  <si>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</si>
  <si>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</si>
  <si>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</si>
  <si>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</si>
  <si>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</si>
  <si>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</si>
  <si>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</si>
  <si>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</si>
  <si>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</si>
  <si>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</si>
  <si>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</si>
  <si>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</si>
  <si>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</si>
  <si>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</si>
  <si>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</si>
  <si>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</si>
  <si>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</si>
  <si>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</si>
  <si>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</si>
  <si>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</si>
  <si>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</si>
  <si>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</si>
  <si>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</si>
  <si>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</si>
  <si>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</si>
  <si>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</si>
  <si>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</si>
  <si>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</si>
  <si>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</si>
  <si>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</si>
  <si>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</si>
  <si>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</si>
  <si>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</si>
  <si>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</si>
  <si>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</si>
  <si>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</si>
  <si>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</si>
  <si>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</si>
  <si>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</si>
  <si>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</si>
  <si>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</si>
  <si>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</si>
  <si>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</si>
  <si>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</si>
  <si>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</si>
  <si>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</si>
  <si>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</si>
  <si>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</si>
  <si>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</si>
  <si>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</si>
  <si>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</si>
  <si>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</si>
  <si>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</si>
  <si>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</si>
  <si>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</si>
  <si>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</si>
  <si>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</si>
  <si>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</si>
  <si>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</si>
  <si>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</si>
  <si>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</si>
  <si>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</si>
  <si>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</si>
  <si>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</si>
  <si>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</si>
  <si>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</si>
  <si>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</si>
  <si>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</si>
  <si>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</si>
  <si>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</si>
  <si>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</si>
  <si>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</si>
  <si>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</si>
  <si>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</si>
  <si>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</si>
  <si>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</si>
  <si>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</si>
  <si>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</si>
  <si>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</si>
  <si>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</si>
  <si>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</si>
  <si>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</si>
  <si>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</si>
  <si>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</si>
  <si>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</si>
  <si>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</si>
  <si>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</si>
  <si>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</si>
  <si>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</si>
  <si>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</si>
  <si>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</si>
  <si>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</si>
  <si>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</si>
  <si>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</si>
  <si>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</si>
  <si>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</si>
  <si>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</si>
  <si>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</si>
  <si>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</si>
  <si>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</si>
  <si>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</si>
  <si>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</si>
  <si>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</si>
  <si>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</si>
  <si>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</si>
  <si>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</si>
  <si>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</si>
  <si>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</si>
  <si>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</si>
  <si>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</si>
  <si>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</si>
  <si>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</si>
  <si>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</si>
  <si>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</si>
  <si>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</si>
  <si>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</si>
  <si>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</si>
  <si>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</si>
  <si>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</si>
  <si>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</si>
  <si>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</si>
  <si>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</si>
  <si>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</si>
  <si>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</si>
  <si>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</si>
  <si>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</si>
  <si>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</si>
  <si>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</si>
  <si>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</si>
  <si>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</si>
  <si>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</si>
  <si>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</si>
  <si>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</si>
  <si>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</si>
  <si>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</si>
  <si>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</si>
  <si>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</si>
  <si>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</si>
  <si>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</si>
  <si>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</si>
  <si>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</si>
  <si>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</si>
  <si>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</si>
  <si>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</si>
  <si>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</si>
  <si>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</si>
  <si>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</si>
  <si>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</si>
  <si>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</si>
  <si>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</si>
  <si>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</si>
  <si>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</si>
  <si>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</si>
  <si>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</si>
  <si>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</si>
  <si>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</si>
  <si>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</si>
  <si>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</si>
  <si>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</si>
  <si>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</si>
  <si>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</si>
  <si>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</si>
  <si>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</si>
  <si>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</si>
  <si>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</si>
  <si>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</si>
  <si>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</si>
  <si>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</si>
  <si>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</si>
  <si>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</si>
  <si>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</si>
  <si>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</si>
  <si>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</si>
  <si>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</si>
  <si>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</si>
  <si>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</si>
  <si>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</si>
  <si>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</si>
  <si>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</si>
  <si>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</si>
  <si>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</si>
  <si>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</si>
  <si>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</si>
  <si>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</si>
  <si>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</si>
  <si>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</si>
  <si>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</si>
  <si>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</si>
  <si>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</si>
  <si>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</si>
  <si>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</si>
  <si>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</si>
  <si>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</si>
  <si>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</si>
  <si>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</si>
  <si>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</si>
  <si>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</si>
  <si>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</si>
  <si>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</si>
  <si>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</si>
  <si>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</si>
  <si>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</si>
  <si>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</si>
  <si>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</si>
  <si>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</si>
  <si>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</si>
  <si>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</si>
  <si>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</si>
  <si>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</si>
  <si>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</si>
  <si>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</si>
  <si>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</si>
  <si>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都道府県
補助額</t>
    <phoneticPr fontId="6"/>
  </si>
  <si>
    <t>国庫補助
基本額</t>
    <phoneticPr fontId="6"/>
  </si>
  <si>
    <t>国庫補助
所要額</t>
    <phoneticPr fontId="6"/>
  </si>
  <si>
    <t>補助対象
部分</t>
    <rPh sb="0" eb="2">
      <t>ホジョ</t>
    </rPh>
    <rPh sb="2" eb="4">
      <t>タイショウ</t>
    </rPh>
    <rPh sb="5" eb="7">
      <t>ブブン</t>
    </rPh>
    <phoneticPr fontId="6"/>
  </si>
  <si>
    <t>寄附金
その他の
収入額</t>
    <rPh sb="0" eb="2">
      <t>キフ</t>
    </rPh>
    <phoneticPr fontId="6"/>
  </si>
  <si>
    <t>－</t>
  </si>
  <si>
    <t>㎡</t>
    <phoneticPr fontId="6"/>
  </si>
  <si>
    <t>重点医師偏在対策支援区域における診療所の承継・開業支援事業</t>
  </si>
  <si>
    <t>単年</t>
  </si>
  <si>
    <t>医療法人○○会</t>
    <rPh sb="0" eb="2">
      <t>イリョウ</t>
    </rPh>
    <rPh sb="2" eb="4">
      <t>ホウジン</t>
    </rPh>
    <rPh sb="6" eb="7">
      <t>カイ</t>
    </rPh>
    <phoneticPr fontId="6"/>
  </si>
  <si>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6"/>
  </si>
  <si>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6"/>
  </si>
  <si>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</si>
  <si>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</si>
  <si>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</si>
  <si>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</si>
  <si>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</si>
  <si>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</si>
  <si>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</si>
  <si>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</si>
  <si>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</si>
  <si>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</si>
  <si>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</si>
  <si>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</si>
  <si>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</si>
  <si>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</si>
  <si>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</si>
  <si>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</si>
  <si>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</si>
  <si>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</si>
  <si>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</si>
  <si>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</si>
  <si>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</si>
  <si>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</si>
  <si>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</si>
  <si>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</si>
  <si>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</si>
  <si>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</si>
  <si>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</si>
  <si>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</si>
  <si>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</si>
  <si>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</si>
  <si>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</si>
  <si>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</si>
  <si>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</si>
  <si>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進捗率（％）</t>
    <rPh sb="0" eb="3">
      <t>シンチョクリツ</t>
    </rPh>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</si>
  <si>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</si>
  <si>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</si>
  <si>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</si>
  <si>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岡山県</t>
    <rPh sb="0" eb="3">
      <t>オカヤマケン</t>
    </rPh>
    <phoneticPr fontId="6"/>
  </si>
  <si>
    <t>令和９年度</t>
    <rPh sb="0" eb="2">
      <t>レイワ</t>
    </rPh>
    <phoneticPr fontId="6"/>
  </si>
  <si>
    <t>令和１０年度</t>
    <rPh sb="0" eb="2">
      <t>レイワ</t>
    </rPh>
    <rPh sb="4" eb="6">
      <t>ネンド</t>
    </rPh>
    <phoneticPr fontId="6"/>
  </si>
  <si>
    <t>令和９年度医療施設等施設整備費補助金事業計画総括表（承継・開業）</t>
    <rPh sb="0" eb="2">
      <t>レイワ</t>
    </rPh>
    <rPh sb="3" eb="5">
      <t>ネンド</t>
    </rPh>
    <rPh sb="18" eb="20">
      <t>ジギョウ</t>
    </rPh>
    <rPh sb="20" eb="22">
      <t>ケイカク</t>
    </rPh>
    <rPh sb="22" eb="24">
      <t>ソウカツ</t>
    </rPh>
    <rPh sb="24" eb="25">
      <t>ヒョウ</t>
    </rPh>
    <phoneticPr fontId="6"/>
  </si>
  <si>
    <t>様式１－２</t>
    <rPh sb="0" eb="2">
      <t>ヨウシキ</t>
    </rPh>
    <phoneticPr fontId="6"/>
  </si>
  <si>
    <t>様式１－３（承継・開業）</t>
    <phoneticPr fontId="6"/>
  </si>
  <si>
    <t>色付きセルを入力してください</t>
    <rPh sb="0" eb="2">
      <t>イロツ</t>
    </rPh>
    <rPh sb="6" eb="8">
      <t>ニュウリョク</t>
    </rPh>
    <phoneticPr fontId="6"/>
  </si>
  <si>
    <t>○○診療所</t>
    <rPh sb="2" eb="5">
      <t>シンリョウジョ</t>
    </rPh>
    <phoneticPr fontId="6"/>
  </si>
  <si>
    <t>高梁市</t>
    <rPh sb="0" eb="2">
      <t>タカハシ</t>
    </rPh>
    <rPh sb="2" eb="3">
      <t>シ</t>
    </rPh>
    <phoneticPr fontId="6"/>
  </si>
  <si>
    <t>記載例</t>
    <rPh sb="0" eb="2">
      <t>キサイ</t>
    </rPh>
    <rPh sb="2" eb="3">
      <t>レイ</t>
    </rPh>
    <phoneticPr fontId="6"/>
  </si>
  <si>
    <t>事業の種別は次による。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</si>
</sst>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b/>
      <sz val="9"/>
      <color indexed="81"/>
      <name val="MS P ゴシック"/>
      <family val="3"/>
      <charset val="128"/>
    </font>
    <font>
      <sz val="11"/>
      <color indexed="81"/>
      <name val="MS P ゴシック"/>
      <family val="3"/>
      <charset val="128"/>
    </font>
  </fonts>
  <fills count="12">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s>
  <borders count="13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s>
  <cellStyleXfs count="8">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844">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0" fontId="4" fillId="8" borderId="117" xfId="0" applyFont="1" applyFill="1" applyBorder="1" applyAlignment="1">
      <alignment horizontal="left" vertical="center" wrapText="1"/>
    </xf>
    <xf numFmtId="38" fontId="4" fillId="8" borderId="118" xfId="1" applyFont="1" applyFill="1" applyBorder="1" applyAlignment="1">
      <alignment horizontal="left" vertical="center" wrapText="1"/>
    </xf>
    <xf numFmtId="38" fontId="4" fillId="8" borderId="118" xfId="1" applyFont="1" applyFill="1" applyBorder="1" applyAlignment="1">
      <alignment horizontal="left" vertical="center" shrinkToFit="1"/>
    </xf>
    <xf numFmtId="38" fontId="4" fillId="8" borderId="119" xfId="1" applyFont="1" applyFill="1" applyBorder="1" applyAlignment="1">
      <alignment horizontal="left" vertical="center" shrinkToFit="1"/>
    </xf>
    <xf numFmtId="177" fontId="4" fillId="8" borderId="117" xfId="1" applyNumberFormat="1" applyFont="1" applyFill="1" applyBorder="1" applyAlignment="1">
      <alignment vertical="center" shrinkToFit="1"/>
    </xf>
    <xf numFmtId="177" fontId="4" fillId="0" borderId="117" xfId="1" applyNumberFormat="1" applyFont="1" applyFill="1" applyBorder="1" applyAlignment="1">
      <alignment vertical="center" shrinkToFit="1"/>
    </xf>
    <xf numFmtId="178" fontId="4" fillId="8" borderId="117" xfId="1" applyNumberFormat="1" applyFont="1" applyFill="1" applyBorder="1" applyAlignment="1">
      <alignment vertical="center" shrinkToFit="1"/>
    </xf>
    <xf numFmtId="177" fontId="4" fillId="8" borderId="118" xfId="1" applyNumberFormat="1" applyFont="1" applyFill="1" applyBorder="1" applyAlignment="1">
      <alignment vertical="center" shrinkToFit="1"/>
    </xf>
    <xf numFmtId="177" fontId="4" fillId="0" borderId="120" xfId="1" applyNumberFormat="1" applyFont="1" applyFill="1" applyBorder="1" applyAlignment="1">
      <alignment vertical="center" shrinkToFit="1"/>
    </xf>
    <xf numFmtId="177" fontId="4" fillId="0" borderId="118" xfId="1" applyNumberFormat="1" applyFont="1" applyFill="1" applyBorder="1" applyAlignment="1">
      <alignment vertical="center" shrinkToFit="1"/>
    </xf>
    <xf numFmtId="0" fontId="27" fillId="0" borderId="0" xfId="0" applyFont="1"/>
    <xf numFmtId="57" fontId="56" fillId="0" borderId="0" xfId="1" applyNumberFormat="1" applyFont="1" applyFill="1" applyBorder="1" applyAlignment="1"/>
    <xf numFmtId="177" fontId="4" fillId="0" borderId="123" xfId="1" applyNumberFormat="1" applyFont="1" applyFill="1" applyBorder="1" applyAlignment="1">
      <alignment vertical="center" shrinkToFit="1"/>
    </xf>
    <xf numFmtId="177" fontId="4" fillId="0" borderId="124" xfId="1" applyNumberFormat="1" applyFont="1" applyFill="1" applyBorder="1" applyAlignment="1">
      <alignment vertical="center" shrinkToFit="1"/>
    </xf>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38" fontId="4" fillId="0" borderId="13" xfId="1" applyFont="1" applyFill="1" applyBorder="1" applyAlignment="1">
      <alignment wrapText="1"/>
    </xf>
    <xf numFmtId="57" fontId="4" fillId="8" borderId="118" xfId="1" applyNumberFormat="1" applyFont="1" applyFill="1" applyBorder="1" applyAlignment="1">
      <alignment horizontal="left" vertical="center" wrapText="1"/>
    </xf>
    <xf numFmtId="177" fontId="4" fillId="0" borderId="123" xfId="1" applyNumberFormat="1" applyFont="1" applyFill="1" applyBorder="1" applyAlignment="1">
      <alignment horizontal="center" vertical="center" shrinkToFit="1"/>
    </xf>
    <xf numFmtId="38" fontId="4" fillId="0" borderId="122" xfId="1" applyFont="1" applyFill="1" applyBorder="1" applyAlignment="1">
      <alignment horizontal="center" vertical="center" shrinkToFit="1"/>
    </xf>
    <xf numFmtId="38" fontId="4" fillId="0" borderId="20" xfId="1" applyFont="1" applyBorder="1" applyAlignment="1">
      <alignment horizontal="center" vertical="center" wrapText="1"/>
    </xf>
    <xf numFmtId="178" fontId="4" fillId="0" borderId="123" xfId="1" applyNumberFormat="1" applyFont="1" applyFill="1" applyBorder="1" applyAlignment="1">
      <alignment horizontal="center" vertical="center" shrinkToFit="1"/>
    </xf>
    <xf numFmtId="0" fontId="4" fillId="0" borderId="111" xfId="0" applyFont="1" applyBorder="1" applyAlignment="1">
      <alignment horizontal="center"/>
    </xf>
    <xf numFmtId="0" fontId="4" fillId="8" borderId="116"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57" fontId="4" fillId="8" borderId="118" xfId="1" applyNumberFormat="1" applyFont="1" applyFill="1" applyBorder="1" applyAlignment="1">
      <alignment horizontal="center" vertic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3" fontId="10" fillId="0" borderId="0" xfId="2" applyNumberFormat="1">
      <alignment vertical="center"/>
    </xf>
    <xf numFmtId="0" fontId="4" fillId="8" borderId="118" xfId="1" applyNumberFormat="1" applyFont="1" applyFill="1" applyBorder="1" applyAlignment="1">
      <alignment horizontal="center" vertical="center" shrinkToFit="1"/>
    </xf>
    <xf numFmtId="0" fontId="0" fillId="9" borderId="0" xfId="0" applyFill="1" applyAlignment="1">
      <alignment vertical="center"/>
    </xf>
    <xf numFmtId="0" fontId="0" fillId="10" borderId="0" xfId="0" applyFill="1" applyAlignment="1">
      <alignment vertical="center"/>
    </xf>
    <xf numFmtId="0" fontId="15" fillId="6" borderId="26" xfId="0" applyFont="1" applyFill="1" applyBorder="1" applyAlignment="1">
      <alignment vertical="center" wrapText="1"/>
    </xf>
    <xf numFmtId="9" fontId="4" fillId="8" borderId="121" xfId="1" applyNumberFormat="1" applyFont="1" applyFill="1" applyBorder="1" applyAlignment="1">
      <alignment horizontal="left" vertical="center" wrapText="1"/>
    </xf>
    <xf numFmtId="38" fontId="4" fillId="0" borderId="57" xfId="1" applyFont="1" applyBorder="1" applyAlignment="1">
      <alignment horizontal="center" vertical="center"/>
    </xf>
    <xf numFmtId="0" fontId="7" fillId="0" borderId="9" xfId="0" applyFont="1" applyBorder="1" applyAlignment="1">
      <alignment horizontal="center" vertical="center"/>
    </xf>
    <xf numFmtId="38" fontId="4" fillId="0" borderId="12" xfId="1" applyFont="1" applyFill="1" applyBorder="1" applyAlignment="1">
      <alignment horizontal="center" wrapText="1"/>
    </xf>
    <xf numFmtId="57" fontId="4" fillId="8" borderId="117" xfId="1" applyNumberFormat="1" applyFont="1" applyFill="1" applyBorder="1" applyAlignment="1">
      <alignment horizontal="center" vertical="center" wrapText="1"/>
    </xf>
    <xf numFmtId="0" fontId="4" fillId="8" borderId="127" xfId="0" applyFont="1" applyFill="1" applyBorder="1" applyAlignment="1">
      <alignment horizontal="center" vertical="center" wrapText="1"/>
    </xf>
    <xf numFmtId="0" fontId="4" fillId="8" borderId="128" xfId="0" applyFont="1" applyFill="1" applyBorder="1" applyAlignment="1">
      <alignment horizontal="left" vertical="center" wrapText="1"/>
    </xf>
    <xf numFmtId="38" fontId="4" fillId="8" borderId="129" xfId="1" applyFont="1" applyFill="1" applyBorder="1" applyAlignment="1">
      <alignment horizontal="left" vertical="center" wrapText="1"/>
    </xf>
    <xf numFmtId="0" fontId="4" fillId="8" borderId="129" xfId="1" applyNumberFormat="1" applyFont="1" applyFill="1" applyBorder="1" applyAlignment="1">
      <alignment horizontal="center" vertical="center" shrinkToFit="1"/>
    </xf>
    <xf numFmtId="38" fontId="4" fillId="8" borderId="129" xfId="1" applyFont="1" applyFill="1" applyBorder="1" applyAlignment="1">
      <alignment horizontal="left" vertical="center" shrinkToFit="1"/>
    </xf>
    <xf numFmtId="177" fontId="4" fillId="8" borderId="128" xfId="1" applyNumberFormat="1" applyFont="1" applyFill="1" applyBorder="1" applyAlignment="1">
      <alignment vertical="center" shrinkToFit="1"/>
    </xf>
    <xf numFmtId="177" fontId="4" fillId="0" borderId="128" xfId="1" applyNumberFormat="1" applyFont="1" applyFill="1" applyBorder="1" applyAlignment="1">
      <alignment vertical="center" shrinkToFit="1"/>
    </xf>
    <xf numFmtId="178" fontId="4" fillId="8" borderId="128" xfId="1" applyNumberFormat="1" applyFont="1" applyFill="1" applyBorder="1" applyAlignment="1">
      <alignment vertical="center" shrinkToFit="1"/>
    </xf>
    <xf numFmtId="177" fontId="4" fillId="8" borderId="129" xfId="1" applyNumberFormat="1" applyFont="1" applyFill="1" applyBorder="1" applyAlignment="1">
      <alignment vertical="center" shrinkToFit="1"/>
    </xf>
    <xf numFmtId="177" fontId="4" fillId="0" borderId="129" xfId="1" applyNumberFormat="1" applyFont="1" applyFill="1" applyBorder="1" applyAlignment="1">
      <alignment vertical="center" shrinkToFit="1"/>
    </xf>
    <xf numFmtId="177" fontId="4" fillId="0" borderId="130" xfId="1" applyNumberFormat="1" applyFont="1" applyFill="1" applyBorder="1" applyAlignment="1">
      <alignment vertical="center" shrinkToFit="1"/>
    </xf>
    <xf numFmtId="57" fontId="4" fillId="8" borderId="129" xfId="1" applyNumberFormat="1" applyFont="1" applyFill="1" applyBorder="1" applyAlignment="1">
      <alignment horizontal="left" vertical="center" wrapText="1"/>
    </xf>
    <xf numFmtId="57" fontId="4" fillId="8" borderId="129" xfId="1" applyNumberFormat="1" applyFont="1" applyFill="1" applyBorder="1" applyAlignment="1">
      <alignment horizontal="center" vertical="center" wrapText="1"/>
    </xf>
    <xf numFmtId="57" fontId="4" fillId="8" borderId="128" xfId="1" applyNumberFormat="1" applyFont="1" applyFill="1" applyBorder="1" applyAlignment="1">
      <alignment horizontal="center" vertical="center" wrapText="1"/>
    </xf>
    <xf numFmtId="9" fontId="4" fillId="8" borderId="131" xfId="1" applyNumberFormat="1" applyFont="1" applyFill="1" applyBorder="1" applyAlignment="1">
      <alignment horizontal="left" vertical="center" wrapText="1"/>
    </xf>
    <xf numFmtId="177" fontId="0" fillId="0" borderId="129" xfId="0" applyNumberFormat="1" applyBorder="1" applyAlignment="1">
      <alignment vertical="center" shrinkToFit="1"/>
    </xf>
    <xf numFmtId="177" fontId="3" fillId="0" borderId="118" xfId="1" applyNumberFormat="1" applyFont="1" applyFill="1" applyBorder="1" applyAlignment="1">
      <alignment vertical="center" shrinkToFit="1"/>
    </xf>
    <xf numFmtId="177" fontId="3" fillId="0" borderId="123" xfId="1" applyNumberFormat="1" applyFont="1" applyFill="1" applyBorder="1" applyAlignment="1">
      <alignment vertical="center" shrinkToFit="1"/>
    </xf>
    <xf numFmtId="0" fontId="32" fillId="11" borderId="0" xfId="0" applyFont="1" applyFill="1" applyAlignment="1">
      <alignment horizontal="centerContinuous"/>
    </xf>
    <xf numFmtId="0" fontId="0" fillId="11" borderId="0" xfId="0" applyFill="1" applyAlignment="1">
      <alignment horizontal="centerContinuous"/>
    </xf>
    <xf numFmtId="0" fontId="4" fillId="7" borderId="125" xfId="0" applyFont="1" applyFill="1" applyBorder="1" applyAlignment="1">
      <alignment horizontal="center" vertical="center" wrapText="1"/>
    </xf>
    <xf numFmtId="0" fontId="4" fillId="7" borderId="98" xfId="0" applyFont="1" applyFill="1" applyBorder="1" applyAlignment="1">
      <alignment horizontal="left" vertical="center" wrapText="1"/>
    </xf>
    <xf numFmtId="38" fontId="4" fillId="7" borderId="112" xfId="1" applyFont="1" applyFill="1" applyBorder="1" applyAlignment="1">
      <alignment horizontal="left" vertical="center" wrapText="1"/>
    </xf>
    <xf numFmtId="0" fontId="4" fillId="7" borderId="112" xfId="1" applyNumberFormat="1" applyFont="1" applyFill="1" applyBorder="1" applyAlignment="1">
      <alignment horizontal="center" vertical="center" shrinkToFit="1"/>
    </xf>
    <xf numFmtId="38" fontId="4" fillId="7" borderId="112" xfId="1" applyFont="1" applyFill="1" applyBorder="1" applyAlignment="1">
      <alignment horizontal="left" vertical="center" shrinkToFit="1"/>
    </xf>
    <xf numFmtId="38" fontId="4" fillId="7" borderId="3" xfId="1" applyFont="1" applyFill="1" applyBorder="1" applyAlignment="1">
      <alignment horizontal="left" vertical="center" shrinkToFit="1"/>
    </xf>
    <xf numFmtId="177" fontId="4" fillId="7" borderId="98" xfId="1" applyNumberFormat="1" applyFont="1" applyFill="1" applyBorder="1" applyAlignment="1">
      <alignment vertical="center" shrinkToFit="1"/>
    </xf>
    <xf numFmtId="178" fontId="4" fillId="7" borderId="98" xfId="1" applyNumberFormat="1" applyFont="1" applyFill="1" applyBorder="1" applyAlignment="1">
      <alignment vertical="center" shrinkToFit="1"/>
    </xf>
    <xf numFmtId="177" fontId="4" fillId="7" borderId="112" xfId="1" applyNumberFormat="1" applyFont="1" applyFill="1" applyBorder="1" applyAlignment="1">
      <alignment vertical="center" shrinkToFit="1"/>
    </xf>
    <xf numFmtId="177" fontId="0" fillId="7" borderId="112" xfId="0" applyNumberFormat="1" applyFill="1" applyBorder="1" applyAlignment="1">
      <alignment vertical="center" shrinkToFit="1"/>
    </xf>
    <xf numFmtId="177" fontId="4" fillId="7" borderId="113" xfId="1" applyNumberFormat="1" applyFont="1" applyFill="1" applyBorder="1" applyAlignment="1">
      <alignment vertical="center" shrinkToFit="1"/>
    </xf>
    <xf numFmtId="57" fontId="4" fillId="7" borderId="112" xfId="1" applyNumberFormat="1" applyFont="1" applyFill="1" applyBorder="1" applyAlignment="1">
      <alignment horizontal="left" vertical="center" wrapText="1"/>
    </xf>
    <xf numFmtId="57" fontId="4" fillId="7" borderId="112" xfId="1" applyNumberFormat="1" applyFont="1" applyFill="1" applyBorder="1" applyAlignment="1">
      <alignment horizontal="center" vertical="center" wrapText="1"/>
    </xf>
    <xf numFmtId="57" fontId="4" fillId="7" borderId="98" xfId="1" applyNumberFormat="1" applyFont="1" applyFill="1" applyBorder="1" applyAlignment="1">
      <alignment horizontal="center" vertical="center" wrapText="1"/>
    </xf>
    <xf numFmtId="9" fontId="4" fillId="7" borderId="126" xfId="1" applyNumberFormat="1" applyFont="1" applyFill="1" applyBorder="1" applyAlignment="1">
      <alignment horizontal="lef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0" fontId="11" fillId="0" borderId="1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9"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0" fontId="13" fillId="0" borderId="0" xfId="0" applyFont="1" applyAlignment="1">
      <alignment horizontal="center" vertical="center"/>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25" fillId="6" borderId="12" xfId="0" applyFont="1" applyFill="1" applyBorder="1" applyAlignment="1">
      <alignment horizontal="center" vertical="center"/>
    </xf>
    <xf numFmtId="0" fontId="25" fillId="6" borderId="63"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3" xfId="0" applyFont="1" applyFill="1" applyBorder="1" applyAlignment="1">
      <alignment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4" xfId="0" applyFont="1" applyBorder="1" applyAlignment="1">
      <alignment vertical="center"/>
    </xf>
    <xf numFmtId="0" fontId="25" fillId="0" borderId="13"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6" borderId="13" xfId="0" applyFont="1" applyFill="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8"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3"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wrapText="1"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0" borderId="13" xfId="0" applyFont="1" applyBorder="1" applyAlignment="1">
      <alignment horizontal="lef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19" fillId="0" borderId="0" xfId="0" applyFont="1" applyAlignment="1">
      <alignment horizontal="center" vertical="center"/>
    </xf>
    <xf numFmtId="0" fontId="25" fillId="0" borderId="1" xfId="0" applyFont="1" applyBorder="1" applyAlignment="1">
      <alignment horizontal="center" vertical="center"/>
    </xf>
    <xf numFmtId="0" fontId="25" fillId="6" borderId="13" xfId="0" applyFont="1" applyFill="1" applyBorder="1" applyAlignment="1">
      <alignment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63" xfId="0" applyFont="1" applyBorder="1" applyAlignment="1">
      <alignment horizontal="center" vertical="center" shrinkToFit="1"/>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5"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64" xfId="0" applyFont="1" applyBorder="1" applyAlignment="1">
      <alignment horizontal="righ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3" xfId="0" applyFont="1" applyBorder="1" applyAlignment="1">
      <alignment horizontal="center"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0" fontId="33" fillId="0" borderId="0" xfId="4" applyFont="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16" xfId="4" applyFont="1" applyBorder="1" applyAlignment="1">
      <alignment horizontal="center" vertical="center"/>
    </xf>
    <xf numFmtId="0" fontId="33" fillId="0" borderId="86" xfId="4" applyFont="1" applyBorder="1" applyAlignment="1">
      <alignment horizontal="center" vertical="center"/>
    </xf>
    <xf numFmtId="0" fontId="33" fillId="0" borderId="56" xfId="4" applyFont="1" applyBorder="1" applyAlignment="1">
      <alignment horizontal="center" vertical="center" wrapText="1"/>
    </xf>
    <xf numFmtId="0" fontId="33" fillId="0" borderId="58" xfId="4" applyFont="1" applyBorder="1" applyAlignment="1">
      <alignment horizontal="center" vertical="center"/>
    </xf>
    <xf numFmtId="0" fontId="33" fillId="0" borderId="59" xfId="4" applyFont="1" applyBorder="1" applyAlignment="1">
      <alignment horizontal="center" vertical="center"/>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0" fontId="33" fillId="0" borderId="32" xfId="4" applyFont="1" applyBorder="1" applyAlignment="1">
      <alignment horizontal="center" vertical="center"/>
    </xf>
    <xf numFmtId="0" fontId="33" fillId="0" borderId="28" xfId="4" applyFont="1" applyBorder="1" applyAlignment="1">
      <alignment horizontal="center" vertical="center"/>
    </xf>
    <xf numFmtId="0" fontId="33" fillId="0" borderId="56" xfId="4" applyFont="1" applyBorder="1" applyAlignment="1">
      <alignment horizontal="center"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14" xfId="4" applyFont="1" applyBorder="1" applyAlignment="1">
      <alignment horizontal="center" vertical="center"/>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33" fillId="0" borderId="0" xfId="4" applyFont="1" applyAlignment="1">
      <alignment horizontal="left" vertical="center"/>
    </xf>
    <xf numFmtId="0" fontId="35" fillId="0" borderId="14" xfId="4" applyFont="1" applyBorder="1" applyAlignment="1">
      <alignment horizontal="center" vertical="center" wrapText="1"/>
    </xf>
    <xf numFmtId="0" fontId="35" fillId="0" borderId="14"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80" xfId="4" applyFont="1" applyBorder="1" applyAlignment="1">
      <alignment horizontal="center" vertical="center" wrapText="1"/>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3" fillId="0" borderId="79" xfId="4" applyFont="1" applyBorder="1" applyAlignment="1">
      <alignment horizontal="center" vertical="center" wrapText="1"/>
    </xf>
    <xf numFmtId="0" fontId="33" fillId="0" borderId="14"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0" xfId="4" applyFont="1" applyAlignment="1">
      <alignment horizontal="center"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3" fillId="0" borderId="14" xfId="4" applyFont="1" applyBorder="1" applyAlignment="1">
      <alignment horizontal="left" vertical="center" wrapText="1"/>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84" xfId="5" applyFont="1" applyFill="1" applyBorder="1" applyAlignment="1">
      <alignment horizontal="right" vertical="center"/>
    </xf>
    <xf numFmtId="0" fontId="33" fillId="0" borderId="43" xfId="4" applyFont="1" applyBorder="1" applyAlignment="1">
      <alignment horizontal="center" vertical="center"/>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24" fillId="0" borderId="0" xfId="4" applyFont="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5" fillId="0" borderId="14" xfId="4" applyFont="1" applyBorder="1" applyAlignment="1">
      <alignment horizontal="left" vertical="center" wrapText="1"/>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26" xfId="4" applyFont="1" applyBorder="1" applyAlignment="1">
      <alignment horizontal="center"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38" fontId="4" fillId="7" borderId="0" xfId="1" applyFont="1" applyFill="1" applyBorder="1" applyAlignment="1">
      <alignment horizontal="center" vertical="center" wrapText="1"/>
    </xf>
    <xf numFmtId="38" fontId="4" fillId="7" borderId="26" xfId="1" applyFont="1" applyFill="1" applyBorder="1" applyAlignment="1">
      <alignment horizontal="center" vertical="center" wrapText="1"/>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2">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1C8B2858-9693-47DE-B351-23F9DD5681E9}"/>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4"/>
  <sheetViews>
    <sheetView showGridLines="0" view="pageBreakPreview" zoomScale="70" zoomScaleNormal="75" zoomScaleSheetLayoutView="70" workbookViewId="0">
      <pane ySplit="6" topLeftCell="A7" activePane="bottomLeft" state="frozen"/>
      <selection pane="bottomLeft" activeCell="G30" sqref="G30"/>
    </sheetView>
  </sheetViews>
  <sheetFormatPr defaultColWidth="9" defaultRowHeight="13.5"/>
  <cols>
    <col min="1" max="2" width="3.25" style="279" customWidth="1"/>
    <col min="4" max="4" width="13.625" customWidth="1"/>
    <col min="5" max="5" width="11.875" customWidth="1"/>
    <col min="6" max="6" width="9.5" customWidth="1"/>
    <col min="7" max="7" width="16.625" customWidth="1"/>
    <col min="8" max="8" width="12.125" customWidth="1"/>
    <col min="9" max="9" width="12.625" customWidth="1"/>
    <col min="10" max="10" width="8.6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customWidth="1"/>
    <col min="20" max="25" width="12.625" customWidth="1"/>
    <col min="32" max="33" width="12.75" customWidth="1"/>
  </cols>
  <sheetData>
    <row r="1" spans="1:33" ht="28.5">
      <c r="C1" s="395" t="s">
        <v>710</v>
      </c>
      <c r="F1" s="446" t="s">
        <v>712</v>
      </c>
      <c r="G1" s="447"/>
      <c r="H1" s="447"/>
      <c r="I1" s="447"/>
    </row>
    <row r="2" spans="1:33" s="1" customFormat="1" ht="30" customHeight="1" thickBot="1">
      <c r="A2" s="363"/>
      <c r="B2" s="363"/>
      <c r="C2" s="396" t="s">
        <v>709</v>
      </c>
      <c r="D2" s="372"/>
      <c r="E2" s="373"/>
      <c r="F2" s="373"/>
      <c r="G2" s="17"/>
      <c r="H2" s="17"/>
      <c r="I2" s="17"/>
      <c r="J2" s="17"/>
      <c r="K2" s="17"/>
      <c r="L2" s="17"/>
      <c r="M2" s="17"/>
      <c r="N2" s="17"/>
      <c r="O2" s="17"/>
      <c r="P2" s="17"/>
      <c r="Q2" s="17"/>
      <c r="R2" s="17"/>
      <c r="S2" s="17"/>
      <c r="T2" s="17"/>
      <c r="U2" s="17"/>
      <c r="V2" s="18"/>
      <c r="W2" s="18"/>
      <c r="X2" s="18"/>
      <c r="Y2" s="18"/>
    </row>
    <row r="3" spans="1:33" s="2" customFormat="1" ht="14.1"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24"/>
      <c r="Y3" s="412"/>
    </row>
    <row r="4" spans="1:33" s="2" customFormat="1" ht="50.1" customHeight="1">
      <c r="A4" s="367" t="s">
        <v>650</v>
      </c>
      <c r="B4" s="367" t="s">
        <v>651</v>
      </c>
      <c r="C4" s="382" t="s">
        <v>9</v>
      </c>
      <c r="D4" s="3" t="s">
        <v>10</v>
      </c>
      <c r="E4" s="4" t="s">
        <v>565</v>
      </c>
      <c r="F4" s="16" t="s">
        <v>660</v>
      </c>
      <c r="G4" s="4" t="s">
        <v>11</v>
      </c>
      <c r="H4" s="5" t="s">
        <v>24</v>
      </c>
      <c r="I4" s="6" t="s">
        <v>12</v>
      </c>
      <c r="J4" s="7" t="s">
        <v>661</v>
      </c>
      <c r="K4" s="6" t="s">
        <v>14</v>
      </c>
      <c r="L4" s="505" t="s">
        <v>15</v>
      </c>
      <c r="M4" s="506"/>
      <c r="N4" s="507"/>
      <c r="O4" s="505" t="s">
        <v>16</v>
      </c>
      <c r="P4" s="506"/>
      <c r="Q4" s="507"/>
      <c r="R4" s="6" t="s">
        <v>25</v>
      </c>
      <c r="S4" s="7" t="s">
        <v>657</v>
      </c>
      <c r="T4" s="7" t="s">
        <v>658</v>
      </c>
      <c r="U4" s="7" t="s">
        <v>659</v>
      </c>
      <c r="V4" s="4" t="s">
        <v>18</v>
      </c>
      <c r="W4" s="4" t="s">
        <v>653</v>
      </c>
      <c r="X4" s="7" t="s">
        <v>652</v>
      </c>
      <c r="Y4" s="408" t="s">
        <v>702</v>
      </c>
    </row>
    <row r="5" spans="1:33" s="8" customFormat="1" ht="14.1" customHeight="1">
      <c r="A5" s="364"/>
      <c r="B5" s="364"/>
      <c r="C5" s="383"/>
      <c r="D5" s="9"/>
      <c r="E5" s="10"/>
      <c r="F5" s="12"/>
      <c r="G5" s="11"/>
      <c r="H5" s="12"/>
      <c r="I5" s="11"/>
      <c r="J5" s="11"/>
      <c r="K5" s="13"/>
      <c r="L5" s="19" t="s">
        <v>648</v>
      </c>
      <c r="M5" s="19" t="s">
        <v>19</v>
      </c>
      <c r="N5" s="19" t="s">
        <v>20</v>
      </c>
      <c r="O5" s="19" t="s">
        <v>648</v>
      </c>
      <c r="P5" s="19" t="s">
        <v>19</v>
      </c>
      <c r="Q5" s="19" t="s">
        <v>20</v>
      </c>
      <c r="R5" s="11"/>
      <c r="S5" s="11"/>
      <c r="T5" s="11"/>
      <c r="U5" s="11"/>
      <c r="V5" s="20" t="s">
        <v>21</v>
      </c>
      <c r="W5" s="20"/>
      <c r="X5" s="425"/>
      <c r="Y5" s="384"/>
    </row>
    <row r="6" spans="1:33" s="14" customFormat="1" ht="19.5" customHeight="1">
      <c r="A6" s="366"/>
      <c r="B6" s="366"/>
      <c r="C6" s="410"/>
      <c r="D6" s="399"/>
      <c r="E6" s="400"/>
      <c r="F6" s="400"/>
      <c r="G6" s="401"/>
      <c r="H6" s="402"/>
      <c r="I6" s="403" t="s">
        <v>22</v>
      </c>
      <c r="J6" s="403" t="s">
        <v>22</v>
      </c>
      <c r="K6" s="403" t="s">
        <v>22</v>
      </c>
      <c r="L6" s="403" t="s">
        <v>663</v>
      </c>
      <c r="M6" s="403" t="s">
        <v>22</v>
      </c>
      <c r="N6" s="403" t="s">
        <v>22</v>
      </c>
      <c r="O6" s="403" t="s">
        <v>663</v>
      </c>
      <c r="P6" s="403" t="s">
        <v>22</v>
      </c>
      <c r="Q6" s="403" t="s">
        <v>22</v>
      </c>
      <c r="R6" s="403" t="s">
        <v>22</v>
      </c>
      <c r="S6" s="403" t="s">
        <v>22</v>
      </c>
      <c r="T6" s="403" t="s">
        <v>22</v>
      </c>
      <c r="U6" s="403" t="s">
        <v>22</v>
      </c>
      <c r="V6" s="404"/>
      <c r="W6" s="413"/>
      <c r="X6" s="426"/>
      <c r="Y6" s="414"/>
    </row>
    <row r="7" spans="1:33" s="15" customFormat="1" ht="39.75" customHeight="1">
      <c r="A7" s="842" t="s">
        <v>715</v>
      </c>
      <c r="B7" s="843"/>
      <c r="C7" s="448" t="s">
        <v>706</v>
      </c>
      <c r="D7" s="449" t="s">
        <v>706</v>
      </c>
      <c r="E7" s="450" t="s">
        <v>664</v>
      </c>
      <c r="F7" s="451" t="s">
        <v>590</v>
      </c>
      <c r="G7" s="452" t="s">
        <v>713</v>
      </c>
      <c r="H7" s="453" t="s">
        <v>666</v>
      </c>
      <c r="I7" s="454">
        <v>10000000</v>
      </c>
      <c r="J7" s="454">
        <v>0</v>
      </c>
      <c r="K7" s="454">
        <f>IF(I7="","",I7-J7)</f>
        <v>10000000</v>
      </c>
      <c r="L7" s="455">
        <v>180</v>
      </c>
      <c r="M7" s="454">
        <f>IF(N7="","",IF(L7="","",N7/L7))</f>
        <v>55555.555555555555</v>
      </c>
      <c r="N7" s="454">
        <v>10000000</v>
      </c>
      <c r="O7" s="455">
        <v>160</v>
      </c>
      <c r="P7" s="456">
        <v>558000</v>
      </c>
      <c r="Q7" s="454">
        <f>IF(P7="","",IF(O7="","",IF(X7="単年",O7*P7,O7*P7*Y7)))</f>
        <v>89280000</v>
      </c>
      <c r="R7" s="456">
        <f>IF(Q7="","",IF(N7&gt;Q7,Q7,N7))</f>
        <v>10000000</v>
      </c>
      <c r="S7" s="457">
        <f>ROUNDDOWN(MIN(K7, R7) / 2, -3)</f>
        <v>5000000</v>
      </c>
      <c r="T7" s="458">
        <f>IF(I7="","",IF(S7="-",MIN(K7,R7),IF(AA7="a",MIN(K7,R7,S7),IF(AA7="b",MIN(MIN(K7*AB7,R7*AB7,S7))))))</f>
        <v>5000000</v>
      </c>
      <c r="U7" s="456">
        <f t="shared" ref="U7" si="0">IF(I7="","",ROUNDDOWN(IF(I7="","",IF(AC7="B",T7,IF(S7="-",T7*AD7,T7*AE7))),-3))</f>
        <v>3333000</v>
      </c>
      <c r="V7" s="459" t="s">
        <v>714</v>
      </c>
      <c r="W7" s="460" t="s">
        <v>642</v>
      </c>
      <c r="X7" s="461" t="s">
        <v>665</v>
      </c>
      <c r="Y7" s="462">
        <v>0</v>
      </c>
      <c r="AA7" s="15" t="str">
        <f>VLOOKUP(E7,'管理用（このシートは削除しないでください）'!$H$25:$M$41,2,FALSE)</f>
        <v>b</v>
      </c>
      <c r="AB7" s="288">
        <f>VLOOKUP(E7,'管理用（このシートは削除しないでください）'!$H$25:$M$41,3,FALSE)</f>
        <v>0.5</v>
      </c>
      <c r="AC7" s="15" t="str">
        <f>VLOOKUP(E7,'管理用（このシートは削除しないでください）'!$H$25:$M$41,4,FALSE)</f>
        <v>A</v>
      </c>
      <c r="AD7" s="288">
        <f>VLOOKUP(E7,'管理用（このシートは削除しないでください）'!$H$25:$M$41,5,FALSE)</f>
        <v>0.33333333333333331</v>
      </c>
      <c r="AE7" s="288">
        <f>VLOOKUP(E7,'管理用（このシートは削除しないでください）'!$H$25:$M$41,6,FALSE)</f>
        <v>0.66666666666666663</v>
      </c>
      <c r="AF7" s="15">
        <f>ROUNDDOWN(IF(I7="","",IF(S7="-",MIN(K7,R7),IF(AA7="a",MIN(K7,R7,S7),IF(AA7="b",MIN(K7*AB7,R7*AB7))))),-3)</f>
        <v>5000000</v>
      </c>
      <c r="AG7" s="15">
        <f>ROUNDDOWN(IF(I7="","",IF(S7="-",MIN(K7,R7),IF(AA7="a",MIN(K7,R7,S7),IF(AA7="b",MIN(K7,R7))))),-3)</f>
        <v>10000000</v>
      </c>
    </row>
    <row r="8" spans="1:33" s="15" customFormat="1" ht="39.75" customHeight="1">
      <c r="A8" s="365"/>
      <c r="B8" s="365"/>
      <c r="C8" s="428" t="s">
        <v>706</v>
      </c>
      <c r="D8" s="429" t="s">
        <v>706</v>
      </c>
      <c r="E8" s="430" t="s">
        <v>664</v>
      </c>
      <c r="F8" s="431"/>
      <c r="G8" s="432"/>
      <c r="H8" s="387"/>
      <c r="I8" s="433"/>
      <c r="J8" s="433"/>
      <c r="K8" s="434" t="str">
        <f>IF(I8="","",I8-J8)</f>
        <v/>
      </c>
      <c r="L8" s="435"/>
      <c r="M8" s="434" t="str">
        <f>IF(N8="","",IF(L8="","",N8/L8))</f>
        <v/>
      </c>
      <c r="N8" s="433"/>
      <c r="O8" s="435"/>
      <c r="P8" s="436"/>
      <c r="Q8" s="434" t="str">
        <f>IF(P8="","",IF(O8="","",IF(X8="単年",O8*P8,O8*P8*Y8)))</f>
        <v/>
      </c>
      <c r="R8" s="437" t="str">
        <f>IF(Q8="","",IF(N8&gt;Q8,Q8,N8))</f>
        <v/>
      </c>
      <c r="S8" s="443">
        <f t="shared" ref="S8:S9" si="1">ROUNDDOWN(MIN(K8, R8) / 2, -3)</f>
        <v>0</v>
      </c>
      <c r="T8" s="438" t="str">
        <f>IF(I8="","",IF(S8="-",MIN(K8,R8),IF(AA8="a",MIN(K8,R8,S8),IF(AA8="b",MIN(MIN(K8*AB8,R8*AB8,S8))))))</f>
        <v/>
      </c>
      <c r="U8" s="437" t="str">
        <f t="shared" ref="U8" si="2">IF(I8="","",ROUNDDOWN(IF(I8="","",IF(AC8="B",T8,IF(S8="-",T8*AD8,T8*AE8))),-3))</f>
        <v/>
      </c>
      <c r="V8" s="439"/>
      <c r="W8" s="440"/>
      <c r="X8" s="441"/>
      <c r="Y8" s="442"/>
      <c r="AA8" s="15" t="str">
        <f>VLOOKUP(E8,'管理用（このシートは削除しないでください）'!$H$25:$M$41,2,FALSE)</f>
        <v>b</v>
      </c>
      <c r="AB8" s="288">
        <f>VLOOKUP(E8,'管理用（このシートは削除しないでください）'!$H$25:$M$41,3,FALSE)</f>
        <v>0.5</v>
      </c>
      <c r="AC8" s="15" t="str">
        <f>VLOOKUP(E8,'管理用（このシートは削除しないでください）'!$H$25:$M$41,4,FALSE)</f>
        <v>A</v>
      </c>
      <c r="AD8" s="288">
        <f>VLOOKUP(E8,'管理用（このシートは削除しないでください）'!$H$25:$M$41,5,FALSE)</f>
        <v>0.33333333333333331</v>
      </c>
      <c r="AE8" s="288">
        <f>VLOOKUP(E8,'管理用（このシートは削除しないでください）'!$H$25:$M$41,6,FALSE)</f>
        <v>0.66666666666666663</v>
      </c>
      <c r="AF8" s="15" t="e">
        <f>ROUNDDOWN(IF(I8="","",IF(S8="-",MIN(K8,R8),IF(AA8="a",MIN(K8,R8,S8),IF(AA8="b",MIN(K8*AB8,R8*AB8))))),-3)</f>
        <v>#VALUE!</v>
      </c>
      <c r="AG8" s="15" t="e">
        <f>ROUNDDOWN(IF(I8="","",IF(S8="-",MIN(K8,R8),IF(AA8="a",MIN(K8,R8,S8),IF(AA8="b",MIN(K8,R8))))),-3)</f>
        <v>#VALUE!</v>
      </c>
    </row>
    <row r="9" spans="1:33" s="15" customFormat="1" ht="39.75" customHeight="1" thickBot="1">
      <c r="A9" s="365"/>
      <c r="B9" s="365"/>
      <c r="C9" s="411" t="s">
        <v>706</v>
      </c>
      <c r="D9" s="385" t="s">
        <v>706</v>
      </c>
      <c r="E9" s="386" t="s">
        <v>664</v>
      </c>
      <c r="F9" s="419"/>
      <c r="G9" s="387"/>
      <c r="H9" s="388"/>
      <c r="I9" s="389"/>
      <c r="J9" s="389"/>
      <c r="K9" s="390" t="str">
        <f t="shared" ref="K9" si="3">IF(I9="","",I9-J9)</f>
        <v/>
      </c>
      <c r="L9" s="391"/>
      <c r="M9" s="390" t="str">
        <f t="shared" ref="M9" si="4">IF(N9="","",IF(L9="","",N9/L9))</f>
        <v/>
      </c>
      <c r="N9" s="389"/>
      <c r="O9" s="391"/>
      <c r="P9" s="392"/>
      <c r="Q9" s="390" t="str">
        <f t="shared" ref="Q9" si="5">IF(P9="","",IF(O9="","",IF(X9="単年",O9*P9,O9*P9*Y9)))</f>
        <v/>
      </c>
      <c r="R9" s="394" t="str">
        <f t="shared" ref="R9" si="6">IF(Q9="","",IF(N9&gt;Q9,Q9,N9))</f>
        <v/>
      </c>
      <c r="S9" s="444">
        <f t="shared" si="1"/>
        <v>0</v>
      </c>
      <c r="T9" s="393" t="str">
        <f>IF(I9="","",IF(S9="-",MIN(K9,R9),IF(AA9="a",MIN(K9,R9,S9),IF(AA9="b",MIN(MIN(K9*AB9,R9*AB9,S9))))))</f>
        <v/>
      </c>
      <c r="U9" s="394" t="str">
        <f>IF(I9="","",ROUNDDOWN(IF(I9="","",IF(AC9="B",T9,IF(S9="-",T9*AD9,T9*AE9))),-3))</f>
        <v/>
      </c>
      <c r="V9" s="405"/>
      <c r="W9" s="415"/>
      <c r="X9" s="427"/>
      <c r="Y9" s="423"/>
      <c r="AA9" s="15" t="str">
        <f>VLOOKUP(E9,'管理用（このシートは削除しないでください）'!$H$25:$M$41,2,FALSE)</f>
        <v>b</v>
      </c>
      <c r="AB9" s="288">
        <f>VLOOKUP(E9,'管理用（このシートは削除しないでください）'!$H$25:$M$41,3,FALSE)</f>
        <v>0.5</v>
      </c>
      <c r="AC9" s="15" t="str">
        <f>VLOOKUP(E9,'管理用（このシートは削除しないでください）'!$H$25:$M$41,4,FALSE)</f>
        <v>A</v>
      </c>
      <c r="AD9" s="288">
        <f>VLOOKUP(E9,'管理用（このシートは削除しないでください）'!$H$25:$M$41,5,FALSE)</f>
        <v>0.33333333333333331</v>
      </c>
      <c r="AE9" s="288">
        <f>VLOOKUP(E9,'管理用（このシートは削除しないでください）'!$H$25:$M$41,6,FALSE)</f>
        <v>0.66666666666666663</v>
      </c>
      <c r="AF9" s="15" t="e">
        <f t="shared" ref="AF9" si="7">ROUNDDOWN(IF(I9="","",IF(S9="-",MIN(K9,R9),IF(AA9="a",MIN(K9,R9,S9),IF(AA9="b",MIN(K9*AB9,R9*AB9))))),-3)</f>
        <v>#VALUE!</v>
      </c>
      <c r="AG9" s="15" t="e">
        <f t="shared" ref="AG9" si="8">ROUNDDOWN(IF(I9="","",IF(S9="-",MIN(K9,R9),IF(AA9="a",MIN(K9,R9,S9),IF(AA9="b",MIN(K9,R9))))),-3)</f>
        <v>#VALUE!</v>
      </c>
    </row>
    <row r="10" spans="1:33" s="15" customFormat="1" ht="39.75" customHeight="1" thickTop="1" thickBot="1">
      <c r="A10" s="365"/>
      <c r="B10" s="365"/>
      <c r="C10" s="368"/>
      <c r="D10" s="368"/>
      <c r="F10" s="369"/>
      <c r="G10" s="370"/>
      <c r="H10" s="407" t="s">
        <v>242</v>
      </c>
      <c r="I10" s="397">
        <f>IF(I7="","",SUM(I7:I9))</f>
        <v>10000000</v>
      </c>
      <c r="J10" s="397">
        <f>IF(J7="","",SUM(J7:J9))</f>
        <v>0</v>
      </c>
      <c r="K10" s="397">
        <f>IF(K7="","",SUM(K7:K9))</f>
        <v>10000000</v>
      </c>
      <c r="L10" s="409" t="s">
        <v>662</v>
      </c>
      <c r="M10" s="406" t="s">
        <v>592</v>
      </c>
      <c r="N10" s="397">
        <f>IF(N7="","",SUM(N7:N9))</f>
        <v>10000000</v>
      </c>
      <c r="O10" s="409" t="s">
        <v>662</v>
      </c>
      <c r="P10" s="406" t="s">
        <v>592</v>
      </c>
      <c r="Q10" s="406">
        <f>IF(Q7="","",SUM(Q7:Q9))</f>
        <v>89280000</v>
      </c>
      <c r="R10" s="397">
        <f>IF(R7="","",SUM(R7:R9))</f>
        <v>10000000</v>
      </c>
      <c r="S10" s="445">
        <f>IF(S7="","",SUM(S7:S9))</f>
        <v>5000000</v>
      </c>
      <c r="T10" s="397">
        <f>IF(T7="","",SUM(T7:T9))</f>
        <v>5000000</v>
      </c>
      <c r="U10" s="398">
        <f>IF(U7="","",SUM(U7:U9))</f>
        <v>3333000</v>
      </c>
      <c r="V10" s="371"/>
      <c r="W10" s="371"/>
      <c r="X10" s="371"/>
      <c r="Y10" s="371"/>
      <c r="AB10" s="288"/>
      <c r="AD10" s="288"/>
      <c r="AE10" s="288"/>
    </row>
    <row r="11" spans="1:33" ht="17.25" customHeight="1">
      <c r="S11" s="420" t="s">
        <v>667</v>
      </c>
    </row>
    <row r="12" spans="1:33" ht="17.25" customHeight="1">
      <c r="S12" s="421" t="s">
        <v>668</v>
      </c>
    </row>
    <row r="14" spans="1:33" ht="17.25">
      <c r="C14" s="274"/>
    </row>
  </sheetData>
  <mergeCells count="3">
    <mergeCell ref="L4:N4"/>
    <mergeCell ref="O4:Q4"/>
    <mergeCell ref="A7:B7"/>
  </mergeCells>
  <phoneticPr fontId="6"/>
  <conditionalFormatting sqref="S7:S9">
    <cfRule type="expression" dxfId="1" priority="1">
      <formula>AND(0&lt;S7,AG7&lt;S7)</formula>
    </cfRule>
    <cfRule type="expression" dxfId="0" priority="2">
      <formula>AND(0&lt;S7,S7&lt;AF7)</formula>
    </cfRule>
  </conditionalFormatting>
  <dataValidations count="5">
    <dataValidation type="list" allowBlank="1" showInputMessage="1" showErrorMessage="1" sqref="E10" xr:uid="{00000000-0002-0000-0000-000000000000}">
      <formula1>補助事業名</formula1>
    </dataValidation>
    <dataValidation type="list" allowBlank="1" showInputMessage="1" showErrorMessage="1" sqref="F10" xr:uid="{00000000-0002-0000-0000-000001000000}">
      <formula1>INDIRECT(E10)</formula1>
    </dataValidation>
    <dataValidation type="list" allowBlank="1" showInputMessage="1" showErrorMessage="1" sqref="X7:X9" xr:uid="{4FF637D8-C1D1-4904-B843-2F72C3F8565F}">
      <formula1>"単年,複数年"</formula1>
    </dataValidation>
    <dataValidation type="list" allowBlank="1" showInputMessage="1" showErrorMessage="1" sqref="W7:W9" xr:uid="{25750E2D-8D52-4940-A398-61CD57B06757}">
      <formula1>"無,有"</formula1>
    </dataValidation>
    <dataValidation type="list" allowBlank="1" showInputMessage="1" showErrorMessage="1" sqref="P7:P9" xr:uid="{0E9D7445-B418-43F7-A400-3789282FD0DB}">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51" fitToHeight="0"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9624C59-D658-4DFC-9425-75EFAC172FBD}">
          <x14:formula1>
            <xm:f>'管理用（このシートは削除しないでください）'!$T$3</xm:f>
          </x14:formula1>
          <xm:sqref>E7:E9</xm:sqref>
        </x14:dataValidation>
        <x14:dataValidation type="list" allowBlank="1" showInputMessage="1" showErrorMessage="1" xr:uid="{2B9088F4-5BDC-4101-B5FE-EC28089B2D53}">
          <x14:formula1>
            <xm:f>'管理用（このシートは削除しないでください）'!$T$4:$T$6</xm:f>
          </x14:formula1>
          <xm:sqref>F7:F9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420</v>
      </c>
    </row>
    <row r="2" spans="1:11" ht="18" customHeight="1">
      <c r="A2" s="577" t="s">
        <v>245</v>
      </c>
      <c r="B2" s="577"/>
      <c r="C2" s="577"/>
      <c r="D2" s="577"/>
      <c r="E2" s="577"/>
      <c r="F2" s="577"/>
      <c r="G2" s="577"/>
      <c r="H2" s="577"/>
      <c r="I2" s="577"/>
      <c r="J2" s="577"/>
      <c r="K2" s="577"/>
    </row>
    <row r="5" spans="1:11" ht="18.75" customHeight="1">
      <c r="A5" s="113" t="s">
        <v>67</v>
      </c>
      <c r="B5" s="574" t="s">
        <v>419</v>
      </c>
      <c r="C5" s="574"/>
      <c r="D5" s="574"/>
      <c r="E5" s="574"/>
      <c r="F5" s="574"/>
    </row>
    <row r="6" spans="1:11" ht="12" customHeight="1">
      <c r="A6" s="119"/>
      <c r="B6" s="120"/>
      <c r="C6" s="120"/>
      <c r="D6" s="120"/>
      <c r="E6" s="120"/>
      <c r="F6" s="120"/>
    </row>
    <row r="8" spans="1:11">
      <c r="A8" s="574" t="s">
        <v>421</v>
      </c>
      <c r="B8" s="574"/>
      <c r="C8" s="574"/>
      <c r="D8" s="574" t="s">
        <v>422</v>
      </c>
      <c r="E8" s="574"/>
      <c r="F8" s="574"/>
      <c r="G8" s="574" t="s">
        <v>232</v>
      </c>
      <c r="H8" s="574"/>
      <c r="I8" s="574"/>
      <c r="J8" s="574"/>
      <c r="K8" s="574"/>
    </row>
    <row r="9" spans="1:11" ht="18.75" customHeight="1">
      <c r="A9" s="579"/>
      <c r="B9" s="579"/>
      <c r="C9" s="579"/>
      <c r="D9" s="579"/>
      <c r="E9" s="579"/>
      <c r="F9" s="579"/>
      <c r="G9" s="579"/>
      <c r="H9" s="579"/>
      <c r="I9" s="579"/>
      <c r="J9" s="579"/>
      <c r="K9" s="579"/>
    </row>
    <row r="10" spans="1:11">
      <c r="A10" s="574" t="s">
        <v>423</v>
      </c>
      <c r="B10" s="574"/>
      <c r="C10" s="574"/>
      <c r="D10" s="574" t="s">
        <v>424</v>
      </c>
      <c r="E10" s="574"/>
      <c r="F10" s="574"/>
      <c r="G10" s="574" t="s">
        <v>232</v>
      </c>
      <c r="H10" s="574"/>
      <c r="I10" s="574"/>
      <c r="J10" s="574"/>
      <c r="K10" s="574"/>
    </row>
    <row r="11" spans="1:11" ht="18.75" customHeight="1">
      <c r="A11" s="579"/>
      <c r="B11" s="579"/>
      <c r="C11" s="579"/>
      <c r="D11" s="579"/>
      <c r="E11" s="579"/>
      <c r="F11" s="579"/>
      <c r="G11" s="579"/>
      <c r="H11" s="579"/>
      <c r="I11" s="579"/>
      <c r="J11" s="579"/>
      <c r="K11" s="579"/>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78" t="s">
        <v>233</v>
      </c>
      <c r="B16" s="568" t="s">
        <v>246</v>
      </c>
      <c r="C16" s="568"/>
      <c r="D16" s="568"/>
      <c r="E16" s="568"/>
      <c r="F16" s="568"/>
      <c r="G16" s="568" t="s">
        <v>247</v>
      </c>
      <c r="H16" s="568"/>
      <c r="I16" s="568"/>
      <c r="J16" s="568"/>
      <c r="K16" s="568"/>
    </row>
    <row r="17" spans="1:11" ht="18.75" customHeight="1">
      <c r="A17" s="569"/>
      <c r="B17" s="207" t="s">
        <v>555</v>
      </c>
      <c r="C17" s="222" t="s">
        <v>556</v>
      </c>
      <c r="D17" s="208" t="s">
        <v>557</v>
      </c>
      <c r="E17" s="208" t="s">
        <v>558</v>
      </c>
      <c r="F17" s="223" t="s">
        <v>556</v>
      </c>
      <c r="G17" s="207" t="s">
        <v>555</v>
      </c>
      <c r="H17" s="222" t="s">
        <v>556</v>
      </c>
      <c r="I17" s="208" t="s">
        <v>557</v>
      </c>
      <c r="J17" s="208" t="s">
        <v>558</v>
      </c>
      <c r="K17" s="223" t="s">
        <v>556</v>
      </c>
    </row>
    <row r="18" spans="1:11" ht="18.75" customHeight="1">
      <c r="A18" s="113" t="s">
        <v>262</v>
      </c>
      <c r="B18" s="551"/>
      <c r="C18" s="551"/>
      <c r="D18" s="551"/>
      <c r="E18" s="551"/>
      <c r="F18" s="551"/>
      <c r="G18" s="575"/>
      <c r="H18" s="636"/>
      <c r="I18" s="636"/>
      <c r="J18" s="636"/>
      <c r="K18" s="576"/>
    </row>
    <row r="19" spans="1:11" ht="12" customHeight="1">
      <c r="A19" s="568" t="s">
        <v>508</v>
      </c>
      <c r="B19" s="643"/>
      <c r="C19" s="644"/>
      <c r="D19" s="644"/>
      <c r="E19" s="644"/>
      <c r="F19" s="645"/>
      <c r="G19" s="584" t="s">
        <v>448</v>
      </c>
      <c r="H19" s="585"/>
      <c r="I19" s="585"/>
      <c r="J19" s="585"/>
      <c r="K19" s="623"/>
    </row>
    <row r="20" spans="1:11" ht="19.5" customHeight="1">
      <c r="A20" s="568"/>
      <c r="B20" s="529"/>
      <c r="C20" s="530"/>
      <c r="D20" s="530"/>
      <c r="E20" s="530"/>
      <c r="F20" s="531"/>
      <c r="G20" s="552" t="s">
        <v>449</v>
      </c>
      <c r="H20" s="621"/>
      <c r="I20" s="669"/>
      <c r="J20" s="670"/>
      <c r="K20" s="671"/>
    </row>
    <row r="21" spans="1:11" ht="22.5" customHeight="1">
      <c r="A21" s="568"/>
      <c r="B21" s="646"/>
      <c r="C21" s="647"/>
      <c r="D21" s="647"/>
      <c r="E21" s="647"/>
      <c r="F21" s="648"/>
      <c r="G21" s="552" t="s">
        <v>450</v>
      </c>
      <c r="H21" s="621"/>
      <c r="I21" s="672"/>
      <c r="J21" s="672"/>
      <c r="K21" s="673"/>
    </row>
    <row r="22" spans="1:11">
      <c r="A22" s="545" t="s">
        <v>252</v>
      </c>
      <c r="B22" s="568" t="s">
        <v>250</v>
      </c>
      <c r="C22" s="568"/>
      <c r="D22" s="568"/>
      <c r="E22" s="568"/>
      <c r="F22" s="568"/>
      <c r="G22" s="568" t="s">
        <v>251</v>
      </c>
      <c r="H22" s="568"/>
      <c r="I22" s="568"/>
      <c r="J22" s="568"/>
      <c r="K22" s="568"/>
    </row>
    <row r="23" spans="1:11" ht="18.75" customHeight="1">
      <c r="A23" s="569"/>
      <c r="B23" s="551"/>
      <c r="C23" s="551"/>
      <c r="D23" s="551"/>
      <c r="E23" s="551"/>
      <c r="F23" s="551"/>
      <c r="G23" s="551"/>
      <c r="H23" s="551"/>
      <c r="I23" s="551"/>
      <c r="J23" s="551"/>
      <c r="K23" s="551"/>
    </row>
    <row r="24" spans="1:11" ht="12" customHeight="1">
      <c r="A24" s="567" t="s">
        <v>253</v>
      </c>
      <c r="B24" s="113" t="s">
        <v>254</v>
      </c>
      <c r="C24" s="574" t="s">
        <v>255</v>
      </c>
      <c r="D24" s="574"/>
      <c r="E24" s="574"/>
      <c r="F24" s="574"/>
      <c r="G24" s="574"/>
      <c r="H24" s="574"/>
      <c r="I24" s="574"/>
      <c r="J24" s="574"/>
      <c r="K24" s="574"/>
    </row>
    <row r="25" spans="1:11">
      <c r="A25" s="567"/>
      <c r="B25" s="551"/>
      <c r="C25" s="113" t="s">
        <v>256</v>
      </c>
      <c r="D25" s="113" t="s">
        <v>257</v>
      </c>
      <c r="E25" s="113" t="s">
        <v>258</v>
      </c>
      <c r="F25" s="575" t="s">
        <v>251</v>
      </c>
      <c r="G25" s="576"/>
      <c r="H25" s="568" t="s">
        <v>259</v>
      </c>
      <c r="I25" s="568"/>
      <c r="J25" s="568"/>
      <c r="K25" s="568"/>
    </row>
    <row r="26" spans="1:11" ht="18.75" customHeight="1">
      <c r="A26" s="567"/>
      <c r="B26" s="551"/>
      <c r="C26" s="124"/>
      <c r="D26" s="121"/>
      <c r="E26" s="125"/>
      <c r="F26" s="528"/>
      <c r="G26" s="528"/>
      <c r="H26" s="117" t="s">
        <v>260</v>
      </c>
      <c r="I26" s="128"/>
      <c r="J26" s="117" t="s">
        <v>261</v>
      </c>
      <c r="K26" s="113"/>
    </row>
    <row r="27" spans="1:11" ht="18.75" customHeight="1">
      <c r="A27" s="567"/>
      <c r="B27" s="551"/>
      <c r="C27" s="124"/>
      <c r="D27" s="121"/>
      <c r="E27" s="125"/>
      <c r="F27" s="528"/>
      <c r="G27" s="528"/>
      <c r="H27" s="117" t="s">
        <v>260</v>
      </c>
      <c r="I27" s="128"/>
      <c r="J27" s="117" t="s">
        <v>261</v>
      </c>
      <c r="K27" s="113"/>
    </row>
    <row r="30" spans="1:11">
      <c r="A30" s="111" t="s">
        <v>276</v>
      </c>
    </row>
    <row r="31" spans="1:11" ht="3.75" customHeight="1"/>
    <row r="32" spans="1:11">
      <c r="A32" s="556" t="s">
        <v>46</v>
      </c>
      <c r="B32" s="582" t="s">
        <v>460</v>
      </c>
      <c r="C32" s="583"/>
      <c r="D32" s="536"/>
      <c r="E32" s="571" t="s">
        <v>461</v>
      </c>
      <c r="F32" s="572"/>
      <c r="G32" s="573"/>
      <c r="H32" s="556" t="s">
        <v>242</v>
      </c>
      <c r="I32" s="599" t="s">
        <v>355</v>
      </c>
      <c r="J32" s="599"/>
      <c r="K32" s="599"/>
    </row>
    <row r="33" spans="1:11" ht="18.75" customHeight="1">
      <c r="A33" s="642"/>
      <c r="B33" s="652" t="s">
        <v>454</v>
      </c>
      <c r="C33" s="180"/>
      <c r="D33" s="180"/>
      <c r="E33" s="570" t="s">
        <v>456</v>
      </c>
      <c r="F33" s="556" t="s">
        <v>536</v>
      </c>
      <c r="G33" s="533" t="s">
        <v>239</v>
      </c>
      <c r="H33" s="642"/>
      <c r="I33" s="599"/>
      <c r="J33" s="599"/>
      <c r="K33" s="599"/>
    </row>
    <row r="34" spans="1:11" ht="18.75" customHeight="1">
      <c r="A34" s="557"/>
      <c r="B34" s="653"/>
      <c r="C34" s="112" t="s">
        <v>455</v>
      </c>
      <c r="D34" s="112" t="s">
        <v>554</v>
      </c>
      <c r="E34" s="654"/>
      <c r="F34" s="557"/>
      <c r="G34" s="592"/>
      <c r="H34" s="557"/>
      <c r="I34" s="599"/>
      <c r="J34" s="599"/>
      <c r="K34" s="599"/>
    </row>
    <row r="35" spans="1:11" ht="30" customHeight="1">
      <c r="A35" s="258" t="s">
        <v>575</v>
      </c>
      <c r="B35" s="226"/>
      <c r="C35" s="226"/>
      <c r="D35" s="226"/>
      <c r="E35" s="226"/>
      <c r="F35" s="226"/>
      <c r="G35" s="226"/>
      <c r="H35" s="121" t="str">
        <f>IF(SUM(B35+E35+F35+G35)=0,"",SUM(B35+E35+F35+G35))</f>
        <v/>
      </c>
      <c r="I35" s="625"/>
      <c r="J35" s="626"/>
      <c r="K35" s="627"/>
    </row>
    <row r="36" spans="1:11" ht="15" customHeight="1">
      <c r="A36" s="655" t="s">
        <v>576</v>
      </c>
      <c r="B36" s="293"/>
      <c r="C36" s="293"/>
      <c r="D36" s="293"/>
      <c r="E36" s="293"/>
      <c r="F36" s="293"/>
      <c r="G36" s="293"/>
      <c r="H36" s="122" t="str">
        <f t="shared" ref="H36:H37" si="0">IF(SUM(B36+E36+F36+G36)=0,"",SUM(B36+E36+F36+G36))</f>
        <v/>
      </c>
      <c r="I36" s="628"/>
      <c r="J36" s="629"/>
      <c r="K36" s="630"/>
    </row>
    <row r="37" spans="1:11" ht="15" customHeight="1">
      <c r="A37" s="551"/>
      <c r="B37" s="231"/>
      <c r="C37" s="231"/>
      <c r="D37" s="231"/>
      <c r="E37" s="231"/>
      <c r="F37" s="231"/>
      <c r="G37" s="231"/>
      <c r="H37" s="123" t="str">
        <f t="shared" si="0"/>
        <v/>
      </c>
      <c r="I37" s="631"/>
      <c r="J37" s="632"/>
      <c r="K37" s="633"/>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558"/>
      <c r="B42" s="559"/>
      <c r="C42" s="559"/>
      <c r="D42" s="559"/>
      <c r="E42" s="559"/>
      <c r="F42" s="559"/>
      <c r="G42" s="559"/>
      <c r="H42" s="559"/>
      <c r="I42" s="559"/>
      <c r="J42" s="559"/>
      <c r="K42" s="560"/>
    </row>
    <row r="43" spans="1:11" ht="18.75" customHeight="1">
      <c r="A43" s="561"/>
      <c r="B43" s="562"/>
      <c r="C43" s="562"/>
      <c r="D43" s="562"/>
      <c r="E43" s="562"/>
      <c r="F43" s="562"/>
      <c r="G43" s="562"/>
      <c r="H43" s="562"/>
      <c r="I43" s="562"/>
      <c r="J43" s="562"/>
      <c r="K43" s="563"/>
    </row>
    <row r="44" spans="1:11" ht="18.75" customHeight="1">
      <c r="A44" s="561"/>
      <c r="B44" s="562"/>
      <c r="C44" s="562"/>
      <c r="D44" s="562"/>
      <c r="E44" s="562"/>
      <c r="F44" s="562"/>
      <c r="G44" s="562"/>
      <c r="H44" s="562"/>
      <c r="I44" s="562"/>
      <c r="J44" s="562"/>
      <c r="K44" s="563"/>
    </row>
    <row r="45" spans="1:11" ht="18.75" customHeight="1">
      <c r="A45" s="564"/>
      <c r="B45" s="565"/>
      <c r="C45" s="565"/>
      <c r="D45" s="565"/>
      <c r="E45" s="565"/>
      <c r="F45" s="565"/>
      <c r="G45" s="565"/>
      <c r="H45" s="565"/>
      <c r="I45" s="565"/>
      <c r="J45" s="565"/>
      <c r="K45" s="566"/>
    </row>
    <row r="48" spans="1:11">
      <c r="A48" s="111" t="s">
        <v>402</v>
      </c>
    </row>
    <row r="49" spans="1:11" ht="3.75" customHeight="1"/>
    <row r="50" spans="1:11" ht="18.75" customHeight="1">
      <c r="A50" s="532" t="s">
        <v>453</v>
      </c>
      <c r="B50" s="533"/>
      <c r="C50" s="660"/>
      <c r="D50" s="661"/>
      <c r="E50" s="662"/>
    </row>
    <row r="51" spans="1:11" ht="18.75" customHeight="1">
      <c r="A51" s="151" t="s">
        <v>457</v>
      </c>
      <c r="B51" s="181"/>
      <c r="C51" s="181"/>
      <c r="D51" s="181"/>
      <c r="E51" s="181"/>
      <c r="F51" s="181"/>
      <c r="G51" s="181"/>
      <c r="H51" s="181"/>
      <c r="I51" s="181"/>
      <c r="J51" s="181"/>
      <c r="K51" s="135"/>
    </row>
    <row r="52" spans="1:11" ht="18.75" customHeight="1">
      <c r="A52" s="666" t="s">
        <v>451</v>
      </c>
      <c r="B52" s="667"/>
      <c r="C52" s="667"/>
      <c r="D52" s="667"/>
      <c r="E52" s="667"/>
      <c r="F52" s="667"/>
      <c r="G52" s="667"/>
      <c r="H52" s="667"/>
      <c r="I52" s="667"/>
      <c r="J52" s="667"/>
      <c r="K52" s="668"/>
    </row>
    <row r="53" spans="1:11" ht="18.75" customHeight="1">
      <c r="A53" s="152"/>
      <c r="B53" s="558"/>
      <c r="C53" s="559"/>
      <c r="D53" s="559"/>
      <c r="E53" s="559"/>
      <c r="F53" s="559"/>
      <c r="G53" s="559"/>
      <c r="H53" s="559"/>
      <c r="I53" s="559"/>
      <c r="J53" s="559"/>
      <c r="K53" s="560"/>
    </row>
    <row r="54" spans="1:11" ht="18.75" customHeight="1">
      <c r="A54" s="152"/>
      <c r="B54" s="561"/>
      <c r="C54" s="562"/>
      <c r="D54" s="562"/>
      <c r="E54" s="562"/>
      <c r="F54" s="562"/>
      <c r="G54" s="562"/>
      <c r="H54" s="562"/>
      <c r="I54" s="562"/>
      <c r="J54" s="562"/>
      <c r="K54" s="563"/>
    </row>
    <row r="55" spans="1:11" ht="18.75" customHeight="1">
      <c r="A55" s="152"/>
      <c r="B55" s="564"/>
      <c r="C55" s="565"/>
      <c r="D55" s="565"/>
      <c r="E55" s="565"/>
      <c r="F55" s="565"/>
      <c r="G55" s="565"/>
      <c r="H55" s="565"/>
      <c r="I55" s="565"/>
      <c r="J55" s="565"/>
      <c r="K55" s="566"/>
    </row>
    <row r="56" spans="1:11" ht="8.25" customHeight="1">
      <c r="A56" s="132"/>
      <c r="K56" s="176"/>
    </row>
    <row r="57" spans="1:11" ht="30" customHeight="1">
      <c r="A57" s="663" t="s">
        <v>452</v>
      </c>
      <c r="B57" s="664"/>
      <c r="C57" s="664"/>
      <c r="D57" s="664"/>
      <c r="E57" s="664"/>
      <c r="F57" s="664"/>
      <c r="G57" s="664"/>
      <c r="H57" s="664"/>
      <c r="I57" s="664"/>
      <c r="J57" s="664"/>
      <c r="K57" s="665"/>
    </row>
    <row r="58" spans="1:11" ht="18.75" customHeight="1">
      <c r="A58" s="152"/>
      <c r="B58" s="558"/>
      <c r="C58" s="559"/>
      <c r="D58" s="559"/>
      <c r="E58" s="559"/>
      <c r="F58" s="559"/>
      <c r="G58" s="559"/>
      <c r="H58" s="559"/>
      <c r="I58" s="559"/>
      <c r="J58" s="559"/>
      <c r="K58" s="560"/>
    </row>
    <row r="59" spans="1:11" ht="18.75" customHeight="1">
      <c r="A59" s="152"/>
      <c r="B59" s="561"/>
      <c r="C59" s="562"/>
      <c r="D59" s="562"/>
      <c r="E59" s="562"/>
      <c r="F59" s="562"/>
      <c r="G59" s="562"/>
      <c r="H59" s="562"/>
      <c r="I59" s="562"/>
      <c r="J59" s="562"/>
      <c r="K59" s="563"/>
    </row>
    <row r="60" spans="1:11" ht="18.75" customHeight="1">
      <c r="A60" s="153"/>
      <c r="B60" s="564"/>
      <c r="C60" s="565"/>
      <c r="D60" s="565"/>
      <c r="E60" s="565"/>
      <c r="F60" s="565"/>
      <c r="G60" s="565"/>
      <c r="H60" s="565"/>
      <c r="I60" s="565"/>
      <c r="J60" s="565"/>
      <c r="K60" s="566"/>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458</v>
      </c>
    </row>
    <row r="2" spans="1:11" ht="18" customHeight="1">
      <c r="A2" s="577" t="s">
        <v>245</v>
      </c>
      <c r="B2" s="577"/>
      <c r="C2" s="577"/>
      <c r="D2" s="577"/>
      <c r="E2" s="577"/>
      <c r="F2" s="577"/>
      <c r="G2" s="577"/>
      <c r="H2" s="577"/>
      <c r="I2" s="577"/>
      <c r="J2" s="577"/>
      <c r="K2" s="577"/>
    </row>
    <row r="5" spans="1:11" ht="18.75" customHeight="1">
      <c r="A5" s="113" t="s">
        <v>67</v>
      </c>
      <c r="B5" s="574" t="s">
        <v>459</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11"/>
      <c r="C16" s="512"/>
      <c r="D16" s="512"/>
      <c r="E16" s="512"/>
      <c r="F16" s="513"/>
      <c r="G16" s="575"/>
      <c r="H16" s="636"/>
      <c r="I16" s="636"/>
      <c r="J16" s="636"/>
      <c r="K16" s="576"/>
    </row>
    <row r="17" spans="1:11" ht="18.75" customHeight="1">
      <c r="A17" s="220" t="s">
        <v>341</v>
      </c>
      <c r="B17" s="214" t="s">
        <v>560</v>
      </c>
      <c r="C17" s="252"/>
      <c r="D17" s="215" t="s">
        <v>570</v>
      </c>
      <c r="E17" s="253"/>
      <c r="F17" s="217" t="s">
        <v>571</v>
      </c>
      <c r="G17" s="254">
        <f>C17+E17</f>
        <v>0</v>
      </c>
      <c r="H17" s="216"/>
      <c r="I17" s="219"/>
      <c r="J17" s="216"/>
      <c r="K17" s="255"/>
    </row>
    <row r="18" spans="1:11">
      <c r="A18" s="545" t="s">
        <v>252</v>
      </c>
      <c r="B18" s="568" t="s">
        <v>250</v>
      </c>
      <c r="C18" s="568"/>
      <c r="D18" s="568"/>
      <c r="E18" s="568"/>
      <c r="F18" s="568"/>
      <c r="G18" s="568" t="s">
        <v>251</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c r="C21" s="113" t="s">
        <v>256</v>
      </c>
      <c r="D21" s="113" t="s">
        <v>257</v>
      </c>
      <c r="E21" s="113" t="s">
        <v>258</v>
      </c>
      <c r="F21" s="575" t="s">
        <v>251</v>
      </c>
      <c r="G21" s="576"/>
      <c r="H21" s="568" t="s">
        <v>259</v>
      </c>
      <c r="I21" s="568"/>
      <c r="J21" s="568"/>
      <c r="K21" s="568"/>
    </row>
    <row r="22" spans="1:11" ht="18.75" customHeight="1">
      <c r="A22" s="567"/>
      <c r="B22" s="551"/>
      <c r="C22" s="225"/>
      <c r="D22" s="226"/>
      <c r="E22" s="227"/>
      <c r="F22" s="514"/>
      <c r="G22" s="514"/>
      <c r="H22" s="117" t="s">
        <v>260</v>
      </c>
      <c r="I22" s="228"/>
      <c r="J22" s="117" t="s">
        <v>261</v>
      </c>
      <c r="K22" s="229"/>
    </row>
    <row r="23" spans="1:11" ht="18.75" customHeight="1">
      <c r="A23" s="567"/>
      <c r="B23" s="551"/>
      <c r="C23" s="225"/>
      <c r="D23" s="226"/>
      <c r="E23" s="227"/>
      <c r="F23" s="514"/>
      <c r="G23" s="514"/>
      <c r="H23" s="117" t="s">
        <v>260</v>
      </c>
      <c r="I23" s="228"/>
      <c r="J23" s="117" t="s">
        <v>261</v>
      </c>
      <c r="K23" s="229"/>
    </row>
    <row r="26" spans="1:11">
      <c r="A26" s="111" t="s">
        <v>276</v>
      </c>
    </row>
    <row r="27" spans="1:11" ht="3.75" customHeight="1"/>
    <row r="28" spans="1:11">
      <c r="A28" s="556" t="s">
        <v>46</v>
      </c>
      <c r="B28" s="582" t="s">
        <v>320</v>
      </c>
      <c r="C28" s="583"/>
      <c r="D28" s="583"/>
      <c r="E28" s="536"/>
      <c r="F28" s="582" t="s">
        <v>469</v>
      </c>
      <c r="G28" s="583"/>
      <c r="H28" s="583"/>
      <c r="I28" s="583"/>
      <c r="J28" s="536"/>
      <c r="K28" s="556" t="s">
        <v>242</v>
      </c>
    </row>
    <row r="29" spans="1:11" ht="13.5" customHeight="1">
      <c r="A29" s="642"/>
      <c r="B29" s="687" t="s">
        <v>383</v>
      </c>
      <c r="C29" s="687" t="s">
        <v>468</v>
      </c>
      <c r="D29" s="687" t="s">
        <v>399</v>
      </c>
      <c r="E29" s="687" t="s">
        <v>239</v>
      </c>
      <c r="F29" s="690" t="s">
        <v>470</v>
      </c>
      <c r="G29" s="184"/>
      <c r="H29" s="570" t="s">
        <v>456</v>
      </c>
      <c r="I29" s="570" t="s">
        <v>536</v>
      </c>
      <c r="J29" s="688" t="s">
        <v>239</v>
      </c>
      <c r="K29" s="642"/>
    </row>
    <row r="30" spans="1:11" ht="24">
      <c r="A30" s="557"/>
      <c r="B30" s="687"/>
      <c r="C30" s="687"/>
      <c r="D30" s="687"/>
      <c r="E30" s="687"/>
      <c r="F30" s="691"/>
      <c r="G30" s="116" t="s">
        <v>528</v>
      </c>
      <c r="H30" s="654"/>
      <c r="I30" s="654"/>
      <c r="J30" s="689"/>
      <c r="K30" s="557"/>
    </row>
    <row r="31" spans="1:11" ht="18.75" customHeight="1">
      <c r="A31" s="113" t="s">
        <v>572</v>
      </c>
      <c r="B31" s="226"/>
      <c r="C31" s="226"/>
      <c r="D31" s="226"/>
      <c r="E31" s="226"/>
      <c r="F31" s="234"/>
      <c r="G31" s="226"/>
      <c r="H31" s="226"/>
      <c r="I31" s="226"/>
      <c r="J31" s="226"/>
      <c r="K31" s="121" t="str">
        <f>IF(SUM(B31+C31+D31+E31+F31+H31+I31+J31)=0,"",SUM(B31+C31+D31+E31+F31+H31+I31+J31))</f>
        <v/>
      </c>
    </row>
    <row r="32" spans="1:11" ht="15" customHeight="1">
      <c r="A32" s="568" t="s">
        <v>573</v>
      </c>
      <c r="B32" s="293"/>
      <c r="C32" s="293"/>
      <c r="D32" s="293"/>
      <c r="E32" s="293"/>
      <c r="F32" s="294"/>
      <c r="G32" s="293"/>
      <c r="H32" s="293"/>
      <c r="I32" s="293"/>
      <c r="J32" s="293"/>
      <c r="K32" s="122" t="str">
        <f t="shared" ref="K32:K33" si="0">IF(SUM(B32+C32+D32+E32+F32+H32+I32+J32)=0,"",SUM(B32+C32+D32+E32+F32+H32+I32+J32))</f>
        <v/>
      </c>
    </row>
    <row r="33" spans="1:11" ht="15" customHeight="1">
      <c r="A33" s="568"/>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558"/>
      <c r="B40" s="559"/>
      <c r="C40" s="559"/>
      <c r="D40" s="559"/>
      <c r="E40" s="559"/>
      <c r="F40" s="559"/>
      <c r="G40" s="559"/>
      <c r="H40" s="559"/>
      <c r="I40" s="559"/>
      <c r="J40" s="559"/>
      <c r="K40" s="560"/>
    </row>
    <row r="41" spans="1:11" ht="18.75" customHeight="1">
      <c r="A41" s="561"/>
      <c r="B41" s="562"/>
      <c r="C41" s="562"/>
      <c r="D41" s="562"/>
      <c r="E41" s="562"/>
      <c r="F41" s="562"/>
      <c r="G41" s="562"/>
      <c r="H41" s="562"/>
      <c r="I41" s="562"/>
      <c r="J41" s="562"/>
      <c r="K41" s="563"/>
    </row>
    <row r="42" spans="1:11" ht="18.75" customHeight="1">
      <c r="A42" s="564"/>
      <c r="B42" s="565"/>
      <c r="C42" s="565"/>
      <c r="D42" s="565"/>
      <c r="E42" s="565"/>
      <c r="F42" s="565"/>
      <c r="G42" s="565"/>
      <c r="H42" s="565"/>
      <c r="I42" s="565"/>
      <c r="J42" s="565"/>
      <c r="K42" s="566"/>
    </row>
    <row r="45" spans="1:11">
      <c r="A45" s="111" t="s">
        <v>402</v>
      </c>
    </row>
    <row r="46" spans="1:11" ht="3.75" customHeight="1"/>
    <row r="47" spans="1:11" ht="18.75" customHeight="1">
      <c r="A47" s="554" t="s">
        <v>475</v>
      </c>
      <c r="B47" s="593"/>
      <c r="C47" s="247" t="s">
        <v>569</v>
      </c>
      <c r="D47" s="219" t="s">
        <v>568</v>
      </c>
      <c r="E47" s="246" t="s">
        <v>569</v>
      </c>
      <c r="F47" s="221"/>
      <c r="G47" s="599" t="s">
        <v>487</v>
      </c>
      <c r="H47" s="599"/>
      <c r="I47" s="674"/>
      <c r="J47" s="674"/>
      <c r="K47" s="674"/>
    </row>
    <row r="48" spans="1:11" ht="18.75" customHeight="1">
      <c r="A48" s="554" t="s">
        <v>486</v>
      </c>
      <c r="B48" s="593"/>
      <c r="C48" s="247"/>
      <c r="D48" s="128" t="s">
        <v>497</v>
      </c>
      <c r="E48" s="679"/>
      <c r="F48" s="681"/>
      <c r="G48" s="599" t="s">
        <v>488</v>
      </c>
      <c r="H48" s="599"/>
      <c r="I48" s="675"/>
      <c r="J48" s="675"/>
      <c r="K48" s="675"/>
    </row>
    <row r="49" spans="1:11" ht="18.75" customHeight="1">
      <c r="A49" s="532" t="s">
        <v>489</v>
      </c>
      <c r="B49" s="593"/>
      <c r="C49" s="579"/>
      <c r="D49" s="579"/>
      <c r="E49" s="579"/>
      <c r="F49" s="579"/>
      <c r="G49" s="579"/>
      <c r="H49" s="579"/>
      <c r="I49" s="579"/>
      <c r="J49" s="579"/>
      <c r="K49" s="579"/>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606"/>
      <c r="E51" s="606"/>
      <c r="F51" s="606"/>
      <c r="G51" s="606"/>
      <c r="H51" s="606"/>
      <c r="I51" s="606"/>
      <c r="J51" s="606"/>
      <c r="K51" s="606"/>
    </row>
    <row r="52" spans="1:11" ht="18.75" customHeight="1">
      <c r="A52" s="289"/>
      <c r="B52" s="133"/>
      <c r="C52" s="113" t="s">
        <v>413</v>
      </c>
      <c r="D52" s="606"/>
      <c r="E52" s="606"/>
      <c r="F52" s="606"/>
      <c r="G52" s="606"/>
      <c r="H52" s="606"/>
      <c r="I52" s="606"/>
      <c r="J52" s="606"/>
      <c r="K52" s="606"/>
    </row>
    <row r="53" spans="1:11" ht="18.75" customHeight="1">
      <c r="A53" s="183"/>
      <c r="B53" s="345" t="s">
        <v>481</v>
      </c>
      <c r="C53" s="146"/>
      <c r="D53" s="115"/>
      <c r="E53" s="679"/>
      <c r="F53" s="680"/>
      <c r="G53" s="680"/>
      <c r="H53" s="680"/>
      <c r="I53" s="680"/>
      <c r="J53" s="680"/>
      <c r="K53" s="681"/>
    </row>
    <row r="54" spans="1:11" ht="18.75" customHeight="1">
      <c r="A54" s="151" t="s">
        <v>482</v>
      </c>
      <c r="B54" s="181"/>
      <c r="C54" s="181"/>
      <c r="D54" s="162"/>
      <c r="E54" s="682"/>
      <c r="F54" s="682"/>
      <c r="G54" s="682"/>
      <c r="H54" s="682"/>
      <c r="I54" s="181"/>
      <c r="J54" s="181"/>
      <c r="K54" s="135"/>
    </row>
    <row r="55" spans="1:11" ht="18.75" customHeight="1">
      <c r="A55" s="138"/>
      <c r="B55" s="113" t="s">
        <v>298</v>
      </c>
      <c r="C55" s="515"/>
      <c r="D55" s="516"/>
      <c r="E55" s="516"/>
      <c r="F55" s="686"/>
      <c r="G55" s="113" t="s">
        <v>232</v>
      </c>
      <c r="H55" s="515"/>
      <c r="I55" s="516"/>
      <c r="J55" s="516"/>
      <c r="K55" s="686"/>
    </row>
    <row r="56" spans="1:11" ht="18.75" customHeight="1">
      <c r="A56" s="132"/>
      <c r="B56" s="127" t="s">
        <v>248</v>
      </c>
      <c r="C56" s="515"/>
      <c r="D56" s="686"/>
      <c r="E56" s="111" t="s">
        <v>301</v>
      </c>
      <c r="F56" s="113" t="s">
        <v>299</v>
      </c>
      <c r="G56" s="515"/>
      <c r="H56" s="516"/>
      <c r="I56" s="115" t="s">
        <v>300</v>
      </c>
      <c r="K56" s="176"/>
    </row>
    <row r="57" spans="1:11" ht="18.75" customHeight="1">
      <c r="A57" s="132"/>
      <c r="B57" s="528" t="s">
        <v>484</v>
      </c>
      <c r="C57" s="528"/>
      <c r="D57" s="528"/>
      <c r="E57" s="528"/>
      <c r="F57" s="649"/>
      <c r="G57" s="650"/>
      <c r="H57" s="650"/>
      <c r="I57" s="651"/>
      <c r="K57" s="176"/>
    </row>
    <row r="58" spans="1:11" ht="18.75" customHeight="1">
      <c r="A58" s="132"/>
      <c r="B58" s="684" t="s">
        <v>485</v>
      </c>
      <c r="C58" s="685"/>
      <c r="D58" s="685"/>
      <c r="E58" s="685"/>
      <c r="F58" s="534" t="s">
        <v>293</v>
      </c>
      <c r="G58" s="535"/>
      <c r="H58" s="676"/>
      <c r="I58" s="677"/>
      <c r="J58" s="678"/>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537"/>
      <c r="E60" s="538"/>
      <c r="F60" s="683" t="s">
        <v>292</v>
      </c>
      <c r="G60" s="538"/>
      <c r="H60" s="542"/>
      <c r="I60" s="542"/>
      <c r="J60" s="543"/>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493</v>
      </c>
    </row>
    <row r="2" spans="1:11" ht="18" customHeight="1">
      <c r="A2" s="577" t="s">
        <v>245</v>
      </c>
      <c r="B2" s="577"/>
      <c r="C2" s="577"/>
      <c r="D2" s="577"/>
      <c r="E2" s="577"/>
      <c r="F2" s="577"/>
      <c r="G2" s="577"/>
      <c r="H2" s="577"/>
      <c r="I2" s="577"/>
      <c r="J2" s="577"/>
      <c r="K2" s="577"/>
    </row>
    <row r="5" spans="1:11" ht="18.75" customHeight="1">
      <c r="A5" s="113" t="s">
        <v>67</v>
      </c>
      <c r="B5" s="574" t="s">
        <v>494</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75"/>
      <c r="H16" s="636"/>
      <c r="I16" s="636"/>
      <c r="J16" s="636"/>
      <c r="K16" s="576"/>
    </row>
    <row r="17" spans="1:11" ht="18.75" customHeight="1">
      <c r="A17" s="220" t="s">
        <v>341</v>
      </c>
      <c r="B17" s="214" t="s">
        <v>560</v>
      </c>
      <c r="C17" s="252"/>
      <c r="D17" s="215" t="s">
        <v>570</v>
      </c>
      <c r="E17" s="253"/>
      <c r="F17" s="217" t="s">
        <v>571</v>
      </c>
      <c r="G17" s="254">
        <f>C17+E17</f>
        <v>0</v>
      </c>
      <c r="H17" s="216"/>
      <c r="I17" s="219"/>
      <c r="J17" s="216"/>
      <c r="K17" s="255"/>
    </row>
    <row r="18" spans="1:11">
      <c r="A18" s="545" t="s">
        <v>252</v>
      </c>
      <c r="B18" s="568" t="s">
        <v>250</v>
      </c>
      <c r="C18" s="568"/>
      <c r="D18" s="568"/>
      <c r="E18" s="568"/>
      <c r="F18" s="568"/>
      <c r="G18" s="568" t="s">
        <v>251</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c r="C21" s="113" t="s">
        <v>256</v>
      </c>
      <c r="D21" s="113" t="s">
        <v>257</v>
      </c>
      <c r="E21" s="113" t="s">
        <v>258</v>
      </c>
      <c r="F21" s="575" t="s">
        <v>251</v>
      </c>
      <c r="G21" s="576"/>
      <c r="H21" s="568" t="s">
        <v>259</v>
      </c>
      <c r="I21" s="568"/>
      <c r="J21" s="568"/>
      <c r="K21" s="568"/>
    </row>
    <row r="22" spans="1:11" ht="18.75" customHeight="1">
      <c r="A22" s="567"/>
      <c r="B22" s="551"/>
      <c r="C22" s="225"/>
      <c r="D22" s="226"/>
      <c r="E22" s="227"/>
      <c r="F22" s="514"/>
      <c r="G22" s="514"/>
      <c r="H22" s="117" t="s">
        <v>260</v>
      </c>
      <c r="I22" s="228"/>
      <c r="J22" s="117" t="s">
        <v>261</v>
      </c>
      <c r="K22" s="229"/>
    </row>
    <row r="23" spans="1:11" ht="18.75" customHeight="1">
      <c r="A23" s="567"/>
      <c r="B23" s="551"/>
      <c r="C23" s="225"/>
      <c r="D23" s="226"/>
      <c r="E23" s="227"/>
      <c r="F23" s="514"/>
      <c r="G23" s="514"/>
      <c r="H23" s="117" t="s">
        <v>260</v>
      </c>
      <c r="I23" s="228"/>
      <c r="J23" s="117" t="s">
        <v>261</v>
      </c>
      <c r="K23" s="229"/>
    </row>
    <row r="26" spans="1:11">
      <c r="A26" s="111" t="s">
        <v>276</v>
      </c>
    </row>
    <row r="27" spans="1:11" ht="3.75" customHeight="1"/>
    <row r="28" spans="1:11">
      <c r="A28" s="556" t="s">
        <v>46</v>
      </c>
      <c r="B28" s="582" t="s">
        <v>320</v>
      </c>
      <c r="C28" s="583"/>
      <c r="D28" s="583"/>
      <c r="E28" s="536"/>
      <c r="F28" s="582" t="s">
        <v>469</v>
      </c>
      <c r="G28" s="583"/>
      <c r="H28" s="583"/>
      <c r="I28" s="583"/>
      <c r="J28" s="536"/>
      <c r="K28" s="556" t="s">
        <v>242</v>
      </c>
    </row>
    <row r="29" spans="1:11" ht="13.5" customHeight="1">
      <c r="A29" s="642"/>
      <c r="B29" s="687" t="s">
        <v>383</v>
      </c>
      <c r="C29" s="687" t="s">
        <v>468</v>
      </c>
      <c r="D29" s="687" t="s">
        <v>399</v>
      </c>
      <c r="E29" s="687" t="s">
        <v>239</v>
      </c>
      <c r="F29" s="690" t="s">
        <v>470</v>
      </c>
      <c r="G29" s="184"/>
      <c r="H29" s="570" t="s">
        <v>456</v>
      </c>
      <c r="I29" s="570" t="s">
        <v>536</v>
      </c>
      <c r="J29" s="688" t="s">
        <v>239</v>
      </c>
      <c r="K29" s="642"/>
    </row>
    <row r="30" spans="1:11" ht="24">
      <c r="A30" s="557"/>
      <c r="B30" s="687"/>
      <c r="C30" s="687"/>
      <c r="D30" s="687"/>
      <c r="E30" s="687"/>
      <c r="F30" s="691"/>
      <c r="G30" s="116" t="s">
        <v>528</v>
      </c>
      <c r="H30" s="654"/>
      <c r="I30" s="654"/>
      <c r="J30" s="689"/>
      <c r="K30" s="557"/>
    </row>
    <row r="31" spans="1:11" ht="18.75" customHeight="1">
      <c r="A31" s="113" t="s">
        <v>572</v>
      </c>
      <c r="B31" s="226"/>
      <c r="C31" s="226"/>
      <c r="D31" s="226"/>
      <c r="E31" s="226"/>
      <c r="F31" s="234"/>
      <c r="G31" s="226"/>
      <c r="H31" s="226"/>
      <c r="I31" s="226"/>
      <c r="J31" s="226"/>
      <c r="K31" s="121" t="str">
        <f>IF(SUM(B31+C31+D31+E31+F31+H31+I31+J31)=0,"",SUM(B31+C31+D31+E31+F31+H31+I31+J31))</f>
        <v/>
      </c>
    </row>
    <row r="32" spans="1:11" ht="15" customHeight="1">
      <c r="A32" s="568" t="s">
        <v>573</v>
      </c>
      <c r="B32" s="293"/>
      <c r="C32" s="293"/>
      <c r="D32" s="293"/>
      <c r="E32" s="293"/>
      <c r="F32" s="294"/>
      <c r="G32" s="293"/>
      <c r="H32" s="293"/>
      <c r="I32" s="293"/>
      <c r="J32" s="293"/>
      <c r="K32" s="122" t="str">
        <f t="shared" ref="K32:K33" si="0">IF(SUM(B32+C32+D32+E32+F32+H32+I32+J32)=0,"",SUM(B32+C32+D32+E32+F32+H32+I32+J32))</f>
        <v/>
      </c>
    </row>
    <row r="33" spans="1:11" ht="15" customHeight="1">
      <c r="A33" s="568"/>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558"/>
      <c r="B40" s="559"/>
      <c r="C40" s="559"/>
      <c r="D40" s="559"/>
      <c r="E40" s="559"/>
      <c r="F40" s="559"/>
      <c r="G40" s="559"/>
      <c r="H40" s="559"/>
      <c r="I40" s="559"/>
      <c r="J40" s="559"/>
      <c r="K40" s="560"/>
    </row>
    <row r="41" spans="1:11" ht="18.75" customHeight="1">
      <c r="A41" s="561"/>
      <c r="B41" s="562"/>
      <c r="C41" s="562"/>
      <c r="D41" s="562"/>
      <c r="E41" s="562"/>
      <c r="F41" s="562"/>
      <c r="G41" s="562"/>
      <c r="H41" s="562"/>
      <c r="I41" s="562"/>
      <c r="J41" s="562"/>
      <c r="K41" s="563"/>
    </row>
    <row r="42" spans="1:11" ht="18.75" customHeight="1">
      <c r="A42" s="564"/>
      <c r="B42" s="565"/>
      <c r="C42" s="565"/>
      <c r="D42" s="565"/>
      <c r="E42" s="565"/>
      <c r="F42" s="565"/>
      <c r="G42" s="565"/>
      <c r="H42" s="565"/>
      <c r="I42" s="565"/>
      <c r="J42" s="565"/>
      <c r="K42" s="566"/>
    </row>
    <row r="45" spans="1:11">
      <c r="A45" s="111" t="s">
        <v>402</v>
      </c>
    </row>
    <row r="46" spans="1:11" ht="3.75" customHeight="1"/>
    <row r="47" spans="1:11" ht="18.75" customHeight="1">
      <c r="A47" s="554" t="s">
        <v>475</v>
      </c>
      <c r="B47" s="593"/>
      <c r="C47" s="247" t="s">
        <v>569</v>
      </c>
      <c r="D47" s="219" t="s">
        <v>568</v>
      </c>
      <c r="E47" s="246" t="s">
        <v>569</v>
      </c>
      <c r="F47" s="221"/>
      <c r="G47" s="599" t="s">
        <v>487</v>
      </c>
      <c r="H47" s="599"/>
      <c r="I47" s="674"/>
      <c r="J47" s="674"/>
      <c r="K47" s="674"/>
    </row>
    <row r="48" spans="1:11" ht="18.75" customHeight="1">
      <c r="A48" s="554" t="s">
        <v>486</v>
      </c>
      <c r="B48" s="593"/>
      <c r="C48" s="247"/>
      <c r="D48" s="128" t="s">
        <v>497</v>
      </c>
      <c r="E48" s="679"/>
      <c r="F48" s="681"/>
      <c r="G48" s="599" t="s">
        <v>488</v>
      </c>
      <c r="H48" s="599"/>
      <c r="I48" s="675"/>
      <c r="J48" s="675"/>
      <c r="K48" s="675"/>
    </row>
    <row r="49" spans="1:11" ht="18.75" customHeight="1">
      <c r="A49" s="534" t="s">
        <v>503</v>
      </c>
      <c r="B49" s="692"/>
      <c r="C49" s="692"/>
      <c r="D49" s="692"/>
      <c r="E49" s="692"/>
      <c r="F49" s="692"/>
      <c r="G49" s="692"/>
      <c r="H49" s="692"/>
      <c r="I49" s="692"/>
      <c r="J49" s="692"/>
      <c r="K49" s="535"/>
    </row>
    <row r="50" spans="1:11" ht="18.75" customHeight="1">
      <c r="A50" s="132"/>
      <c r="B50" s="568" t="s">
        <v>498</v>
      </c>
      <c r="C50" s="568"/>
      <c r="D50" s="190" t="s">
        <v>500</v>
      </c>
      <c r="E50" s="250"/>
      <c r="F50" s="190" t="s">
        <v>501</v>
      </c>
      <c r="G50" s="250"/>
      <c r="H50" s="190" t="s">
        <v>502</v>
      </c>
      <c r="I50" s="250"/>
      <c r="J50" s="181"/>
      <c r="K50" s="135"/>
    </row>
    <row r="51" spans="1:11" ht="18.75" customHeight="1">
      <c r="A51" s="132"/>
      <c r="B51" s="568" t="s">
        <v>499</v>
      </c>
      <c r="C51" s="568"/>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515"/>
      <c r="D53" s="516"/>
      <c r="E53" s="516"/>
      <c r="F53" s="686"/>
      <c r="G53" s="113" t="s">
        <v>232</v>
      </c>
      <c r="H53" s="515"/>
      <c r="I53" s="516"/>
      <c r="J53" s="516"/>
      <c r="K53" s="686"/>
    </row>
    <row r="54" spans="1:11" ht="18.75" customHeight="1">
      <c r="A54" s="132"/>
      <c r="B54" s="127" t="s">
        <v>248</v>
      </c>
      <c r="C54" s="515"/>
      <c r="D54" s="686"/>
      <c r="E54" s="111" t="s">
        <v>301</v>
      </c>
      <c r="F54" s="113" t="s">
        <v>299</v>
      </c>
      <c r="G54" s="515"/>
      <c r="H54" s="516"/>
      <c r="I54" s="115" t="s">
        <v>300</v>
      </c>
      <c r="K54" s="176"/>
    </row>
    <row r="55" spans="1:11" ht="18.75" customHeight="1">
      <c r="A55" s="136"/>
      <c r="B55" s="528" t="s">
        <v>484</v>
      </c>
      <c r="C55" s="528"/>
      <c r="D55" s="528"/>
      <c r="E55" s="528"/>
      <c r="F55" s="649"/>
      <c r="G55" s="650"/>
      <c r="H55" s="650"/>
      <c r="I55" s="651"/>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505</v>
      </c>
    </row>
    <row r="2" spans="1:11" ht="18" customHeight="1">
      <c r="A2" s="577" t="s">
        <v>245</v>
      </c>
      <c r="B2" s="577"/>
      <c r="C2" s="577"/>
      <c r="D2" s="577"/>
      <c r="E2" s="577"/>
      <c r="F2" s="577"/>
      <c r="G2" s="577"/>
      <c r="H2" s="577"/>
      <c r="I2" s="577"/>
      <c r="J2" s="577"/>
      <c r="K2" s="577"/>
    </row>
    <row r="5" spans="1:11" ht="18.75" customHeight="1">
      <c r="A5" s="113" t="s">
        <v>67</v>
      </c>
      <c r="B5" s="574" t="s">
        <v>506</v>
      </c>
      <c r="C5" s="574"/>
      <c r="D5" s="574"/>
      <c r="E5" s="574"/>
      <c r="F5" s="574"/>
    </row>
    <row r="6" spans="1:11" ht="12" customHeight="1">
      <c r="A6" s="119"/>
      <c r="B6" s="120"/>
      <c r="C6" s="120"/>
      <c r="D6" s="120"/>
      <c r="E6" s="120"/>
      <c r="F6" s="120"/>
    </row>
    <row r="8" spans="1:11">
      <c r="A8" s="574" t="s">
        <v>298</v>
      </c>
      <c r="B8" s="574"/>
      <c r="C8" s="574"/>
      <c r="D8" s="574" t="s">
        <v>424</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ht="18.75" customHeight="1">
      <c r="A17" s="113" t="s">
        <v>507</v>
      </c>
      <c r="B17" s="551"/>
      <c r="C17" s="551"/>
      <c r="D17" s="551"/>
      <c r="E17" s="551"/>
      <c r="F17" s="551"/>
      <c r="G17" s="575"/>
      <c r="H17" s="636"/>
      <c r="I17" s="636"/>
      <c r="J17" s="636"/>
      <c r="K17" s="576"/>
    </row>
    <row r="18" spans="1:11" ht="12" customHeight="1">
      <c r="A18" s="568" t="s">
        <v>508</v>
      </c>
      <c r="B18" s="643"/>
      <c r="C18" s="644"/>
      <c r="D18" s="644"/>
      <c r="E18" s="644"/>
      <c r="F18" s="645"/>
      <c r="G18" s="584" t="s">
        <v>448</v>
      </c>
      <c r="H18" s="585"/>
      <c r="I18" s="585"/>
      <c r="J18" s="585"/>
      <c r="K18" s="623"/>
    </row>
    <row r="19" spans="1:11" ht="19.5" customHeight="1">
      <c r="A19" s="568"/>
      <c r="B19" s="529"/>
      <c r="C19" s="530"/>
      <c r="D19" s="530"/>
      <c r="E19" s="530"/>
      <c r="F19" s="531"/>
      <c r="G19" s="552" t="s">
        <v>509</v>
      </c>
      <c r="H19" s="621"/>
      <c r="I19" s="649"/>
      <c r="J19" s="650"/>
      <c r="K19" s="651"/>
    </row>
    <row r="20" spans="1:11">
      <c r="A20" s="545" t="s">
        <v>252</v>
      </c>
      <c r="B20" s="568" t="s">
        <v>250</v>
      </c>
      <c r="C20" s="568"/>
      <c r="D20" s="568"/>
      <c r="E20" s="568"/>
      <c r="F20" s="568"/>
      <c r="G20" s="568" t="s">
        <v>251</v>
      </c>
      <c r="H20" s="568"/>
      <c r="I20" s="568"/>
      <c r="J20" s="568"/>
      <c r="K20" s="568"/>
    </row>
    <row r="21" spans="1:11" ht="18.75" customHeight="1">
      <c r="A21" s="569"/>
      <c r="B21" s="551"/>
      <c r="C21" s="551"/>
      <c r="D21" s="551"/>
      <c r="E21" s="551"/>
      <c r="F21" s="551"/>
      <c r="G21" s="551"/>
      <c r="H21" s="551"/>
      <c r="I21" s="551"/>
      <c r="J21" s="551"/>
      <c r="K21" s="551"/>
    </row>
    <row r="22" spans="1:11" ht="12" customHeight="1">
      <c r="A22" s="567" t="s">
        <v>253</v>
      </c>
      <c r="B22" s="113" t="s">
        <v>254</v>
      </c>
      <c r="C22" s="574" t="s">
        <v>255</v>
      </c>
      <c r="D22" s="574"/>
      <c r="E22" s="574"/>
      <c r="F22" s="574"/>
      <c r="G22" s="574"/>
      <c r="H22" s="574"/>
      <c r="I22" s="574"/>
      <c r="J22" s="574"/>
      <c r="K22" s="574"/>
    </row>
    <row r="23" spans="1:11">
      <c r="A23" s="567"/>
      <c r="B23" s="551"/>
      <c r="C23" s="113" t="s">
        <v>256</v>
      </c>
      <c r="D23" s="113" t="s">
        <v>257</v>
      </c>
      <c r="E23" s="113" t="s">
        <v>258</v>
      </c>
      <c r="F23" s="575" t="s">
        <v>251</v>
      </c>
      <c r="G23" s="576"/>
      <c r="H23" s="568" t="s">
        <v>259</v>
      </c>
      <c r="I23" s="568"/>
      <c r="J23" s="568"/>
      <c r="K23" s="568"/>
    </row>
    <row r="24" spans="1:11" ht="18.75" customHeight="1">
      <c r="A24" s="567"/>
      <c r="B24" s="551"/>
      <c r="C24" s="225"/>
      <c r="D24" s="226"/>
      <c r="E24" s="227"/>
      <c r="F24" s="514"/>
      <c r="G24" s="514"/>
      <c r="H24" s="117" t="s">
        <v>260</v>
      </c>
      <c r="I24" s="228"/>
      <c r="J24" s="117" t="s">
        <v>261</v>
      </c>
      <c r="K24" s="229"/>
    </row>
    <row r="25" spans="1:11" ht="18.75" customHeight="1">
      <c r="A25" s="567"/>
      <c r="B25" s="551"/>
      <c r="C25" s="225"/>
      <c r="D25" s="226"/>
      <c r="E25" s="227"/>
      <c r="F25" s="514"/>
      <c r="G25" s="514"/>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693"/>
      <c r="J30" s="693"/>
      <c r="K30" s="693"/>
    </row>
    <row r="31" spans="1:11" ht="19.5" customHeight="1">
      <c r="A31" s="179" t="s">
        <v>572</v>
      </c>
      <c r="B31" s="226"/>
      <c r="C31" s="226"/>
      <c r="D31" s="226"/>
      <c r="E31" s="226"/>
      <c r="F31" s="121" t="str">
        <f>IF(SUM(B31:E31)=0,"",SUM(B31:E31))</f>
        <v/>
      </c>
      <c r="G31" s="126"/>
      <c r="H31" s="126"/>
      <c r="I31" s="694"/>
      <c r="J31" s="694"/>
      <c r="K31" s="694"/>
    </row>
    <row r="32" spans="1:11" ht="15" customHeight="1">
      <c r="A32" s="567" t="s">
        <v>573</v>
      </c>
      <c r="B32" s="293"/>
      <c r="C32" s="293"/>
      <c r="D32" s="293"/>
      <c r="E32" s="293"/>
      <c r="F32" s="122" t="str">
        <f t="shared" ref="F32:F33" si="0">IF(SUM(B32:E32)=0,"",SUM(B32:E32))</f>
        <v/>
      </c>
      <c r="G32" s="192"/>
      <c r="H32" s="192"/>
      <c r="I32" s="694"/>
      <c r="J32" s="694"/>
      <c r="K32" s="694"/>
    </row>
    <row r="33" spans="1:11" ht="15" customHeight="1">
      <c r="A33" s="568"/>
      <c r="B33" s="231"/>
      <c r="C33" s="231"/>
      <c r="D33" s="231"/>
      <c r="E33" s="231"/>
      <c r="F33" s="123" t="str">
        <f t="shared" si="0"/>
        <v/>
      </c>
      <c r="G33" s="126"/>
      <c r="H33" s="126"/>
      <c r="I33" s="694"/>
      <c r="J33" s="694"/>
      <c r="K33" s="694"/>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58"/>
      <c r="B38" s="559"/>
      <c r="C38" s="559"/>
      <c r="D38" s="559"/>
      <c r="E38" s="559"/>
      <c r="F38" s="559"/>
      <c r="G38" s="559"/>
      <c r="H38" s="559"/>
      <c r="I38" s="559"/>
      <c r="J38" s="559"/>
      <c r="K38" s="560"/>
    </row>
    <row r="39" spans="1:11" ht="18.75" customHeight="1">
      <c r="A39" s="561"/>
      <c r="B39" s="562"/>
      <c r="C39" s="562"/>
      <c r="D39" s="562"/>
      <c r="E39" s="562"/>
      <c r="F39" s="562"/>
      <c r="G39" s="562"/>
      <c r="H39" s="562"/>
      <c r="I39" s="562"/>
      <c r="J39" s="562"/>
      <c r="K39" s="563"/>
    </row>
    <row r="40" spans="1:11" ht="18.75" customHeight="1">
      <c r="A40" s="561"/>
      <c r="B40" s="562"/>
      <c r="C40" s="562"/>
      <c r="D40" s="562"/>
      <c r="E40" s="562"/>
      <c r="F40" s="562"/>
      <c r="G40" s="562"/>
      <c r="H40" s="562"/>
      <c r="I40" s="562"/>
      <c r="J40" s="562"/>
      <c r="K40" s="563"/>
    </row>
    <row r="41" spans="1:11" ht="18.75" customHeight="1">
      <c r="A41" s="564"/>
      <c r="B41" s="565"/>
      <c r="C41" s="565"/>
      <c r="D41" s="565"/>
      <c r="E41" s="565"/>
      <c r="F41" s="565"/>
      <c r="G41" s="565"/>
      <c r="H41" s="565"/>
      <c r="I41" s="565"/>
      <c r="J41" s="565"/>
      <c r="K41" s="566"/>
    </row>
    <row r="44" spans="1:11">
      <c r="A44" s="111" t="s">
        <v>518</v>
      </c>
    </row>
    <row r="45" spans="1:11" ht="3.75" customHeight="1"/>
    <row r="46" spans="1:11" ht="18.75" customHeight="1">
      <c r="A46" s="571" t="s">
        <v>515</v>
      </c>
      <c r="B46" s="572"/>
      <c r="C46" s="572"/>
      <c r="D46" s="572"/>
      <c r="E46" s="572"/>
      <c r="F46" s="572"/>
      <c r="G46" s="572"/>
      <c r="H46" s="572"/>
      <c r="I46" s="572"/>
      <c r="J46" s="572"/>
      <c r="K46" s="229"/>
    </row>
    <row r="47" spans="1:11" ht="19.5" customHeight="1">
      <c r="A47" s="571" t="s">
        <v>516</v>
      </c>
      <c r="B47" s="572"/>
      <c r="C47" s="572"/>
      <c r="D47" s="572"/>
      <c r="E47" s="572"/>
      <c r="F47" s="572"/>
      <c r="G47" s="572"/>
      <c r="H47" s="572"/>
      <c r="I47" s="572"/>
      <c r="J47" s="572"/>
      <c r="K47" s="229"/>
    </row>
    <row r="48" spans="1:11" ht="19.5" customHeight="1">
      <c r="A48" s="571" t="s">
        <v>517</v>
      </c>
      <c r="B48" s="572"/>
      <c r="C48" s="572"/>
      <c r="D48" s="572"/>
      <c r="E48" s="572"/>
      <c r="F48" s="572"/>
      <c r="G48" s="572"/>
      <c r="H48" s="572"/>
      <c r="I48" s="572"/>
      <c r="J48" s="572"/>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8" customWidth="1"/>
    <col min="2" max="3" width="3.625" style="38" customWidth="1"/>
    <col min="4" max="6" width="20.625" style="38" customWidth="1"/>
    <col min="7" max="7" width="10.625" style="38" customWidth="1"/>
    <col min="8" max="8" width="7.625" style="81" customWidth="1"/>
    <col min="9" max="9" width="12" style="81" customWidth="1"/>
    <col min="10" max="10" width="16.375" style="81" customWidth="1"/>
    <col min="11" max="11" width="21.5" style="81" customWidth="1"/>
    <col min="12" max="16" width="10.625" style="38" customWidth="1"/>
    <col min="17" max="17" width="10.625" style="81" customWidth="1"/>
    <col min="18" max="22" width="10.625" style="38" customWidth="1"/>
    <col min="23" max="35" width="11.375" style="38" customWidth="1"/>
    <col min="36" max="64" width="10.625" style="38" customWidth="1"/>
    <col min="65" max="175" width="3.625" style="38" customWidth="1"/>
    <col min="176" max="16384" width="1.125" style="38"/>
  </cols>
  <sheetData>
    <row r="1" spans="1:35" ht="26.25" customHeight="1">
      <c r="A1" s="714" t="s">
        <v>110</v>
      </c>
      <c r="B1" s="714"/>
      <c r="C1" s="714"/>
      <c r="D1" s="714"/>
      <c r="E1" s="714"/>
      <c r="F1" s="714"/>
      <c r="G1" s="714"/>
      <c r="H1" s="714"/>
      <c r="I1" s="714"/>
      <c r="J1" s="714"/>
      <c r="K1" s="40"/>
      <c r="L1" s="40"/>
      <c r="M1" s="40"/>
      <c r="N1" s="40"/>
      <c r="O1" s="40"/>
      <c r="P1" s="40"/>
      <c r="Q1" s="41"/>
      <c r="R1" s="42"/>
      <c r="S1" s="715" t="s">
        <v>111</v>
      </c>
      <c r="T1" s="715"/>
      <c r="U1" s="715"/>
      <c r="V1" s="715"/>
      <c r="W1" s="715"/>
      <c r="X1" s="715"/>
      <c r="Y1" s="715"/>
      <c r="Z1" s="715"/>
      <c r="AA1" s="715"/>
      <c r="AB1" s="715"/>
      <c r="AC1" s="715"/>
      <c r="AD1" s="715"/>
      <c r="AE1" s="715"/>
      <c r="AF1" s="715"/>
      <c r="AG1" s="715"/>
      <c r="AH1" s="715"/>
      <c r="AI1" s="715"/>
    </row>
    <row r="2" spans="1:35" ht="40.5" customHeight="1" thickBot="1">
      <c r="B2" s="716" t="s">
        <v>112</v>
      </c>
      <c r="C2" s="716"/>
      <c r="D2" s="716"/>
      <c r="E2" s="716"/>
      <c r="F2" s="716"/>
      <c r="G2" s="716"/>
      <c r="H2" s="716"/>
      <c r="I2" s="716"/>
      <c r="J2" s="716"/>
      <c r="K2" s="716"/>
      <c r="L2" s="716"/>
      <c r="M2" s="716"/>
      <c r="N2" s="716"/>
      <c r="O2" s="716"/>
      <c r="P2" s="716"/>
      <c r="Q2" s="716"/>
      <c r="R2" s="716"/>
      <c r="S2" s="715"/>
      <c r="T2" s="715"/>
      <c r="U2" s="715"/>
      <c r="V2" s="715"/>
      <c r="W2" s="715"/>
      <c r="X2" s="715"/>
      <c r="Y2" s="715"/>
      <c r="Z2" s="715"/>
      <c r="AA2" s="715"/>
      <c r="AB2" s="715"/>
      <c r="AC2" s="715"/>
      <c r="AD2" s="715"/>
      <c r="AE2" s="715"/>
      <c r="AF2" s="715"/>
      <c r="AG2" s="715"/>
      <c r="AH2" s="715"/>
      <c r="AI2" s="715"/>
    </row>
    <row r="3" spans="1:35" ht="20.100000000000001" customHeight="1">
      <c r="B3" s="717" t="s">
        <v>113</v>
      </c>
      <c r="C3" s="712" t="s">
        <v>114</v>
      </c>
      <c r="D3" s="712" t="s">
        <v>115</v>
      </c>
      <c r="E3" s="712" t="s">
        <v>116</v>
      </c>
      <c r="F3" s="719" t="s">
        <v>117</v>
      </c>
      <c r="G3" s="712" t="s">
        <v>118</v>
      </c>
      <c r="H3" s="712" t="s">
        <v>119</v>
      </c>
      <c r="I3" s="712" t="s">
        <v>120</v>
      </c>
      <c r="J3" s="712" t="s">
        <v>121</v>
      </c>
      <c r="K3" s="712" t="s">
        <v>122</v>
      </c>
      <c r="L3" s="43" t="s">
        <v>0</v>
      </c>
      <c r="M3" s="43" t="s">
        <v>1</v>
      </c>
      <c r="N3" s="43" t="s">
        <v>2</v>
      </c>
      <c r="O3" s="44" t="s">
        <v>3</v>
      </c>
      <c r="P3" s="45"/>
      <c r="Q3" s="46"/>
      <c r="R3" s="47" t="s">
        <v>4</v>
      </c>
      <c r="S3" s="43" t="s">
        <v>5</v>
      </c>
      <c r="T3" s="43" t="s">
        <v>6</v>
      </c>
      <c r="U3" s="43" t="s">
        <v>7</v>
      </c>
      <c r="V3" s="48" t="s">
        <v>8</v>
      </c>
      <c r="W3" s="722" t="s">
        <v>123</v>
      </c>
      <c r="X3" s="722" t="s">
        <v>124</v>
      </c>
      <c r="Y3" s="695" t="s">
        <v>125</v>
      </c>
      <c r="Z3" s="712" t="s">
        <v>126</v>
      </c>
      <c r="AA3" s="712" t="s">
        <v>127</v>
      </c>
      <c r="AB3" s="695" t="s">
        <v>128</v>
      </c>
      <c r="AC3" s="695" t="s">
        <v>129</v>
      </c>
      <c r="AD3" s="695" t="s">
        <v>130</v>
      </c>
      <c r="AE3" s="695" t="s">
        <v>131</v>
      </c>
      <c r="AF3" s="695" t="s">
        <v>132</v>
      </c>
      <c r="AG3" s="695" t="s">
        <v>133</v>
      </c>
      <c r="AH3" s="695" t="s">
        <v>134</v>
      </c>
      <c r="AI3" s="697" t="s">
        <v>135</v>
      </c>
    </row>
    <row r="4" spans="1:35" ht="64.5" customHeight="1">
      <c r="B4" s="718"/>
      <c r="C4" s="713"/>
      <c r="D4" s="713"/>
      <c r="E4" s="713"/>
      <c r="F4" s="720"/>
      <c r="G4" s="713"/>
      <c r="H4" s="713"/>
      <c r="I4" s="713"/>
      <c r="J4" s="713"/>
      <c r="K4" s="713"/>
      <c r="L4" s="49" t="s">
        <v>12</v>
      </c>
      <c r="M4" s="50" t="s">
        <v>13</v>
      </c>
      <c r="N4" s="49" t="s">
        <v>14</v>
      </c>
      <c r="O4" s="699" t="s">
        <v>136</v>
      </c>
      <c r="P4" s="701" t="s">
        <v>16</v>
      </c>
      <c r="Q4" s="702"/>
      <c r="R4" s="703"/>
      <c r="S4" s="704" t="s">
        <v>25</v>
      </c>
      <c r="T4" s="706" t="s">
        <v>17</v>
      </c>
      <c r="U4" s="708" t="s">
        <v>137</v>
      </c>
      <c r="V4" s="710" t="s">
        <v>138</v>
      </c>
      <c r="W4" s="723"/>
      <c r="X4" s="723"/>
      <c r="Y4" s="696"/>
      <c r="Z4" s="713"/>
      <c r="AA4" s="713"/>
      <c r="AB4" s="696"/>
      <c r="AC4" s="696"/>
      <c r="AD4" s="696"/>
      <c r="AE4" s="696"/>
      <c r="AF4" s="696"/>
      <c r="AG4" s="696"/>
      <c r="AH4" s="696"/>
      <c r="AI4" s="698"/>
    </row>
    <row r="5" spans="1:35" ht="39" customHeight="1">
      <c r="B5" s="718"/>
      <c r="C5" s="713"/>
      <c r="D5" s="713"/>
      <c r="E5" s="713"/>
      <c r="F5" s="721"/>
      <c r="G5" s="713"/>
      <c r="H5" s="713"/>
      <c r="I5" s="713"/>
      <c r="J5" s="713"/>
      <c r="K5" s="713"/>
      <c r="L5" s="51"/>
      <c r="M5" s="51"/>
      <c r="N5" s="52"/>
      <c r="O5" s="700"/>
      <c r="P5" s="53" t="s">
        <v>139</v>
      </c>
      <c r="Q5" s="53" t="s">
        <v>19</v>
      </c>
      <c r="R5" s="53" t="s">
        <v>20</v>
      </c>
      <c r="S5" s="705"/>
      <c r="T5" s="707"/>
      <c r="U5" s="709"/>
      <c r="V5" s="711"/>
      <c r="W5" s="723"/>
      <c r="X5" s="723"/>
      <c r="Y5" s="696"/>
      <c r="Z5" s="713"/>
      <c r="AA5" s="713"/>
      <c r="AB5" s="696"/>
      <c r="AC5" s="696"/>
      <c r="AD5" s="696"/>
      <c r="AE5" s="696"/>
      <c r="AF5" s="696"/>
      <c r="AG5" s="696"/>
      <c r="AH5" s="696"/>
      <c r="AI5" s="698"/>
    </row>
    <row r="6" spans="1:35" s="54" customFormat="1" ht="56.2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00000000000001"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00000000000001"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00000000000001"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00000000000001"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00000000000001"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00000000000001"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00000000000001"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00000000000001"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00000000000001"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00000000000001"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00000000000001"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00000000000001"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00000000000001"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00000000000001"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00000000000001"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00000000000001"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00000000000001"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00000000000001"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00000000000001"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00000000000001"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00000000000001"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00000000000001"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00000000000001"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00000000000001"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00000000000001"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00000000000001"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00000000000001"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00000000000001"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00000000000001"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00000000000001"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00000000000001"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00000000000001"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3"/>
    <col min="69" max="69" width="7.125" style="83" customWidth="1"/>
    <col min="70" max="324" width="7.125" style="83"/>
    <col min="325" max="325" width="7.125" style="83" customWidth="1"/>
    <col min="326" max="580" width="7.125" style="83"/>
    <col min="581" max="581" width="7.125" style="83" customWidth="1"/>
    <col min="582" max="836" width="7.125" style="83"/>
    <col min="837" max="837" width="7.125" style="83" customWidth="1"/>
    <col min="838" max="1092" width="7.125" style="83"/>
    <col min="1093" max="1093" width="7.125" style="83" customWidth="1"/>
    <col min="1094" max="1348" width="7.125" style="83"/>
    <col min="1349" max="1349" width="7.125" style="83" customWidth="1"/>
    <col min="1350" max="1604" width="7.125" style="83"/>
    <col min="1605" max="1605" width="7.125" style="83" customWidth="1"/>
    <col min="1606" max="1860" width="7.125" style="83"/>
    <col min="1861" max="1861" width="7.125" style="83" customWidth="1"/>
    <col min="1862" max="2116" width="7.125" style="83"/>
    <col min="2117" max="2117" width="7.125" style="83" customWidth="1"/>
    <col min="2118" max="2372" width="7.125" style="83"/>
    <col min="2373" max="2373" width="7.125" style="83" customWidth="1"/>
    <col min="2374" max="2628" width="7.125" style="83"/>
    <col min="2629" max="2629" width="7.125" style="83" customWidth="1"/>
    <col min="2630" max="2884" width="7.125" style="83"/>
    <col min="2885" max="2885" width="7.125" style="83" customWidth="1"/>
    <col min="2886" max="3140" width="7.125" style="83"/>
    <col min="3141" max="3141" width="7.125" style="83" customWidth="1"/>
    <col min="3142" max="3396" width="7.125" style="83"/>
    <col min="3397" max="3397" width="7.125" style="83" customWidth="1"/>
    <col min="3398" max="3652" width="7.125" style="83"/>
    <col min="3653" max="3653" width="7.125" style="83" customWidth="1"/>
    <col min="3654" max="3908" width="7.125" style="83"/>
    <col min="3909" max="3909" width="7.125" style="83" customWidth="1"/>
    <col min="3910" max="4164" width="7.125" style="83"/>
    <col min="4165" max="4165" width="7.125" style="83" customWidth="1"/>
    <col min="4166" max="4420" width="7.125" style="83"/>
    <col min="4421" max="4421" width="7.125" style="83" customWidth="1"/>
    <col min="4422" max="4676" width="7.125" style="83"/>
    <col min="4677" max="4677" width="7.125" style="83" customWidth="1"/>
    <col min="4678" max="4932" width="7.125" style="83"/>
    <col min="4933" max="4933" width="7.125" style="83" customWidth="1"/>
    <col min="4934" max="5188" width="7.125" style="83"/>
    <col min="5189" max="5189" width="7.125" style="83" customWidth="1"/>
    <col min="5190" max="5444" width="7.125" style="83"/>
    <col min="5445" max="5445" width="7.125" style="83" customWidth="1"/>
    <col min="5446" max="5700" width="7.125" style="83"/>
    <col min="5701" max="5701" width="7.125" style="83" customWidth="1"/>
    <col min="5702" max="5956" width="7.125" style="83"/>
    <col min="5957" max="5957" width="7.125" style="83" customWidth="1"/>
    <col min="5958" max="6212" width="7.125" style="83"/>
    <col min="6213" max="6213" width="7.125" style="83" customWidth="1"/>
    <col min="6214" max="6468" width="7.125" style="83"/>
    <col min="6469" max="6469" width="7.125" style="83" customWidth="1"/>
    <col min="6470" max="6724" width="7.125" style="83"/>
    <col min="6725" max="6725" width="7.125" style="83" customWidth="1"/>
    <col min="6726" max="6980" width="7.125" style="83"/>
    <col min="6981" max="6981" width="7.125" style="83" customWidth="1"/>
    <col min="6982" max="7236" width="7.125" style="83"/>
    <col min="7237" max="7237" width="7.125" style="83" customWidth="1"/>
    <col min="7238" max="7492" width="7.125" style="83"/>
    <col min="7493" max="7493" width="7.125" style="83" customWidth="1"/>
    <col min="7494" max="7748" width="7.125" style="83"/>
    <col min="7749" max="7749" width="7.125" style="83" customWidth="1"/>
    <col min="7750" max="8004" width="7.125" style="83"/>
    <col min="8005" max="8005" width="7.125" style="83" customWidth="1"/>
    <col min="8006" max="8260" width="7.125" style="83"/>
    <col min="8261" max="8261" width="7.125" style="83" customWidth="1"/>
    <col min="8262" max="8516" width="7.125" style="83"/>
    <col min="8517" max="8517" width="7.125" style="83" customWidth="1"/>
    <col min="8518" max="8772" width="7.125" style="83"/>
    <col min="8773" max="8773" width="7.125" style="83" customWidth="1"/>
    <col min="8774" max="9028" width="7.125" style="83"/>
    <col min="9029" max="9029" width="7.125" style="83" customWidth="1"/>
    <col min="9030" max="9284" width="7.125" style="83"/>
    <col min="9285" max="9285" width="7.125" style="83" customWidth="1"/>
    <col min="9286" max="9540" width="7.125" style="83"/>
    <col min="9541" max="9541" width="7.125" style="83" customWidth="1"/>
    <col min="9542" max="9796" width="7.125" style="83"/>
    <col min="9797" max="9797" width="7.125" style="83" customWidth="1"/>
    <col min="9798" max="10052" width="7.125" style="83"/>
    <col min="10053" max="10053" width="7.125" style="83" customWidth="1"/>
    <col min="10054" max="10308" width="7.125" style="83"/>
    <col min="10309" max="10309" width="7.125" style="83" customWidth="1"/>
    <col min="10310" max="10564" width="7.125" style="83"/>
    <col min="10565" max="10565" width="7.125" style="83" customWidth="1"/>
    <col min="10566" max="10820" width="7.125" style="83"/>
    <col min="10821" max="10821" width="7.125" style="83" customWidth="1"/>
    <col min="10822" max="11076" width="7.125" style="83"/>
    <col min="11077" max="11077" width="7.125" style="83" customWidth="1"/>
    <col min="11078" max="11332" width="7.125" style="83"/>
    <col min="11333" max="11333" width="7.125" style="83" customWidth="1"/>
    <col min="11334" max="11588" width="7.125" style="83"/>
    <col min="11589" max="11589" width="7.125" style="83" customWidth="1"/>
    <col min="11590" max="11844" width="7.125" style="83"/>
    <col min="11845" max="11845" width="7.125" style="83" customWidth="1"/>
    <col min="11846" max="12100" width="7.125" style="83"/>
    <col min="12101" max="12101" width="7.125" style="83" customWidth="1"/>
    <col min="12102" max="12356" width="7.125" style="83"/>
    <col min="12357" max="12357" width="7.125" style="83" customWidth="1"/>
    <col min="12358" max="12612" width="7.125" style="83"/>
    <col min="12613" max="12613" width="7.125" style="83" customWidth="1"/>
    <col min="12614" max="12868" width="7.125" style="83"/>
    <col min="12869" max="12869" width="7.125" style="83" customWidth="1"/>
    <col min="12870" max="13124" width="7.125" style="83"/>
    <col min="13125" max="13125" width="7.125" style="83" customWidth="1"/>
    <col min="13126" max="13380" width="7.125" style="83"/>
    <col min="13381" max="13381" width="7.125" style="83" customWidth="1"/>
    <col min="13382" max="13636" width="7.125" style="83"/>
    <col min="13637" max="13637" width="7.125" style="83" customWidth="1"/>
    <col min="13638" max="13892" width="7.125" style="83"/>
    <col min="13893" max="13893" width="7.125" style="83" customWidth="1"/>
    <col min="13894" max="14148" width="7.125" style="83"/>
    <col min="14149" max="14149" width="7.125" style="83" customWidth="1"/>
    <col min="14150" max="14404" width="7.125" style="83"/>
    <col min="14405" max="14405" width="7.125" style="83" customWidth="1"/>
    <col min="14406" max="14660" width="7.125" style="83"/>
    <col min="14661" max="14661" width="7.125" style="83" customWidth="1"/>
    <col min="14662" max="14916" width="7.125" style="83"/>
    <col min="14917" max="14917" width="7.125" style="83" customWidth="1"/>
    <col min="14918" max="15172" width="7.125" style="83"/>
    <col min="15173" max="15173" width="7.125" style="83" customWidth="1"/>
    <col min="15174" max="15428" width="7.125" style="83"/>
    <col min="15429" max="15429" width="7.125" style="83" customWidth="1"/>
    <col min="15430" max="15684" width="7.125" style="83"/>
    <col min="15685" max="15685" width="7.125" style="83" customWidth="1"/>
    <col min="15686" max="15940" width="7.125" style="83"/>
    <col min="15941" max="15941" width="7.125" style="83" customWidth="1"/>
    <col min="15942" max="16196" width="7.125" style="83"/>
    <col min="16197" max="16197" width="7.125" style="83" customWidth="1"/>
    <col min="16198" max="16384" width="7.125" style="83"/>
  </cols>
  <sheetData>
    <row r="1" spans="2:65" ht="44.25" customHeight="1">
      <c r="B1" s="82" t="s">
        <v>164</v>
      </c>
    </row>
    <row r="2" spans="2:65" ht="44.25" customHeight="1">
      <c r="B2" s="824" t="s">
        <v>165</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c r="AN2" s="824"/>
      <c r="AO2" s="824"/>
      <c r="AP2" s="824"/>
      <c r="AQ2" s="824"/>
      <c r="AR2" s="824"/>
      <c r="AS2" s="824"/>
      <c r="AT2" s="824"/>
      <c r="AU2" s="824"/>
      <c r="AV2" s="824"/>
      <c r="AW2" s="824"/>
      <c r="AX2" s="824"/>
      <c r="AY2" s="824"/>
      <c r="AZ2" s="824"/>
      <c r="BA2" s="824"/>
      <c r="BB2" s="824"/>
      <c r="BC2" s="824"/>
      <c r="BD2" s="824"/>
      <c r="BE2" s="824"/>
      <c r="BF2" s="824"/>
      <c r="BG2" s="824"/>
      <c r="BH2" s="824"/>
      <c r="BI2" s="824"/>
      <c r="BJ2" s="824"/>
      <c r="BK2" s="824"/>
      <c r="BL2" s="824"/>
      <c r="BM2" s="824"/>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825" t="s">
        <v>102</v>
      </c>
      <c r="BA4" s="826"/>
      <c r="BB4" s="826"/>
      <c r="BC4" s="826"/>
      <c r="BD4" s="826"/>
      <c r="BE4" s="826"/>
      <c r="BF4" s="826"/>
      <c r="BG4" s="826"/>
      <c r="BH4" s="827"/>
      <c r="BI4" s="826" t="s">
        <v>166</v>
      </c>
      <c r="BJ4" s="826"/>
      <c r="BK4" s="826"/>
      <c r="BL4" s="826"/>
      <c r="BM4" s="827"/>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28"/>
      <c r="AG5" s="828"/>
      <c r="AH5" s="828"/>
      <c r="AI5" s="828"/>
      <c r="AJ5" s="828"/>
      <c r="AK5" s="828"/>
      <c r="AL5" s="828"/>
      <c r="AM5" s="828"/>
      <c r="AN5" s="828"/>
      <c r="AO5" s="828"/>
      <c r="AP5" s="828"/>
      <c r="AQ5" s="828"/>
      <c r="AR5" s="828"/>
      <c r="AS5" s="828"/>
      <c r="AT5" s="828"/>
      <c r="AU5" s="828"/>
      <c r="AV5" s="828"/>
      <c r="AW5" s="828"/>
      <c r="AX5" s="828"/>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28"/>
      <c r="AG6" s="828"/>
      <c r="AH6" s="828"/>
      <c r="AI6" s="828"/>
      <c r="AJ6" s="828"/>
      <c r="AK6" s="828"/>
      <c r="AL6" s="828"/>
      <c r="AM6" s="828"/>
      <c r="AN6" s="828"/>
      <c r="AO6" s="828"/>
      <c r="AP6" s="828"/>
      <c r="AQ6" s="828"/>
      <c r="AR6" s="828"/>
      <c r="AS6" s="828"/>
      <c r="AT6" s="828"/>
      <c r="AU6" s="828"/>
      <c r="AV6" s="828"/>
      <c r="AW6" s="828"/>
      <c r="AX6" s="828"/>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828"/>
      <c r="AG7" s="828"/>
      <c r="AH7" s="828"/>
      <c r="AI7" s="828"/>
      <c r="AJ7" s="828"/>
      <c r="AK7" s="828"/>
      <c r="AL7" s="828"/>
      <c r="AM7" s="828"/>
      <c r="AN7" s="828"/>
      <c r="AO7" s="828"/>
      <c r="AP7" s="828"/>
      <c r="AQ7" s="828"/>
      <c r="AR7" s="828"/>
      <c r="AS7" s="828"/>
      <c r="AT7" s="828"/>
      <c r="AU7" s="828"/>
      <c r="AV7" s="828"/>
      <c r="AW7" s="828"/>
      <c r="AX7" s="828"/>
    </row>
    <row r="8" spans="2:65" s="87" customFormat="1" ht="44.25" customHeight="1" thickBot="1">
      <c r="B8" s="787" t="s">
        <v>167</v>
      </c>
      <c r="C8" s="754"/>
      <c r="D8" s="754"/>
      <c r="E8" s="754"/>
      <c r="F8" s="754"/>
      <c r="G8" s="754"/>
      <c r="H8" s="754"/>
      <c r="I8" s="754"/>
      <c r="J8" s="754"/>
      <c r="K8" s="754"/>
      <c r="L8" s="754"/>
      <c r="M8" s="754"/>
      <c r="N8" s="754"/>
      <c r="O8" s="754"/>
      <c r="P8" s="754"/>
      <c r="Q8" s="754"/>
      <c r="R8" s="754"/>
      <c r="S8" s="754"/>
      <c r="T8" s="754"/>
      <c r="U8" s="754"/>
      <c r="V8" s="754"/>
      <c r="W8" s="754"/>
      <c r="X8" s="754"/>
      <c r="Y8" s="755"/>
      <c r="AK8" s="88"/>
      <c r="AL8" s="88"/>
      <c r="AM8" s="88"/>
      <c r="AN8" s="88"/>
    </row>
    <row r="9" spans="2:65" s="87" customFormat="1" ht="44.25" customHeight="1" thickBot="1">
      <c r="B9" s="829" t="s">
        <v>168</v>
      </c>
      <c r="C9" s="830"/>
      <c r="D9" s="830"/>
      <c r="E9" s="830"/>
      <c r="F9" s="831"/>
      <c r="G9" s="759" t="s">
        <v>169</v>
      </c>
      <c r="H9" s="759"/>
      <c r="I9" s="759"/>
      <c r="J9" s="759"/>
      <c r="K9" s="728" t="s">
        <v>170</v>
      </c>
      <c r="L9" s="728"/>
      <c r="M9" s="728"/>
      <c r="N9" s="728"/>
      <c r="O9" s="728"/>
      <c r="P9" s="728" t="s">
        <v>171</v>
      </c>
      <c r="Q9" s="728"/>
      <c r="R9" s="728"/>
      <c r="S9" s="728"/>
      <c r="T9" s="728"/>
      <c r="U9" s="728"/>
      <c r="V9" s="728"/>
      <c r="W9" s="728"/>
      <c r="X9" s="728"/>
      <c r="Y9" s="832"/>
    </row>
    <row r="10" spans="2:65" s="87" customFormat="1" ht="44.25" customHeight="1" thickBot="1">
      <c r="B10" s="787" t="s">
        <v>172</v>
      </c>
      <c r="C10" s="816"/>
      <c r="D10" s="816"/>
      <c r="E10" s="816"/>
      <c r="F10" s="816"/>
      <c r="G10" s="816"/>
      <c r="H10" s="816"/>
      <c r="I10" s="816"/>
      <c r="J10" s="816"/>
      <c r="K10" s="816"/>
      <c r="L10" s="817"/>
      <c r="M10" s="787" t="s">
        <v>105</v>
      </c>
      <c r="N10" s="754"/>
      <c r="O10" s="754"/>
      <c r="P10" s="754"/>
      <c r="Q10" s="754"/>
      <c r="R10" s="754"/>
      <c r="S10" s="754"/>
      <c r="T10" s="754"/>
      <c r="U10" s="754"/>
      <c r="V10" s="754"/>
      <c r="W10" s="754"/>
      <c r="X10" s="754"/>
      <c r="Y10" s="754"/>
      <c r="Z10" s="754"/>
      <c r="AA10" s="755"/>
      <c r="AB10" s="818" t="s">
        <v>106</v>
      </c>
      <c r="AC10" s="819"/>
      <c r="AD10" s="819"/>
      <c r="AE10" s="819"/>
      <c r="AF10" s="819"/>
      <c r="AG10" s="819"/>
      <c r="AH10" s="819"/>
      <c r="AI10" s="819"/>
      <c r="AJ10" s="819"/>
      <c r="AK10" s="819"/>
      <c r="AL10" s="819"/>
      <c r="AM10" s="819"/>
      <c r="AN10" s="819"/>
      <c r="AO10" s="819"/>
      <c r="AP10" s="819"/>
      <c r="AQ10" s="819"/>
      <c r="AR10" s="819"/>
      <c r="AS10" s="819"/>
      <c r="AT10" s="819"/>
      <c r="AU10" s="820"/>
    </row>
    <row r="11" spans="2:65" s="87" customFormat="1" ht="44.25" customHeight="1" thickBot="1">
      <c r="B11" s="787"/>
      <c r="C11" s="754"/>
      <c r="D11" s="754"/>
      <c r="E11" s="754"/>
      <c r="F11" s="754"/>
      <c r="G11" s="754"/>
      <c r="H11" s="754"/>
      <c r="I11" s="754"/>
      <c r="J11" s="754"/>
      <c r="K11" s="754"/>
      <c r="L11" s="755"/>
      <c r="M11" s="787"/>
      <c r="N11" s="754"/>
      <c r="O11" s="754"/>
      <c r="P11" s="754"/>
      <c r="Q11" s="754"/>
      <c r="R11" s="754"/>
      <c r="S11" s="754"/>
      <c r="T11" s="754"/>
      <c r="U11" s="754"/>
      <c r="V11" s="754"/>
      <c r="W11" s="754"/>
      <c r="X11" s="754"/>
      <c r="Y11" s="754"/>
      <c r="Z11" s="754"/>
      <c r="AA11" s="755"/>
      <c r="AB11" s="821"/>
      <c r="AC11" s="822"/>
      <c r="AD11" s="822"/>
      <c r="AE11" s="822"/>
      <c r="AF11" s="822"/>
      <c r="AG11" s="822"/>
      <c r="AH11" s="822"/>
      <c r="AI11" s="822"/>
      <c r="AJ11" s="822"/>
      <c r="AK11" s="822"/>
      <c r="AL11" s="822"/>
      <c r="AM11" s="822"/>
      <c r="AN11" s="822"/>
      <c r="AO11" s="822"/>
      <c r="AP11" s="822"/>
      <c r="AQ11" s="822"/>
      <c r="AR11" s="822"/>
      <c r="AS11" s="822"/>
      <c r="AT11" s="822"/>
      <c r="AU11" s="823"/>
    </row>
    <row r="12" spans="2:65" s="89" customFormat="1" ht="29.25" customHeight="1"/>
    <row r="13" spans="2:65" s="87" customFormat="1" ht="44.25" customHeight="1" thickBot="1">
      <c r="B13" s="87" t="s">
        <v>173</v>
      </c>
    </row>
    <row r="14" spans="2:65" s="87" customFormat="1" ht="44.25" customHeight="1" thickBot="1">
      <c r="B14" s="746" t="s">
        <v>109</v>
      </c>
      <c r="C14" s="736"/>
      <c r="D14" s="736"/>
      <c r="E14" s="736"/>
      <c r="F14" s="736"/>
      <c r="G14" s="736"/>
      <c r="H14" s="744"/>
      <c r="I14" s="787" t="s">
        <v>174</v>
      </c>
      <c r="J14" s="754"/>
      <c r="K14" s="754"/>
      <c r="L14" s="754"/>
      <c r="M14" s="754"/>
      <c r="N14" s="754"/>
      <c r="O14" s="754"/>
      <c r="P14" s="754"/>
      <c r="Q14" s="754"/>
      <c r="R14" s="754"/>
      <c r="S14" s="754"/>
      <c r="T14" s="754"/>
      <c r="U14" s="754"/>
      <c r="V14" s="754"/>
      <c r="W14" s="754"/>
      <c r="X14" s="754"/>
      <c r="Y14" s="754"/>
      <c r="Z14" s="754"/>
      <c r="AA14" s="754"/>
      <c r="AB14" s="754"/>
      <c r="AC14" s="814"/>
      <c r="AD14" s="728"/>
      <c r="AE14" s="728"/>
      <c r="AF14" s="728"/>
      <c r="AG14" s="728"/>
      <c r="AH14" s="728"/>
      <c r="AI14" s="728"/>
      <c r="AJ14" s="728"/>
      <c r="AK14" s="728"/>
      <c r="AL14" s="728"/>
      <c r="AM14" s="728"/>
      <c r="AN14" s="728"/>
      <c r="AO14" s="728"/>
      <c r="AP14" s="728"/>
      <c r="AQ14" s="728"/>
      <c r="AR14" s="728"/>
      <c r="AS14" s="728"/>
      <c r="AT14" s="728"/>
      <c r="AU14" s="728"/>
    </row>
    <row r="15" spans="2:65" s="87" customFormat="1" ht="44.25" customHeight="1" thickBot="1">
      <c r="B15" s="739"/>
      <c r="C15" s="740"/>
      <c r="D15" s="740"/>
      <c r="E15" s="740"/>
      <c r="F15" s="740"/>
      <c r="G15" s="740"/>
      <c r="H15" s="745"/>
      <c r="I15" s="787" t="s">
        <v>175</v>
      </c>
      <c r="J15" s="754"/>
      <c r="K15" s="90" t="s">
        <v>176</v>
      </c>
      <c r="L15" s="90"/>
      <c r="M15" s="90"/>
      <c r="N15" s="90" t="s">
        <v>177</v>
      </c>
      <c r="O15" s="90"/>
      <c r="P15" s="90" t="s">
        <v>178</v>
      </c>
      <c r="Q15" s="90"/>
      <c r="R15" s="91" t="s">
        <v>179</v>
      </c>
      <c r="S15" s="815" t="s">
        <v>180</v>
      </c>
      <c r="T15" s="754"/>
      <c r="U15" s="90" t="s">
        <v>176</v>
      </c>
      <c r="V15" s="90"/>
      <c r="W15" s="90"/>
      <c r="X15" s="90" t="s">
        <v>177</v>
      </c>
      <c r="Y15" s="90"/>
      <c r="Z15" s="90" t="s">
        <v>178</v>
      </c>
      <c r="AA15" s="90"/>
      <c r="AB15" s="92" t="s">
        <v>179</v>
      </c>
      <c r="AC15" s="728"/>
      <c r="AD15" s="728"/>
      <c r="AE15" s="728"/>
      <c r="AF15" s="728"/>
      <c r="AG15" s="728"/>
      <c r="AH15" s="728"/>
      <c r="AI15" s="728"/>
      <c r="AJ15" s="728"/>
      <c r="AK15" s="728"/>
      <c r="AL15" s="728"/>
      <c r="AM15" s="728"/>
      <c r="AN15" s="728"/>
      <c r="AO15" s="728"/>
      <c r="AP15" s="728"/>
      <c r="AQ15" s="728"/>
      <c r="AR15" s="728"/>
      <c r="AS15" s="728"/>
      <c r="AT15" s="728"/>
      <c r="AU15" s="728"/>
    </row>
    <row r="16" spans="2:65" s="89" customFormat="1" ht="25.5" customHeight="1"/>
    <row r="17" spans="1:69" s="87" customFormat="1" ht="44.25" customHeight="1" thickBot="1">
      <c r="B17" s="87" t="s">
        <v>181</v>
      </c>
      <c r="Q17" s="93" t="s">
        <v>182</v>
      </c>
      <c r="T17" s="93"/>
    </row>
    <row r="18" spans="1:69" s="87" customFormat="1" ht="114.75" customHeight="1" thickBot="1">
      <c r="B18" s="780" t="s">
        <v>183</v>
      </c>
      <c r="C18" s="809"/>
      <c r="D18" s="809"/>
      <c r="E18" s="809"/>
      <c r="F18" s="780" t="s">
        <v>184</v>
      </c>
      <c r="G18" s="809"/>
      <c r="H18" s="809"/>
      <c r="I18" s="809"/>
      <c r="J18" s="813" t="s">
        <v>185</v>
      </c>
      <c r="K18" s="813"/>
      <c r="L18" s="813"/>
      <c r="M18" s="813"/>
      <c r="N18" s="780" t="s">
        <v>186</v>
      </c>
      <c r="O18" s="780"/>
      <c r="P18" s="780"/>
      <c r="Q18" s="780"/>
      <c r="R18" s="780" t="s">
        <v>187</v>
      </c>
      <c r="S18" s="780"/>
      <c r="T18" s="780"/>
      <c r="U18" s="780"/>
      <c r="V18" s="780" t="s">
        <v>124</v>
      </c>
      <c r="W18" s="780"/>
      <c r="X18" s="780"/>
      <c r="Y18" s="780"/>
      <c r="Z18" s="780" t="s">
        <v>125</v>
      </c>
      <c r="AA18" s="780"/>
      <c r="AB18" s="780"/>
      <c r="AC18" s="780"/>
      <c r="AD18" s="775" t="s">
        <v>188</v>
      </c>
      <c r="AE18" s="807"/>
      <c r="AF18" s="807"/>
      <c r="AG18" s="808"/>
      <c r="AH18" s="780" t="s">
        <v>127</v>
      </c>
      <c r="AI18" s="780"/>
      <c r="AJ18" s="780"/>
      <c r="AK18" s="780"/>
      <c r="AL18" s="780" t="s">
        <v>189</v>
      </c>
      <c r="AM18" s="780"/>
      <c r="AN18" s="780"/>
      <c r="AO18" s="780"/>
      <c r="AP18" s="780" t="s">
        <v>190</v>
      </c>
      <c r="AQ18" s="780"/>
      <c r="AR18" s="780"/>
      <c r="AS18" s="780"/>
      <c r="AT18" s="809" t="s">
        <v>191</v>
      </c>
      <c r="AU18" s="809"/>
      <c r="AV18" s="809"/>
      <c r="AW18" s="809"/>
      <c r="AX18" s="780" t="s">
        <v>131</v>
      </c>
      <c r="AY18" s="780"/>
      <c r="AZ18" s="780"/>
      <c r="BA18" s="780"/>
      <c r="BB18" s="780" t="s">
        <v>192</v>
      </c>
      <c r="BC18" s="780"/>
      <c r="BD18" s="780"/>
      <c r="BE18" s="780"/>
      <c r="BF18" s="775" t="s">
        <v>193</v>
      </c>
      <c r="BG18" s="807"/>
      <c r="BH18" s="807"/>
      <c r="BI18" s="808"/>
      <c r="BJ18" s="775" t="s">
        <v>134</v>
      </c>
      <c r="BK18" s="807"/>
      <c r="BL18" s="807"/>
      <c r="BM18" s="808"/>
      <c r="BN18" s="775" t="s">
        <v>194</v>
      </c>
      <c r="BO18" s="807"/>
      <c r="BP18" s="807"/>
      <c r="BQ18" s="808"/>
    </row>
    <row r="19" spans="1:69" s="89" customFormat="1" ht="135" customHeight="1" thickBot="1">
      <c r="A19" s="87"/>
      <c r="B19" s="809"/>
      <c r="C19" s="809"/>
      <c r="D19" s="809"/>
      <c r="E19" s="809"/>
      <c r="F19" s="810" t="s">
        <v>195</v>
      </c>
      <c r="G19" s="811"/>
      <c r="H19" s="811"/>
      <c r="I19" s="812"/>
      <c r="J19" s="778" t="s">
        <v>145</v>
      </c>
      <c r="K19" s="778"/>
      <c r="L19" s="778"/>
      <c r="M19" s="778"/>
      <c r="N19" s="778" t="s">
        <v>108</v>
      </c>
      <c r="O19" s="778"/>
      <c r="P19" s="778"/>
      <c r="Q19" s="778"/>
      <c r="R19" s="778" t="s">
        <v>196</v>
      </c>
      <c r="S19" s="779"/>
      <c r="T19" s="779"/>
      <c r="U19" s="779"/>
      <c r="V19" s="778" t="s">
        <v>197</v>
      </c>
      <c r="W19" s="778"/>
      <c r="X19" s="778"/>
      <c r="Y19" s="778"/>
      <c r="Z19" s="778" t="s">
        <v>104</v>
      </c>
      <c r="AA19" s="778"/>
      <c r="AB19" s="778"/>
      <c r="AC19" s="778"/>
      <c r="AD19" s="779" t="s">
        <v>145</v>
      </c>
      <c r="AE19" s="779"/>
      <c r="AF19" s="779"/>
      <c r="AG19" s="779"/>
      <c r="AH19" s="772" t="s">
        <v>146</v>
      </c>
      <c r="AI19" s="772"/>
      <c r="AJ19" s="772"/>
      <c r="AK19" s="772"/>
      <c r="AL19" s="778" t="s">
        <v>198</v>
      </c>
      <c r="AM19" s="778"/>
      <c r="AN19" s="778"/>
      <c r="AO19" s="778"/>
      <c r="AP19" s="778" t="s">
        <v>104</v>
      </c>
      <c r="AQ19" s="778"/>
      <c r="AR19" s="778"/>
      <c r="AS19" s="778"/>
      <c r="AT19" s="775" t="s">
        <v>148</v>
      </c>
      <c r="AU19" s="776"/>
      <c r="AV19" s="776"/>
      <c r="AW19" s="777"/>
      <c r="AX19" s="775" t="s">
        <v>199</v>
      </c>
      <c r="AY19" s="776"/>
      <c r="AZ19" s="776"/>
      <c r="BA19" s="777"/>
      <c r="BB19" s="751" t="s">
        <v>150</v>
      </c>
      <c r="BC19" s="751"/>
      <c r="BD19" s="751"/>
      <c r="BE19" s="751"/>
      <c r="BF19" s="765" t="s">
        <v>151</v>
      </c>
      <c r="BG19" s="766"/>
      <c r="BH19" s="766"/>
      <c r="BI19" s="773"/>
      <c r="BJ19" s="765" t="s">
        <v>151</v>
      </c>
      <c r="BK19" s="766"/>
      <c r="BL19" s="766"/>
      <c r="BM19" s="773"/>
      <c r="BN19" s="765" t="s">
        <v>151</v>
      </c>
      <c r="BO19" s="766"/>
      <c r="BP19" s="766"/>
      <c r="BQ19" s="773"/>
    </row>
    <row r="20" spans="1:69" s="89" customFormat="1" ht="35.25" customHeight="1" thickBot="1">
      <c r="B20" s="94" t="s">
        <v>200</v>
      </c>
      <c r="C20" s="796"/>
      <c r="D20" s="796"/>
      <c r="E20" s="797"/>
      <c r="F20" s="793"/>
      <c r="G20" s="794"/>
      <c r="H20" s="794"/>
      <c r="I20" s="794"/>
      <c r="J20" s="793"/>
      <c r="K20" s="793"/>
      <c r="L20" s="793"/>
      <c r="M20" s="793"/>
      <c r="N20" s="798"/>
      <c r="O20" s="798"/>
      <c r="P20" s="798"/>
      <c r="Q20" s="798"/>
      <c r="R20" s="793"/>
      <c r="S20" s="794"/>
      <c r="T20" s="794"/>
      <c r="U20" s="794"/>
      <c r="V20" s="799"/>
      <c r="W20" s="800"/>
      <c r="X20" s="800"/>
      <c r="Y20" s="801"/>
      <c r="Z20" s="793"/>
      <c r="AA20" s="793"/>
      <c r="AB20" s="793"/>
      <c r="AC20" s="793"/>
      <c r="AD20" s="794"/>
      <c r="AE20" s="794"/>
      <c r="AF20" s="794"/>
      <c r="AG20" s="794"/>
      <c r="AH20" s="793"/>
      <c r="AI20" s="793"/>
      <c r="AJ20" s="793"/>
      <c r="AK20" s="793"/>
      <c r="AL20" s="793"/>
      <c r="AM20" s="793"/>
      <c r="AN20" s="793"/>
      <c r="AO20" s="793"/>
      <c r="AP20" s="793"/>
      <c r="AQ20" s="793"/>
      <c r="AR20" s="793"/>
      <c r="AS20" s="793"/>
      <c r="AT20" s="794"/>
      <c r="AU20" s="794"/>
      <c r="AV20" s="794"/>
      <c r="AW20" s="794"/>
      <c r="AX20" s="794"/>
      <c r="AY20" s="794"/>
      <c r="AZ20" s="794"/>
      <c r="BA20" s="794"/>
      <c r="BB20" s="794"/>
      <c r="BC20" s="794"/>
      <c r="BD20" s="794"/>
      <c r="BE20" s="794"/>
      <c r="BF20" s="795"/>
      <c r="BG20" s="796"/>
      <c r="BH20" s="796"/>
      <c r="BI20" s="797"/>
      <c r="BJ20" s="795"/>
      <c r="BK20" s="796"/>
      <c r="BL20" s="796"/>
      <c r="BM20" s="797"/>
      <c r="BN20" s="795"/>
      <c r="BO20" s="796"/>
      <c r="BP20" s="796"/>
      <c r="BQ20" s="797"/>
    </row>
    <row r="21" spans="1:69" s="89" customFormat="1" ht="35.25" customHeight="1" thickBot="1">
      <c r="B21" s="94" t="s">
        <v>201</v>
      </c>
      <c r="C21" s="796"/>
      <c r="D21" s="796"/>
      <c r="E21" s="797"/>
      <c r="F21" s="793"/>
      <c r="G21" s="794"/>
      <c r="H21" s="794"/>
      <c r="I21" s="794"/>
      <c r="J21" s="793"/>
      <c r="K21" s="793"/>
      <c r="L21" s="793"/>
      <c r="M21" s="793"/>
      <c r="N21" s="793"/>
      <c r="O21" s="793"/>
      <c r="P21" s="793"/>
      <c r="Q21" s="793"/>
      <c r="R21" s="793"/>
      <c r="S21" s="794"/>
      <c r="T21" s="794"/>
      <c r="U21" s="794"/>
      <c r="V21" s="802"/>
      <c r="W21" s="792"/>
      <c r="X21" s="792"/>
      <c r="Y21" s="803"/>
      <c r="Z21" s="793"/>
      <c r="AA21" s="793"/>
      <c r="AB21" s="793"/>
      <c r="AC21" s="793"/>
      <c r="AD21" s="794"/>
      <c r="AE21" s="794"/>
      <c r="AF21" s="794"/>
      <c r="AG21" s="794"/>
      <c r="AH21" s="793"/>
      <c r="AI21" s="793"/>
      <c r="AJ21" s="793"/>
      <c r="AK21" s="793"/>
      <c r="AL21" s="793"/>
      <c r="AM21" s="793"/>
      <c r="AN21" s="793"/>
      <c r="AO21" s="793"/>
      <c r="AP21" s="793"/>
      <c r="AQ21" s="793"/>
      <c r="AR21" s="793"/>
      <c r="AS21" s="793"/>
      <c r="AT21" s="794"/>
      <c r="AU21" s="794"/>
      <c r="AV21" s="794"/>
      <c r="AW21" s="794"/>
      <c r="AX21" s="794"/>
      <c r="AY21" s="794"/>
      <c r="AZ21" s="794"/>
      <c r="BA21" s="794"/>
      <c r="BB21" s="794"/>
      <c r="BC21" s="794"/>
      <c r="BD21" s="794"/>
      <c r="BE21" s="794"/>
      <c r="BF21" s="795"/>
      <c r="BG21" s="796"/>
      <c r="BH21" s="796"/>
      <c r="BI21" s="797"/>
      <c r="BJ21" s="795"/>
      <c r="BK21" s="796"/>
      <c r="BL21" s="796"/>
      <c r="BM21" s="797"/>
      <c r="BN21" s="795"/>
      <c r="BO21" s="796"/>
      <c r="BP21" s="796"/>
      <c r="BQ21" s="797"/>
    </row>
    <row r="22" spans="1:69" s="89" customFormat="1" ht="35.25" customHeight="1" thickBot="1">
      <c r="B22" s="94" t="s">
        <v>202</v>
      </c>
      <c r="C22" s="796"/>
      <c r="D22" s="796"/>
      <c r="E22" s="797"/>
      <c r="F22" s="793"/>
      <c r="G22" s="794"/>
      <c r="H22" s="794"/>
      <c r="I22" s="794"/>
      <c r="J22" s="793"/>
      <c r="K22" s="793"/>
      <c r="L22" s="793"/>
      <c r="M22" s="793"/>
      <c r="N22" s="793"/>
      <c r="O22" s="793"/>
      <c r="P22" s="793"/>
      <c r="Q22" s="793"/>
      <c r="R22" s="793"/>
      <c r="S22" s="794"/>
      <c r="T22" s="794"/>
      <c r="U22" s="794"/>
      <c r="V22" s="804"/>
      <c r="W22" s="805"/>
      <c r="X22" s="805"/>
      <c r="Y22" s="806"/>
      <c r="Z22" s="793"/>
      <c r="AA22" s="793"/>
      <c r="AB22" s="793"/>
      <c r="AC22" s="793"/>
      <c r="AD22" s="794"/>
      <c r="AE22" s="794"/>
      <c r="AF22" s="794"/>
      <c r="AG22" s="794"/>
      <c r="AH22" s="793"/>
      <c r="AI22" s="793"/>
      <c r="AJ22" s="793"/>
      <c r="AK22" s="793"/>
      <c r="AL22" s="793"/>
      <c r="AM22" s="793"/>
      <c r="AN22" s="793"/>
      <c r="AO22" s="793"/>
      <c r="AP22" s="793"/>
      <c r="AQ22" s="793"/>
      <c r="AR22" s="793"/>
      <c r="AS22" s="793"/>
      <c r="AT22" s="794"/>
      <c r="AU22" s="794"/>
      <c r="AV22" s="794"/>
      <c r="AW22" s="794"/>
      <c r="AX22" s="794"/>
      <c r="AY22" s="794"/>
      <c r="AZ22" s="794"/>
      <c r="BA22" s="794"/>
      <c r="BB22" s="794"/>
      <c r="BC22" s="794"/>
      <c r="BD22" s="794"/>
      <c r="BE22" s="794"/>
      <c r="BF22" s="795"/>
      <c r="BG22" s="796"/>
      <c r="BH22" s="796"/>
      <c r="BI22" s="797"/>
      <c r="BJ22" s="795"/>
      <c r="BK22" s="796"/>
      <c r="BL22" s="796"/>
      <c r="BM22" s="797"/>
      <c r="BN22" s="795"/>
      <c r="BO22" s="796"/>
      <c r="BP22" s="796"/>
      <c r="BQ22" s="797"/>
    </row>
    <row r="23" spans="1:69" s="89" customFormat="1" ht="30.75" customHeight="1">
      <c r="B23" s="788"/>
      <c r="C23" s="788"/>
      <c r="D23" s="788"/>
      <c r="E23" s="788"/>
      <c r="F23" s="792"/>
      <c r="G23" s="788"/>
      <c r="H23" s="788"/>
      <c r="I23" s="788"/>
      <c r="J23" s="792"/>
      <c r="K23" s="792"/>
      <c r="L23" s="792"/>
      <c r="M23" s="792"/>
      <c r="N23" s="792"/>
      <c r="O23" s="792"/>
      <c r="P23" s="792"/>
      <c r="Q23" s="792"/>
      <c r="R23" s="792"/>
      <c r="S23" s="788"/>
      <c r="T23" s="788"/>
      <c r="U23" s="788"/>
      <c r="V23" s="792"/>
      <c r="W23" s="792"/>
      <c r="X23" s="792"/>
      <c r="Y23" s="792"/>
      <c r="Z23" s="788"/>
      <c r="AA23" s="788"/>
      <c r="AB23" s="788"/>
      <c r="AC23" s="788"/>
      <c r="AD23" s="792"/>
      <c r="AE23" s="792"/>
      <c r="AF23" s="792"/>
      <c r="AG23" s="792"/>
      <c r="AH23" s="792"/>
      <c r="AI23" s="792"/>
      <c r="AJ23" s="792"/>
      <c r="AK23" s="792"/>
      <c r="AL23" s="792"/>
      <c r="AM23" s="792"/>
      <c r="AN23" s="792"/>
      <c r="AO23" s="792"/>
      <c r="AP23" s="792"/>
      <c r="AQ23" s="792"/>
      <c r="AR23" s="792"/>
      <c r="AS23" s="792"/>
      <c r="AT23" s="788"/>
      <c r="AU23" s="788"/>
      <c r="AV23" s="788"/>
      <c r="AW23" s="788"/>
      <c r="AX23" s="788"/>
      <c r="AY23" s="788"/>
      <c r="AZ23" s="788"/>
      <c r="BA23" s="788"/>
      <c r="BB23" s="95"/>
      <c r="BC23" s="95"/>
      <c r="BD23" s="95"/>
      <c r="BE23" s="95"/>
      <c r="BF23" s="788"/>
      <c r="BG23" s="788"/>
      <c r="BH23" s="788"/>
      <c r="BI23" s="788"/>
      <c r="BJ23" s="788"/>
      <c r="BK23" s="788"/>
      <c r="BL23" s="788"/>
      <c r="BM23" s="788"/>
      <c r="BN23" s="789"/>
      <c r="BO23" s="790"/>
      <c r="BP23" s="790"/>
      <c r="BQ23" s="791"/>
    </row>
    <row r="24" spans="1:69" s="87" customFormat="1" ht="30.75" customHeight="1" thickBot="1">
      <c r="B24" s="759" t="s">
        <v>203</v>
      </c>
      <c r="C24" s="759"/>
      <c r="D24" s="759"/>
      <c r="E24" s="759"/>
      <c r="F24" s="759"/>
      <c r="G24" s="759"/>
      <c r="H24" s="759"/>
      <c r="I24" s="759"/>
      <c r="J24" s="759"/>
      <c r="K24" s="759"/>
      <c r="L24" s="759"/>
      <c r="M24" s="759"/>
      <c r="N24" s="759"/>
      <c r="O24" s="759"/>
      <c r="P24" s="759"/>
      <c r="Q24" s="759"/>
      <c r="R24" s="759"/>
      <c r="S24" s="759"/>
      <c r="T24" s="759"/>
      <c r="U24" s="759"/>
      <c r="V24" s="759"/>
      <c r="W24" s="759"/>
      <c r="X24" s="759"/>
      <c r="Y24" s="759"/>
      <c r="Z24" s="759"/>
      <c r="AA24" s="759"/>
      <c r="AB24" s="759"/>
      <c r="AC24" s="759"/>
      <c r="AD24" s="759"/>
      <c r="AE24" s="759"/>
      <c r="AF24" s="759"/>
      <c r="AG24" s="759"/>
      <c r="AH24" s="759"/>
      <c r="AI24" s="759"/>
      <c r="AJ24" s="759"/>
      <c r="AK24" s="759"/>
      <c r="AL24" s="759"/>
      <c r="AM24" s="759"/>
      <c r="AN24" s="759"/>
      <c r="AO24" s="759"/>
      <c r="AP24" s="759"/>
      <c r="AQ24" s="759"/>
      <c r="AR24" s="759"/>
      <c r="AS24" s="759"/>
      <c r="AT24" s="759"/>
      <c r="AU24" s="759"/>
      <c r="AV24" s="759"/>
      <c r="AW24" s="759"/>
      <c r="AX24" s="759"/>
      <c r="AY24" s="759"/>
      <c r="AZ24" s="759"/>
      <c r="BA24" s="759"/>
      <c r="BB24" s="759"/>
      <c r="BC24" s="759"/>
      <c r="BD24" s="759"/>
      <c r="BE24" s="759"/>
      <c r="BF24" s="759"/>
      <c r="BG24" s="759"/>
      <c r="BH24" s="759"/>
      <c r="BI24" s="759"/>
      <c r="BJ24" s="759"/>
      <c r="BK24" s="759"/>
      <c r="BL24" s="759"/>
      <c r="BM24" s="759"/>
      <c r="BN24" s="96"/>
      <c r="BO24" s="96"/>
      <c r="BP24" s="96"/>
      <c r="BQ24" s="96"/>
    </row>
    <row r="25" spans="1:69" s="87" customFormat="1" ht="96" customHeight="1" thickTop="1" thickBot="1">
      <c r="B25" s="772" t="s">
        <v>204</v>
      </c>
      <c r="C25" s="751"/>
      <c r="D25" s="751"/>
      <c r="E25" s="751"/>
      <c r="F25" s="751"/>
      <c r="G25" s="751"/>
      <c r="H25" s="751"/>
      <c r="I25" s="751"/>
      <c r="J25" s="751"/>
      <c r="K25" s="751"/>
      <c r="L25" s="751"/>
      <c r="M25" s="772" t="s">
        <v>205</v>
      </c>
      <c r="N25" s="772"/>
      <c r="O25" s="772"/>
      <c r="P25" s="772"/>
      <c r="Q25" s="772"/>
      <c r="R25" s="772"/>
      <c r="S25" s="772"/>
      <c r="T25" s="772" t="s">
        <v>206</v>
      </c>
      <c r="U25" s="772"/>
      <c r="V25" s="772"/>
      <c r="W25" s="772"/>
      <c r="X25" s="772"/>
      <c r="Y25" s="772"/>
      <c r="Z25" s="772"/>
      <c r="AA25" s="772" t="s">
        <v>207</v>
      </c>
      <c r="AB25" s="751"/>
      <c r="AC25" s="751"/>
      <c r="AD25" s="751"/>
      <c r="AE25" s="751"/>
      <c r="AF25" s="751"/>
      <c r="AG25" s="751"/>
      <c r="AH25" s="751"/>
      <c r="AI25" s="751"/>
      <c r="AJ25" s="751"/>
      <c r="AK25" s="787"/>
      <c r="AL25" s="768" t="s">
        <v>208</v>
      </c>
      <c r="AM25" s="769"/>
      <c r="AN25" s="769"/>
      <c r="AO25" s="769"/>
      <c r="AP25" s="769"/>
      <c r="AQ25" s="769"/>
      <c r="AR25" s="769"/>
      <c r="AS25" s="769"/>
      <c r="AT25" s="769"/>
      <c r="AU25" s="769"/>
      <c r="AV25" s="770"/>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781" t="s">
        <v>209</v>
      </c>
      <c r="C26" s="782"/>
      <c r="D26" s="783">
        <f>N20</f>
        <v>0</v>
      </c>
      <c r="E26" s="783"/>
      <c r="F26" s="783"/>
      <c r="G26" s="783"/>
      <c r="H26" s="783"/>
      <c r="I26" s="783"/>
      <c r="J26" s="783"/>
      <c r="K26" s="755" t="s">
        <v>108</v>
      </c>
      <c r="L26" s="751"/>
      <c r="M26" s="784">
        <f>J20</f>
        <v>0</v>
      </c>
      <c r="N26" s="785"/>
      <c r="O26" s="785"/>
      <c r="P26" s="785"/>
      <c r="Q26" s="785"/>
      <c r="R26" s="785"/>
      <c r="S26" s="97" t="s">
        <v>210</v>
      </c>
      <c r="T26" s="772" t="s">
        <v>211</v>
      </c>
      <c r="U26" s="772"/>
      <c r="V26" s="772"/>
      <c r="W26" s="772"/>
      <c r="X26" s="772"/>
      <c r="Y26" s="772"/>
      <c r="Z26" s="772"/>
      <c r="AA26" s="752">
        <f>M26*17500</f>
        <v>0</v>
      </c>
      <c r="AB26" s="753"/>
      <c r="AC26" s="753"/>
      <c r="AD26" s="753"/>
      <c r="AE26" s="753"/>
      <c r="AF26" s="753"/>
      <c r="AG26" s="753"/>
      <c r="AH26" s="753"/>
      <c r="AI26" s="753"/>
      <c r="AJ26" s="754" t="s">
        <v>108</v>
      </c>
      <c r="AK26" s="754"/>
      <c r="AL26" s="786">
        <f>ROUNDDOWN(MIN(D26,AA26),-3)</f>
        <v>0</v>
      </c>
      <c r="AM26" s="753"/>
      <c r="AN26" s="753"/>
      <c r="AO26" s="753"/>
      <c r="AP26" s="753"/>
      <c r="AQ26" s="753"/>
      <c r="AR26" s="753"/>
      <c r="AS26" s="753"/>
      <c r="AT26" s="753"/>
      <c r="AU26" s="754" t="s">
        <v>108</v>
      </c>
      <c r="AV26" s="754"/>
      <c r="AW26" s="98"/>
      <c r="AX26" s="96"/>
      <c r="AY26" s="96"/>
      <c r="AZ26" s="96"/>
      <c r="BA26" s="99"/>
      <c r="BB26" s="99"/>
      <c r="BC26" s="99"/>
      <c r="BD26" s="99"/>
      <c r="BE26" s="99"/>
      <c r="BN26" s="96"/>
      <c r="BO26" s="96"/>
      <c r="BP26" s="96"/>
      <c r="BQ26" s="96"/>
    </row>
    <row r="27" spans="1:69" s="87" customFormat="1" ht="35.25" customHeight="1" thickBot="1">
      <c r="B27" s="781" t="s">
        <v>212</v>
      </c>
      <c r="C27" s="782"/>
      <c r="D27" s="783">
        <f>N21</f>
        <v>0</v>
      </c>
      <c r="E27" s="783"/>
      <c r="F27" s="783"/>
      <c r="G27" s="783"/>
      <c r="H27" s="783"/>
      <c r="I27" s="783"/>
      <c r="J27" s="783"/>
      <c r="K27" s="755" t="s">
        <v>108</v>
      </c>
      <c r="L27" s="751"/>
      <c r="M27" s="784">
        <f>J21</f>
        <v>0</v>
      </c>
      <c r="N27" s="785"/>
      <c r="O27" s="785"/>
      <c r="P27" s="785"/>
      <c r="Q27" s="785"/>
      <c r="R27" s="785"/>
      <c r="S27" s="97" t="s">
        <v>210</v>
      </c>
      <c r="T27" s="772" t="s">
        <v>211</v>
      </c>
      <c r="U27" s="772"/>
      <c r="V27" s="772"/>
      <c r="W27" s="772"/>
      <c r="X27" s="772"/>
      <c r="Y27" s="772"/>
      <c r="Z27" s="772"/>
      <c r="AA27" s="752">
        <f>M27*17500</f>
        <v>0</v>
      </c>
      <c r="AB27" s="753"/>
      <c r="AC27" s="753"/>
      <c r="AD27" s="753"/>
      <c r="AE27" s="753"/>
      <c r="AF27" s="753"/>
      <c r="AG27" s="753"/>
      <c r="AH27" s="753"/>
      <c r="AI27" s="753"/>
      <c r="AJ27" s="754" t="s">
        <v>108</v>
      </c>
      <c r="AK27" s="754"/>
      <c r="AL27" s="786">
        <f>ROUNDDOWN(MIN(D27,AA27),-3)</f>
        <v>0</v>
      </c>
      <c r="AM27" s="753"/>
      <c r="AN27" s="753"/>
      <c r="AO27" s="753"/>
      <c r="AP27" s="753"/>
      <c r="AQ27" s="753"/>
      <c r="AR27" s="753"/>
      <c r="AS27" s="753"/>
      <c r="AT27" s="753"/>
      <c r="AU27" s="754" t="s">
        <v>108</v>
      </c>
      <c r="AV27" s="754"/>
      <c r="AW27" s="98"/>
      <c r="AX27" s="96"/>
      <c r="AY27" s="96"/>
      <c r="AZ27" s="96"/>
      <c r="BN27" s="96"/>
      <c r="BO27" s="96"/>
      <c r="BP27" s="96"/>
      <c r="BQ27" s="96"/>
    </row>
    <row r="28" spans="1:69" s="87" customFormat="1" ht="35.25" customHeight="1" thickBot="1">
      <c r="B28" s="781" t="s">
        <v>213</v>
      </c>
      <c r="C28" s="782"/>
      <c r="D28" s="783">
        <f>N22</f>
        <v>0</v>
      </c>
      <c r="E28" s="783"/>
      <c r="F28" s="783"/>
      <c r="G28" s="783"/>
      <c r="H28" s="783"/>
      <c r="I28" s="783"/>
      <c r="J28" s="783"/>
      <c r="K28" s="755" t="s">
        <v>108</v>
      </c>
      <c r="L28" s="751"/>
      <c r="M28" s="784">
        <f>J22</f>
        <v>0</v>
      </c>
      <c r="N28" s="785"/>
      <c r="O28" s="785"/>
      <c r="P28" s="785"/>
      <c r="Q28" s="785"/>
      <c r="R28" s="785"/>
      <c r="S28" s="97" t="s">
        <v>210</v>
      </c>
      <c r="T28" s="772" t="s">
        <v>211</v>
      </c>
      <c r="U28" s="772"/>
      <c r="V28" s="772"/>
      <c r="W28" s="772"/>
      <c r="X28" s="772"/>
      <c r="Y28" s="772"/>
      <c r="Z28" s="772"/>
      <c r="AA28" s="752">
        <f>M28*17500</f>
        <v>0</v>
      </c>
      <c r="AB28" s="753"/>
      <c r="AC28" s="753"/>
      <c r="AD28" s="753"/>
      <c r="AE28" s="753"/>
      <c r="AF28" s="753"/>
      <c r="AG28" s="753"/>
      <c r="AH28" s="753"/>
      <c r="AI28" s="753"/>
      <c r="AJ28" s="754" t="s">
        <v>108</v>
      </c>
      <c r="AK28" s="754"/>
      <c r="AL28" s="734">
        <f>ROUNDDOWN(MIN(D28,AA28),-3)</f>
        <v>0</v>
      </c>
      <c r="AM28" s="735"/>
      <c r="AN28" s="735"/>
      <c r="AO28" s="735"/>
      <c r="AP28" s="735"/>
      <c r="AQ28" s="735"/>
      <c r="AR28" s="735"/>
      <c r="AS28" s="735"/>
      <c r="AT28" s="735"/>
      <c r="AU28" s="736" t="s">
        <v>108</v>
      </c>
      <c r="AV28" s="737"/>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759" t="s">
        <v>214</v>
      </c>
      <c r="C30" s="759"/>
      <c r="D30" s="759"/>
      <c r="E30" s="759"/>
      <c r="F30" s="759"/>
      <c r="G30" s="759"/>
      <c r="H30" s="759"/>
      <c r="I30" s="759"/>
      <c r="J30" s="759"/>
      <c r="K30" s="759"/>
      <c r="L30" s="759"/>
      <c r="M30" s="759"/>
      <c r="N30" s="759"/>
      <c r="O30" s="759"/>
      <c r="P30" s="759"/>
      <c r="Q30" s="759"/>
      <c r="R30" s="759"/>
      <c r="S30" s="759"/>
      <c r="T30" s="759"/>
      <c r="U30" s="759"/>
      <c r="V30" s="759"/>
      <c r="W30" s="759"/>
      <c r="X30" s="759"/>
      <c r="Y30" s="759"/>
      <c r="Z30" s="759"/>
      <c r="AA30" s="759"/>
      <c r="AB30" s="759"/>
      <c r="AC30" s="759"/>
      <c r="AD30" s="759"/>
      <c r="AE30" s="759"/>
      <c r="AF30" s="759"/>
      <c r="AG30" s="759"/>
      <c r="AH30" s="759"/>
      <c r="AI30" s="759"/>
      <c r="AJ30" s="759"/>
      <c r="AK30" s="759"/>
      <c r="AL30" s="759"/>
      <c r="AM30" s="759"/>
      <c r="AN30" s="759"/>
      <c r="AO30" s="759"/>
      <c r="AP30" s="759"/>
      <c r="AQ30" s="759"/>
      <c r="AR30" s="759"/>
      <c r="AS30" s="759"/>
      <c r="AT30" s="759"/>
      <c r="AU30" s="759"/>
      <c r="AV30" s="759"/>
      <c r="AW30" s="759"/>
      <c r="AX30" s="759"/>
      <c r="AY30" s="759"/>
      <c r="AZ30" s="759"/>
      <c r="BA30" s="759"/>
      <c r="BB30" s="759"/>
      <c r="BC30" s="759"/>
      <c r="BD30" s="759"/>
      <c r="BE30" s="759"/>
      <c r="BF30" s="759"/>
      <c r="BG30" s="759"/>
      <c r="BH30" s="759"/>
      <c r="BI30" s="759"/>
      <c r="BJ30" s="759"/>
      <c r="BK30" s="759"/>
      <c r="BL30" s="759"/>
      <c r="BM30" s="759"/>
    </row>
    <row r="31" spans="1:69" s="87" customFormat="1" ht="96" customHeight="1" thickBot="1">
      <c r="B31" s="765" t="s">
        <v>121</v>
      </c>
      <c r="C31" s="766"/>
      <c r="D31" s="766"/>
      <c r="E31" s="766"/>
      <c r="F31" s="766"/>
      <c r="G31" s="766"/>
      <c r="H31" s="766"/>
      <c r="I31" s="773"/>
      <c r="J31" s="780" t="s">
        <v>187</v>
      </c>
      <c r="K31" s="780"/>
      <c r="L31" s="780"/>
      <c r="M31" s="780"/>
      <c r="N31" s="772" t="s">
        <v>125</v>
      </c>
      <c r="O31" s="772"/>
      <c r="P31" s="772"/>
      <c r="Q31" s="772"/>
      <c r="R31" s="762" t="s">
        <v>188</v>
      </c>
      <c r="S31" s="763"/>
      <c r="T31" s="763"/>
      <c r="U31" s="764"/>
      <c r="V31" s="772" t="s">
        <v>127</v>
      </c>
      <c r="W31" s="772"/>
      <c r="X31" s="772"/>
      <c r="Y31" s="772"/>
      <c r="Z31" s="760" t="s">
        <v>189</v>
      </c>
      <c r="AA31" s="760"/>
      <c r="AB31" s="760"/>
      <c r="AC31" s="760"/>
      <c r="AD31" s="772" t="s">
        <v>190</v>
      </c>
      <c r="AE31" s="772"/>
      <c r="AF31" s="772"/>
      <c r="AG31" s="772"/>
      <c r="AH31" s="751" t="s">
        <v>191</v>
      </c>
      <c r="AI31" s="751"/>
      <c r="AJ31" s="751"/>
      <c r="AK31" s="751"/>
      <c r="AL31" s="772" t="s">
        <v>131</v>
      </c>
      <c r="AM31" s="772"/>
      <c r="AN31" s="772"/>
      <c r="AO31" s="772"/>
      <c r="AP31" s="772" t="s">
        <v>192</v>
      </c>
      <c r="AQ31" s="772"/>
      <c r="AR31" s="772"/>
      <c r="AS31" s="772"/>
      <c r="AT31" s="765" t="s">
        <v>215</v>
      </c>
      <c r="AU31" s="766"/>
      <c r="AV31" s="766"/>
      <c r="AW31" s="773"/>
      <c r="AX31" s="772" t="s">
        <v>134</v>
      </c>
      <c r="AY31" s="772"/>
      <c r="AZ31" s="772"/>
      <c r="BA31" s="772"/>
      <c r="BB31" s="772" t="s">
        <v>216</v>
      </c>
      <c r="BC31" s="772"/>
      <c r="BD31" s="772"/>
      <c r="BE31" s="772"/>
      <c r="BF31" s="774"/>
      <c r="BG31" s="774"/>
      <c r="BH31" s="774"/>
      <c r="BI31" s="774"/>
      <c r="BJ31" s="774"/>
      <c r="BK31" s="774"/>
      <c r="BL31" s="774"/>
      <c r="BM31" s="774"/>
    </row>
    <row r="32" spans="1:69" s="87" customFormat="1" ht="129" customHeight="1" thickBot="1">
      <c r="B32" s="765"/>
      <c r="C32" s="766"/>
      <c r="D32" s="766"/>
      <c r="E32" s="766"/>
      <c r="F32" s="766"/>
      <c r="G32" s="766"/>
      <c r="H32" s="766"/>
      <c r="I32" s="773"/>
      <c r="J32" s="778" t="s">
        <v>196</v>
      </c>
      <c r="K32" s="779"/>
      <c r="L32" s="779"/>
      <c r="M32" s="779"/>
      <c r="N32" s="778" t="s">
        <v>104</v>
      </c>
      <c r="O32" s="778"/>
      <c r="P32" s="778"/>
      <c r="Q32" s="778"/>
      <c r="R32" s="779" t="s">
        <v>145</v>
      </c>
      <c r="S32" s="779"/>
      <c r="T32" s="779"/>
      <c r="U32" s="779"/>
      <c r="V32" s="772" t="s">
        <v>146</v>
      </c>
      <c r="W32" s="772"/>
      <c r="X32" s="772"/>
      <c r="Y32" s="772"/>
      <c r="Z32" s="778" t="s">
        <v>198</v>
      </c>
      <c r="AA32" s="778"/>
      <c r="AB32" s="778"/>
      <c r="AC32" s="778"/>
      <c r="AD32" s="778" t="s">
        <v>104</v>
      </c>
      <c r="AE32" s="778"/>
      <c r="AF32" s="778"/>
      <c r="AG32" s="778"/>
      <c r="AH32" s="775" t="s">
        <v>148</v>
      </c>
      <c r="AI32" s="776"/>
      <c r="AJ32" s="776"/>
      <c r="AK32" s="777"/>
      <c r="AL32" s="775" t="s">
        <v>199</v>
      </c>
      <c r="AM32" s="776"/>
      <c r="AN32" s="776"/>
      <c r="AO32" s="777"/>
      <c r="AP32" s="751" t="s">
        <v>150</v>
      </c>
      <c r="AQ32" s="751"/>
      <c r="AR32" s="751"/>
      <c r="AS32" s="751"/>
      <c r="AT32" s="772" t="s">
        <v>151</v>
      </c>
      <c r="AU32" s="751"/>
      <c r="AV32" s="751"/>
      <c r="AW32" s="751"/>
      <c r="AX32" s="772" t="s">
        <v>151</v>
      </c>
      <c r="AY32" s="751"/>
      <c r="AZ32" s="751"/>
      <c r="BA32" s="751"/>
      <c r="BB32" s="772" t="s">
        <v>151</v>
      </c>
      <c r="BC32" s="751"/>
      <c r="BD32" s="751"/>
      <c r="BE32" s="751"/>
      <c r="BF32" s="774"/>
      <c r="BG32" s="728"/>
      <c r="BH32" s="728"/>
      <c r="BI32" s="728"/>
      <c r="BJ32" s="774"/>
      <c r="BK32" s="728"/>
      <c r="BL32" s="728"/>
      <c r="BM32" s="728"/>
    </row>
    <row r="33" spans="2:65" s="87" customFormat="1" ht="35.25" customHeight="1" thickBot="1">
      <c r="B33" s="765" t="s">
        <v>217</v>
      </c>
      <c r="C33" s="766"/>
      <c r="D33" s="766"/>
      <c r="E33" s="766"/>
      <c r="F33" s="766"/>
      <c r="G33" s="766"/>
      <c r="H33" s="766"/>
      <c r="I33" s="773"/>
      <c r="J33" s="772"/>
      <c r="K33" s="751"/>
      <c r="L33" s="751"/>
      <c r="M33" s="751"/>
      <c r="N33" s="772"/>
      <c r="O33" s="772"/>
      <c r="P33" s="772"/>
      <c r="Q33" s="772"/>
      <c r="R33" s="751"/>
      <c r="S33" s="751"/>
      <c r="T33" s="751"/>
      <c r="U33" s="751"/>
      <c r="V33" s="772"/>
      <c r="W33" s="772"/>
      <c r="X33" s="772"/>
      <c r="Y33" s="772"/>
      <c r="Z33" s="772"/>
      <c r="AA33" s="772"/>
      <c r="AB33" s="772"/>
      <c r="AC33" s="772"/>
      <c r="AD33" s="772"/>
      <c r="AE33" s="772"/>
      <c r="AF33" s="772"/>
      <c r="AG33" s="772"/>
      <c r="AH33" s="751"/>
      <c r="AI33" s="751"/>
      <c r="AJ33" s="751"/>
      <c r="AK33" s="751"/>
      <c r="AL33" s="751"/>
      <c r="AM33" s="751"/>
      <c r="AN33" s="751"/>
      <c r="AO33" s="751"/>
      <c r="AP33" s="751"/>
      <c r="AQ33" s="751"/>
      <c r="AR33" s="751"/>
      <c r="AS33" s="751"/>
      <c r="AT33" s="751"/>
      <c r="AU33" s="751"/>
      <c r="AV33" s="751"/>
      <c r="AW33" s="751"/>
      <c r="AX33" s="751"/>
      <c r="AY33" s="751"/>
      <c r="AZ33" s="751"/>
      <c r="BA33" s="751"/>
      <c r="BB33" s="751"/>
      <c r="BC33" s="751"/>
      <c r="BD33" s="751"/>
      <c r="BE33" s="751"/>
      <c r="BF33" s="728"/>
      <c r="BG33" s="728"/>
      <c r="BH33" s="728"/>
      <c r="BI33" s="728"/>
      <c r="BJ33" s="728"/>
      <c r="BK33" s="728"/>
      <c r="BL33" s="728"/>
      <c r="BM33" s="728"/>
    </row>
    <row r="34" spans="2:65" s="87" customFormat="1" ht="35.25" customHeight="1" thickBot="1">
      <c r="B34" s="765" t="s">
        <v>218</v>
      </c>
      <c r="C34" s="766"/>
      <c r="D34" s="766"/>
      <c r="E34" s="766"/>
      <c r="F34" s="766"/>
      <c r="G34" s="766"/>
      <c r="H34" s="766"/>
      <c r="I34" s="773"/>
      <c r="J34" s="772"/>
      <c r="K34" s="751"/>
      <c r="L34" s="751"/>
      <c r="M34" s="751"/>
      <c r="N34" s="772"/>
      <c r="O34" s="772"/>
      <c r="P34" s="772"/>
      <c r="Q34" s="772"/>
      <c r="R34" s="751"/>
      <c r="S34" s="751"/>
      <c r="T34" s="751"/>
      <c r="U34" s="751"/>
      <c r="V34" s="772"/>
      <c r="W34" s="772"/>
      <c r="X34" s="772"/>
      <c r="Y34" s="772"/>
      <c r="Z34" s="772"/>
      <c r="AA34" s="772"/>
      <c r="AB34" s="772"/>
      <c r="AC34" s="772"/>
      <c r="AD34" s="772"/>
      <c r="AE34" s="772"/>
      <c r="AF34" s="772"/>
      <c r="AG34" s="772"/>
      <c r="AH34" s="751"/>
      <c r="AI34" s="751"/>
      <c r="AJ34" s="751"/>
      <c r="AK34" s="751"/>
      <c r="AL34" s="751"/>
      <c r="AM34" s="751"/>
      <c r="AN34" s="751"/>
      <c r="AO34" s="751"/>
      <c r="AP34" s="751"/>
      <c r="AQ34" s="751"/>
      <c r="AR34" s="751"/>
      <c r="AS34" s="751"/>
      <c r="AT34" s="751"/>
      <c r="AU34" s="751"/>
      <c r="AV34" s="751"/>
      <c r="AW34" s="751"/>
      <c r="AX34" s="751"/>
      <c r="AY34" s="751"/>
      <c r="AZ34" s="751"/>
      <c r="BA34" s="751"/>
      <c r="BB34" s="751"/>
      <c r="BC34" s="751"/>
      <c r="BD34" s="751"/>
      <c r="BE34" s="751"/>
      <c r="BF34" s="728"/>
      <c r="BG34" s="728"/>
      <c r="BH34" s="728"/>
      <c r="BI34" s="728"/>
      <c r="BJ34" s="728"/>
      <c r="BK34" s="728"/>
      <c r="BL34" s="728"/>
      <c r="BM34" s="728"/>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759" t="s">
        <v>219</v>
      </c>
      <c r="C36" s="759"/>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759"/>
      <c r="AM36" s="759"/>
      <c r="AN36" s="759"/>
      <c r="AO36" s="759"/>
      <c r="AP36" s="759"/>
      <c r="AQ36" s="759"/>
      <c r="AR36" s="759"/>
      <c r="AS36" s="759"/>
      <c r="AT36" s="759"/>
      <c r="AU36" s="759"/>
      <c r="AV36" s="759"/>
      <c r="AW36" s="759"/>
      <c r="AX36" s="759"/>
      <c r="AY36" s="759"/>
      <c r="AZ36" s="759"/>
      <c r="BA36" s="759"/>
      <c r="BB36" s="759"/>
      <c r="BC36" s="759"/>
      <c r="BD36" s="759"/>
      <c r="BE36" s="759"/>
      <c r="BF36" s="759"/>
      <c r="BG36" s="759"/>
      <c r="BH36" s="759"/>
      <c r="BI36" s="759"/>
      <c r="BJ36" s="759"/>
      <c r="BK36" s="759"/>
      <c r="BL36" s="759"/>
      <c r="BM36" s="759"/>
    </row>
    <row r="37" spans="2:65" s="87" customFormat="1" ht="96" customHeight="1" thickTop="1" thickBot="1">
      <c r="B37" s="751"/>
      <c r="C37" s="751"/>
      <c r="D37" s="751"/>
      <c r="E37" s="751"/>
      <c r="F37" s="751"/>
      <c r="G37" s="751"/>
      <c r="H37" s="751"/>
      <c r="I37" s="751"/>
      <c r="J37" s="751"/>
      <c r="K37" s="751"/>
      <c r="L37" s="751"/>
      <c r="M37" s="751"/>
      <c r="N37" s="751"/>
      <c r="O37" s="760" t="s">
        <v>220</v>
      </c>
      <c r="P37" s="761"/>
      <c r="Q37" s="761"/>
      <c r="R37" s="761"/>
      <c r="S37" s="761"/>
      <c r="T37" s="761"/>
      <c r="U37" s="761"/>
      <c r="V37" s="762" t="s">
        <v>221</v>
      </c>
      <c r="W37" s="763"/>
      <c r="X37" s="764"/>
      <c r="Y37" s="765" t="s">
        <v>222</v>
      </c>
      <c r="Z37" s="766"/>
      <c r="AA37" s="766"/>
      <c r="AB37" s="766"/>
      <c r="AC37" s="766"/>
      <c r="AD37" s="766"/>
      <c r="AE37" s="767"/>
      <c r="AF37" s="768" t="s">
        <v>223</v>
      </c>
      <c r="AG37" s="769"/>
      <c r="AH37" s="769"/>
      <c r="AI37" s="769"/>
      <c r="AJ37" s="769"/>
      <c r="AK37" s="769"/>
      <c r="AL37" s="770"/>
      <c r="AM37" s="771"/>
      <c r="AN37" s="728"/>
      <c r="AO37" s="728"/>
      <c r="AP37" s="728"/>
      <c r="AQ37" s="728"/>
      <c r="AR37" s="728"/>
      <c r="AS37" s="728"/>
    </row>
    <row r="38" spans="2:65" s="87" customFormat="1" ht="35.25" customHeight="1" thickBot="1">
      <c r="B38" s="751" t="s">
        <v>224</v>
      </c>
      <c r="C38" s="751"/>
      <c r="D38" s="751"/>
      <c r="E38" s="751"/>
      <c r="F38" s="751"/>
      <c r="G38" s="751"/>
      <c r="H38" s="751"/>
      <c r="I38" s="751"/>
      <c r="J38" s="751"/>
      <c r="K38" s="751"/>
      <c r="L38" s="751"/>
      <c r="M38" s="751"/>
      <c r="N38" s="751"/>
      <c r="O38" s="752">
        <v>0</v>
      </c>
      <c r="P38" s="753"/>
      <c r="Q38" s="753"/>
      <c r="R38" s="753"/>
      <c r="S38" s="753"/>
      <c r="T38" s="754" t="s">
        <v>108</v>
      </c>
      <c r="U38" s="755"/>
      <c r="V38" s="756"/>
      <c r="W38" s="757"/>
      <c r="X38" s="758"/>
      <c r="Y38" s="107"/>
      <c r="Z38" s="753">
        <v>1030000</v>
      </c>
      <c r="AA38" s="753"/>
      <c r="AB38" s="753"/>
      <c r="AC38" s="753"/>
      <c r="AD38" s="754" t="s">
        <v>108</v>
      </c>
      <c r="AE38" s="755"/>
      <c r="AF38" s="734">
        <f>ROUNDDOWN(MIN(O38,Y38),-3)</f>
        <v>0</v>
      </c>
      <c r="AG38" s="735"/>
      <c r="AH38" s="735"/>
      <c r="AI38" s="735"/>
      <c r="AJ38" s="735"/>
      <c r="AK38" s="736" t="s">
        <v>108</v>
      </c>
      <c r="AL38" s="737"/>
      <c r="AM38" s="728"/>
      <c r="AN38" s="728"/>
      <c r="AO38" s="728"/>
      <c r="AP38" s="728"/>
      <c r="AQ38" s="728"/>
      <c r="AR38" s="728"/>
      <c r="AS38" s="728"/>
      <c r="AT38" s="108"/>
      <c r="AU38" s="108"/>
      <c r="AV38" s="108"/>
    </row>
    <row r="39" spans="2:65" s="87" customFormat="1" ht="65.25" customHeight="1" thickTop="1">
      <c r="B39" s="738" t="s">
        <v>225</v>
      </c>
      <c r="C39" s="736"/>
      <c r="D39" s="736"/>
      <c r="E39" s="736"/>
      <c r="F39" s="736"/>
      <c r="G39" s="736"/>
      <c r="H39" s="736"/>
      <c r="I39" s="736"/>
      <c r="J39" s="736"/>
      <c r="K39" s="736"/>
      <c r="L39" s="736"/>
      <c r="M39" s="736"/>
      <c r="N39" s="736"/>
      <c r="O39" s="741">
        <v>0</v>
      </c>
      <c r="P39" s="735"/>
      <c r="Q39" s="735"/>
      <c r="R39" s="735"/>
      <c r="S39" s="735"/>
      <c r="T39" s="736" t="s">
        <v>108</v>
      </c>
      <c r="U39" s="744"/>
      <c r="V39" s="746" t="s">
        <v>103</v>
      </c>
      <c r="W39" s="736"/>
      <c r="X39" s="744"/>
      <c r="Y39" s="109"/>
      <c r="Z39" s="735">
        <v>310000</v>
      </c>
      <c r="AA39" s="735"/>
      <c r="AB39" s="735"/>
      <c r="AC39" s="735"/>
      <c r="AD39" s="736" t="s">
        <v>108</v>
      </c>
      <c r="AE39" s="736"/>
      <c r="AF39" s="747">
        <f>ROUNDDOWN(MIN(O39,IF(V39="無",Z39,Z40)),-3)</f>
        <v>0</v>
      </c>
      <c r="AG39" s="748"/>
      <c r="AH39" s="748"/>
      <c r="AI39" s="748"/>
      <c r="AJ39" s="748"/>
      <c r="AK39" s="724" t="s">
        <v>108</v>
      </c>
      <c r="AL39" s="725"/>
      <c r="AM39" s="728"/>
      <c r="AN39" s="728"/>
      <c r="AO39" s="728"/>
      <c r="AP39" s="728"/>
      <c r="AQ39" s="728"/>
      <c r="AR39" s="728"/>
      <c r="AS39" s="728"/>
      <c r="AU39" s="87" t="s">
        <v>226</v>
      </c>
    </row>
    <row r="40" spans="2:65" s="87" customFormat="1" ht="65.25" customHeight="1" thickBot="1">
      <c r="B40" s="739"/>
      <c r="C40" s="740"/>
      <c r="D40" s="740"/>
      <c r="E40" s="740"/>
      <c r="F40" s="740"/>
      <c r="G40" s="740"/>
      <c r="H40" s="740"/>
      <c r="I40" s="740"/>
      <c r="J40" s="740"/>
      <c r="K40" s="740"/>
      <c r="L40" s="740"/>
      <c r="M40" s="740"/>
      <c r="N40" s="740"/>
      <c r="O40" s="742"/>
      <c r="P40" s="743"/>
      <c r="Q40" s="743"/>
      <c r="R40" s="743"/>
      <c r="S40" s="743"/>
      <c r="T40" s="740"/>
      <c r="U40" s="745"/>
      <c r="V40" s="739"/>
      <c r="W40" s="740"/>
      <c r="X40" s="745"/>
      <c r="Y40" s="110"/>
      <c r="Z40" s="729">
        <v>378000</v>
      </c>
      <c r="AA40" s="729"/>
      <c r="AB40" s="729"/>
      <c r="AC40" s="729"/>
      <c r="AD40" s="730" t="s">
        <v>227</v>
      </c>
      <c r="AE40" s="731"/>
      <c r="AF40" s="749"/>
      <c r="AG40" s="750"/>
      <c r="AH40" s="750"/>
      <c r="AI40" s="750"/>
      <c r="AJ40" s="750"/>
      <c r="AK40" s="726"/>
      <c r="AL40" s="727"/>
      <c r="AM40" s="96"/>
      <c r="AN40" s="96"/>
      <c r="AO40" s="96"/>
      <c r="AP40" s="96"/>
      <c r="AQ40" s="96"/>
      <c r="AR40" s="96"/>
      <c r="AS40" s="96"/>
    </row>
    <row r="41" spans="2:65" ht="82.5" customHeight="1">
      <c r="B41" s="732" t="s">
        <v>228</v>
      </c>
      <c r="C41" s="733"/>
      <c r="D41" s="733"/>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3"/>
      <c r="AQ41" s="733"/>
      <c r="AR41" s="733"/>
      <c r="AS41" s="733"/>
      <c r="AT41" s="733"/>
      <c r="AU41" s="733"/>
      <c r="AV41" s="733"/>
      <c r="AW41" s="733"/>
      <c r="AX41" s="733"/>
      <c r="AY41" s="733"/>
      <c r="AZ41" s="733"/>
      <c r="BA41" s="733"/>
      <c r="BB41" s="733"/>
      <c r="BC41" s="733"/>
      <c r="BD41" s="733"/>
      <c r="BE41" s="733"/>
      <c r="BF41" s="733"/>
      <c r="BG41" s="733"/>
      <c r="BH41" s="733"/>
      <c r="BI41" s="733"/>
      <c r="BJ41" s="733"/>
      <c r="BK41" s="733"/>
      <c r="BL41" s="733"/>
      <c r="BM41" s="733"/>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549</v>
      </c>
    </row>
    <row r="2" spans="1:11" ht="18" customHeight="1">
      <c r="A2" s="577" t="s">
        <v>245</v>
      </c>
      <c r="B2" s="577"/>
      <c r="C2" s="577"/>
      <c r="D2" s="577"/>
      <c r="E2" s="577"/>
      <c r="F2" s="577"/>
      <c r="G2" s="577"/>
      <c r="H2" s="577"/>
      <c r="I2" s="577"/>
      <c r="J2" s="577"/>
      <c r="K2" s="577"/>
    </row>
    <row r="7" spans="1:11" ht="18.75" customHeight="1">
      <c r="A7" s="113" t="s">
        <v>67</v>
      </c>
      <c r="B7" s="528" t="s">
        <v>646</v>
      </c>
      <c r="C7" s="528"/>
      <c r="D7" s="528"/>
      <c r="E7" s="528"/>
      <c r="F7" s="528"/>
      <c r="G7" s="528"/>
    </row>
    <row r="8" spans="1:11" ht="12" customHeight="1">
      <c r="A8" s="119"/>
      <c r="B8" s="120"/>
      <c r="C8" s="120"/>
      <c r="D8" s="120"/>
      <c r="E8" s="120"/>
      <c r="F8" s="120"/>
    </row>
    <row r="10" spans="1:11">
      <c r="A10" s="574" t="s">
        <v>231</v>
      </c>
      <c r="B10" s="574"/>
      <c r="C10" s="574"/>
      <c r="D10" s="574" t="s">
        <v>272</v>
      </c>
      <c r="E10" s="574"/>
      <c r="F10" s="574"/>
      <c r="G10" s="574" t="s">
        <v>232</v>
      </c>
      <c r="H10" s="574"/>
      <c r="I10" s="574"/>
      <c r="J10" s="574"/>
      <c r="K10" s="574"/>
    </row>
    <row r="11" spans="1:11" ht="18.75" customHeight="1">
      <c r="A11" s="579"/>
      <c r="B11" s="579"/>
      <c r="C11" s="579"/>
      <c r="D11" s="579"/>
      <c r="E11" s="579"/>
      <c r="F11" s="579"/>
      <c r="G11" s="579"/>
      <c r="H11" s="579"/>
      <c r="I11" s="579"/>
      <c r="J11" s="579"/>
      <c r="K11" s="579"/>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78" t="s">
        <v>233</v>
      </c>
      <c r="B16" s="568" t="s">
        <v>246</v>
      </c>
      <c r="C16" s="568"/>
      <c r="D16" s="568"/>
      <c r="E16" s="568"/>
      <c r="F16" s="568"/>
      <c r="G16" s="568" t="s">
        <v>247</v>
      </c>
      <c r="H16" s="568"/>
      <c r="I16" s="568"/>
      <c r="J16" s="568"/>
      <c r="K16" s="568"/>
    </row>
    <row r="17" spans="1:11" ht="18.75" customHeight="1">
      <c r="A17" s="569"/>
      <c r="B17" s="207" t="s">
        <v>555</v>
      </c>
      <c r="C17" s="222" t="s">
        <v>556</v>
      </c>
      <c r="D17" s="208" t="s">
        <v>557</v>
      </c>
      <c r="E17" s="208" t="s">
        <v>558</v>
      </c>
      <c r="F17" s="223" t="s">
        <v>556</v>
      </c>
      <c r="G17" s="207" t="s">
        <v>555</v>
      </c>
      <c r="H17" s="222" t="s">
        <v>556</v>
      </c>
      <c r="I17" s="208" t="s">
        <v>557</v>
      </c>
      <c r="J17" s="208" t="s">
        <v>558</v>
      </c>
      <c r="K17" s="223" t="s">
        <v>556</v>
      </c>
    </row>
    <row r="18" spans="1:11" ht="18.75" customHeight="1">
      <c r="A18" s="113" t="s">
        <v>262</v>
      </c>
      <c r="B18" s="551"/>
      <c r="C18" s="551"/>
      <c r="D18" s="551"/>
      <c r="E18" s="551"/>
      <c r="F18" s="551"/>
      <c r="G18" s="511"/>
      <c r="H18" s="512"/>
      <c r="I18" s="512"/>
      <c r="J18" s="512"/>
      <c r="K18" s="513"/>
    </row>
    <row r="19" spans="1:11" ht="18.75" customHeight="1">
      <c r="A19" s="220" t="s">
        <v>341</v>
      </c>
      <c r="B19" s="214" t="s">
        <v>560</v>
      </c>
      <c r="C19" s="252"/>
      <c r="D19" s="215" t="s">
        <v>561</v>
      </c>
      <c r="E19" s="253"/>
      <c r="F19" s="217" t="s">
        <v>562</v>
      </c>
      <c r="G19" s="253"/>
      <c r="H19" s="216" t="s">
        <v>563</v>
      </c>
      <c r="I19" s="253"/>
      <c r="J19" s="216" t="s">
        <v>564</v>
      </c>
      <c r="K19" s="349">
        <f>C19+E19+G19+I19</f>
        <v>0</v>
      </c>
    </row>
    <row r="20" spans="1:11">
      <c r="A20" s="545" t="s">
        <v>252</v>
      </c>
      <c r="B20" s="568" t="s">
        <v>250</v>
      </c>
      <c r="C20" s="568"/>
      <c r="D20" s="568"/>
      <c r="E20" s="568"/>
      <c r="F20" s="568"/>
      <c r="G20" s="568" t="s">
        <v>251</v>
      </c>
      <c r="H20" s="568"/>
      <c r="I20" s="568"/>
      <c r="J20" s="568"/>
      <c r="K20" s="568"/>
    </row>
    <row r="21" spans="1:11" ht="18.75" customHeight="1">
      <c r="A21" s="569"/>
      <c r="B21" s="551"/>
      <c r="C21" s="551"/>
      <c r="D21" s="551"/>
      <c r="E21" s="551"/>
      <c r="F21" s="551"/>
      <c r="G21" s="551"/>
      <c r="H21" s="551"/>
      <c r="I21" s="551"/>
      <c r="J21" s="551"/>
      <c r="K21" s="551"/>
    </row>
    <row r="22" spans="1:11" ht="12" customHeight="1">
      <c r="A22" s="567" t="s">
        <v>547</v>
      </c>
      <c r="B22" s="113" t="s">
        <v>254</v>
      </c>
      <c r="C22" s="574" t="s">
        <v>255</v>
      </c>
      <c r="D22" s="574"/>
      <c r="E22" s="574"/>
      <c r="F22" s="574"/>
      <c r="G22" s="574"/>
      <c r="H22" s="574"/>
      <c r="I22" s="574"/>
      <c r="J22" s="574"/>
      <c r="K22" s="574"/>
    </row>
    <row r="23" spans="1:11">
      <c r="A23" s="567"/>
      <c r="B23" s="551"/>
      <c r="C23" s="113" t="s">
        <v>256</v>
      </c>
      <c r="D23" s="113" t="s">
        <v>257</v>
      </c>
      <c r="E23" s="113" t="s">
        <v>258</v>
      </c>
      <c r="F23" s="575" t="s">
        <v>251</v>
      </c>
      <c r="G23" s="576"/>
      <c r="H23" s="568" t="s">
        <v>259</v>
      </c>
      <c r="I23" s="568"/>
      <c r="J23" s="568"/>
      <c r="K23" s="568"/>
    </row>
    <row r="24" spans="1:11" ht="18.75" customHeight="1">
      <c r="A24" s="567"/>
      <c r="B24" s="551"/>
      <c r="C24" s="225"/>
      <c r="D24" s="226"/>
      <c r="E24" s="227"/>
      <c r="F24" s="514"/>
      <c r="G24" s="514"/>
      <c r="H24" s="117" t="s">
        <v>260</v>
      </c>
      <c r="I24" s="228"/>
      <c r="J24" s="117" t="s">
        <v>261</v>
      </c>
      <c r="K24" s="229"/>
    </row>
    <row r="25" spans="1:11" ht="18.75" customHeight="1">
      <c r="A25" s="567"/>
      <c r="B25" s="551"/>
      <c r="C25" s="225"/>
      <c r="D25" s="226"/>
      <c r="E25" s="227"/>
      <c r="F25" s="514"/>
      <c r="G25" s="514"/>
      <c r="H25" s="117" t="s">
        <v>260</v>
      </c>
      <c r="I25" s="228"/>
      <c r="J25" s="117" t="s">
        <v>261</v>
      </c>
      <c r="K25" s="229"/>
    </row>
    <row r="28" spans="1:11">
      <c r="A28" s="111" t="s">
        <v>276</v>
      </c>
    </row>
    <row r="29" spans="1:11" ht="3.75" customHeight="1"/>
    <row r="30" spans="1:11" ht="15" customHeight="1">
      <c r="A30" s="556" t="s">
        <v>46</v>
      </c>
      <c r="B30" s="571" t="s">
        <v>466</v>
      </c>
      <c r="C30" s="572"/>
      <c r="D30" s="572"/>
      <c r="E30" s="573"/>
      <c r="F30" s="572" t="s">
        <v>467</v>
      </c>
      <c r="G30" s="572"/>
      <c r="H30" s="572"/>
      <c r="I30" s="573"/>
      <c r="J30" s="637" t="s">
        <v>395</v>
      </c>
      <c r="K30" s="556" t="s">
        <v>242</v>
      </c>
    </row>
    <row r="31" spans="1:11" ht="19.5" customHeight="1">
      <c r="A31" s="557"/>
      <c r="B31" s="112" t="s">
        <v>396</v>
      </c>
      <c r="C31" s="112" t="s">
        <v>397</v>
      </c>
      <c r="D31" s="112" t="s">
        <v>398</v>
      </c>
      <c r="E31" s="193" t="s">
        <v>239</v>
      </c>
      <c r="F31" s="112" t="s">
        <v>399</v>
      </c>
      <c r="G31" s="112" t="s">
        <v>400</v>
      </c>
      <c r="H31" s="116" t="s">
        <v>401</v>
      </c>
      <c r="I31" s="114" t="s">
        <v>239</v>
      </c>
      <c r="J31" s="638"/>
      <c r="K31" s="557"/>
    </row>
    <row r="32" spans="1:11" ht="18.75" customHeight="1">
      <c r="A32" s="113" t="s">
        <v>572</v>
      </c>
      <c r="B32" s="226"/>
      <c r="C32" s="226"/>
      <c r="D32" s="226"/>
      <c r="E32" s="234"/>
      <c r="F32" s="226"/>
      <c r="G32" s="226"/>
      <c r="H32" s="226"/>
      <c r="I32" s="226"/>
      <c r="J32" s="226"/>
      <c r="K32" s="121" t="str">
        <f>IF(SUM(B32:J32)=0,"",SUM(B32:J32))</f>
        <v/>
      </c>
    </row>
    <row r="33" spans="1:11" ht="15" customHeight="1">
      <c r="A33" s="568" t="s">
        <v>573</v>
      </c>
      <c r="B33" s="293"/>
      <c r="C33" s="293"/>
      <c r="D33" s="293"/>
      <c r="E33" s="294"/>
      <c r="F33" s="293"/>
      <c r="G33" s="293"/>
      <c r="H33" s="293"/>
      <c r="I33" s="293"/>
      <c r="J33" s="293"/>
      <c r="K33" s="122" t="str">
        <f t="shared" ref="K33:K34" si="0">IF(SUM(B33:J33)=0,"",SUM(B33:J33))</f>
        <v/>
      </c>
    </row>
    <row r="34" spans="1:11" ht="15" customHeight="1">
      <c r="A34" s="568"/>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58"/>
      <c r="B39" s="559"/>
      <c r="C39" s="559"/>
      <c r="D39" s="559"/>
      <c r="E39" s="559"/>
      <c r="F39" s="559"/>
      <c r="G39" s="559"/>
      <c r="H39" s="559"/>
      <c r="I39" s="559"/>
      <c r="J39" s="559"/>
      <c r="K39" s="560"/>
    </row>
    <row r="40" spans="1:11" ht="18.75" customHeight="1">
      <c r="A40" s="561"/>
      <c r="B40" s="562"/>
      <c r="C40" s="562"/>
      <c r="D40" s="562"/>
      <c r="E40" s="562"/>
      <c r="F40" s="562"/>
      <c r="G40" s="562"/>
      <c r="H40" s="562"/>
      <c r="I40" s="562"/>
      <c r="J40" s="562"/>
      <c r="K40" s="563"/>
    </row>
    <row r="41" spans="1:11" ht="18.75" customHeight="1">
      <c r="A41" s="564"/>
      <c r="B41" s="565"/>
      <c r="C41" s="565"/>
      <c r="D41" s="565"/>
      <c r="E41" s="565"/>
      <c r="F41" s="565"/>
      <c r="G41" s="565"/>
      <c r="H41" s="565"/>
      <c r="I41" s="565"/>
      <c r="J41" s="565"/>
      <c r="K41" s="566"/>
    </row>
    <row r="44" spans="1:11">
      <c r="A44" s="111" t="s">
        <v>402</v>
      </c>
    </row>
    <row r="45" spans="1:11" ht="3.75" customHeight="1"/>
    <row r="46" spans="1:11" ht="36.75" customHeight="1">
      <c r="A46" s="664" t="s">
        <v>548</v>
      </c>
      <c r="B46" s="664"/>
      <c r="C46" s="664"/>
      <c r="D46" s="664"/>
      <c r="E46" s="664"/>
      <c r="F46" s="664"/>
      <c r="G46" s="664"/>
      <c r="H46" s="664"/>
      <c r="I46" s="664"/>
      <c r="J46" s="664"/>
      <c r="K46" s="664"/>
    </row>
    <row r="47" spans="1:11" ht="4.5" customHeight="1"/>
    <row r="48" spans="1:11" ht="18.75" customHeight="1">
      <c r="A48" s="137" t="s">
        <v>403</v>
      </c>
    </row>
    <row r="49" spans="1:9" ht="18.75" customHeight="1">
      <c r="A49" s="618" t="s">
        <v>404</v>
      </c>
      <c r="B49" s="619"/>
      <c r="C49" s="620"/>
      <c r="D49" s="243"/>
      <c r="E49" s="135" t="s">
        <v>414</v>
      </c>
      <c r="F49" s="584"/>
      <c r="G49" s="585"/>
      <c r="H49" s="585"/>
      <c r="I49" s="623"/>
    </row>
    <row r="50" spans="1:9" ht="18.75" customHeight="1">
      <c r="A50" s="618" t="s">
        <v>405</v>
      </c>
      <c r="B50" s="619"/>
      <c r="C50" s="620"/>
      <c r="D50" s="511" t="s">
        <v>415</v>
      </c>
      <c r="E50" s="512"/>
      <c r="F50" s="512"/>
      <c r="G50" s="513"/>
      <c r="H50" s="584"/>
      <c r="I50" s="623"/>
    </row>
    <row r="51" spans="1:9" ht="18.75" customHeight="1">
      <c r="A51" s="639" t="s">
        <v>406</v>
      </c>
      <c r="B51" s="640"/>
      <c r="C51" s="640"/>
      <c r="D51" s="640"/>
      <c r="E51" s="640"/>
      <c r="F51" s="640"/>
      <c r="G51" s="640"/>
      <c r="H51" s="640"/>
      <c r="I51" s="641"/>
    </row>
    <row r="52" spans="1:9" ht="18.75" customHeight="1">
      <c r="A52" s="132"/>
      <c r="B52" s="618" t="s">
        <v>410</v>
      </c>
      <c r="C52" s="620"/>
      <c r="D52" s="131" t="s">
        <v>408</v>
      </c>
      <c r="E52" s="244"/>
      <c r="F52" s="177" t="s">
        <v>409</v>
      </c>
      <c r="G52" s="244"/>
      <c r="H52" s="177" t="s">
        <v>412</v>
      </c>
      <c r="I52" s="115"/>
    </row>
    <row r="53" spans="1:9" ht="18.75" customHeight="1">
      <c r="A53" s="132"/>
      <c r="B53" s="618" t="s">
        <v>632</v>
      </c>
      <c r="C53" s="620"/>
      <c r="D53" s="131" t="s">
        <v>413</v>
      </c>
      <c r="E53" s="244"/>
      <c r="F53" s="177" t="s">
        <v>409</v>
      </c>
      <c r="G53" s="244"/>
      <c r="H53" s="177" t="s">
        <v>412</v>
      </c>
      <c r="I53" s="115"/>
    </row>
    <row r="54" spans="1:9" ht="18.75" customHeight="1">
      <c r="A54" s="132"/>
      <c r="B54" s="618" t="s">
        <v>411</v>
      </c>
      <c r="C54" s="620"/>
      <c r="D54" s="131" t="s">
        <v>413</v>
      </c>
      <c r="E54" s="244"/>
      <c r="F54" s="177" t="s">
        <v>409</v>
      </c>
      <c r="G54" s="244"/>
      <c r="H54" s="177" t="s">
        <v>412</v>
      </c>
      <c r="I54" s="115"/>
    </row>
    <row r="55" spans="1:9" ht="18.75" customHeight="1">
      <c r="A55" s="136"/>
      <c r="B55" s="618" t="s">
        <v>407</v>
      </c>
      <c r="C55" s="620"/>
      <c r="D55" s="511"/>
      <c r="E55" s="512"/>
      <c r="F55" s="512"/>
      <c r="G55" s="513"/>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550</v>
      </c>
    </row>
    <row r="2" spans="1:11" ht="18" customHeight="1">
      <c r="A2" s="577" t="s">
        <v>245</v>
      </c>
      <c r="B2" s="577"/>
      <c r="C2" s="577"/>
      <c r="D2" s="577"/>
      <c r="E2" s="577"/>
      <c r="F2" s="577"/>
      <c r="G2" s="577"/>
      <c r="H2" s="577"/>
      <c r="I2" s="577"/>
      <c r="J2" s="577"/>
      <c r="K2" s="577"/>
    </row>
    <row r="5" spans="1:11" ht="18.75" customHeight="1">
      <c r="A5" s="113" t="s">
        <v>67</v>
      </c>
      <c r="B5" s="528" t="s">
        <v>647</v>
      </c>
      <c r="C5" s="528"/>
      <c r="D5" s="528"/>
      <c r="E5" s="528"/>
      <c r="F5" s="528"/>
      <c r="G5" s="528"/>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c r="A17" s="568" t="s">
        <v>341</v>
      </c>
      <c r="B17" s="568" t="s">
        <v>243</v>
      </c>
      <c r="C17" s="568"/>
      <c r="D17" s="568"/>
      <c r="E17" s="568"/>
      <c r="F17" s="568"/>
      <c r="G17" s="568" t="s">
        <v>244</v>
      </c>
      <c r="H17" s="568"/>
      <c r="I17" s="568"/>
      <c r="J17" s="568"/>
      <c r="K17" s="568"/>
    </row>
    <row r="18" spans="1:11" ht="18.75" customHeight="1">
      <c r="A18" s="568"/>
      <c r="B18" s="551"/>
      <c r="C18" s="551"/>
      <c r="D18" s="552" t="s">
        <v>274</v>
      </c>
      <c r="E18" s="553"/>
      <c r="F18" s="224"/>
      <c r="G18" s="551"/>
      <c r="H18" s="551"/>
      <c r="I18" s="552" t="s">
        <v>274</v>
      </c>
      <c r="J18" s="553"/>
      <c r="K18" s="224"/>
    </row>
    <row r="19" spans="1:11">
      <c r="A19" s="545" t="s">
        <v>252</v>
      </c>
      <c r="B19" s="568" t="s">
        <v>250</v>
      </c>
      <c r="C19" s="568"/>
      <c r="D19" s="568"/>
      <c r="E19" s="568"/>
      <c r="F19" s="568"/>
      <c r="G19" s="568" t="s">
        <v>251</v>
      </c>
      <c r="H19" s="568"/>
      <c r="I19" s="568"/>
      <c r="J19" s="568"/>
      <c r="K19" s="568"/>
    </row>
    <row r="20" spans="1:11" ht="18.75" customHeight="1">
      <c r="A20" s="569"/>
      <c r="B20" s="551"/>
      <c r="C20" s="551"/>
      <c r="D20" s="551"/>
      <c r="E20" s="551"/>
      <c r="F20" s="551"/>
      <c r="G20" s="551"/>
      <c r="H20" s="551"/>
      <c r="I20" s="551"/>
      <c r="J20" s="551"/>
      <c r="K20" s="551"/>
    </row>
    <row r="21" spans="1:11" ht="12" customHeight="1">
      <c r="A21" s="567" t="s">
        <v>547</v>
      </c>
      <c r="B21" s="113" t="s">
        <v>254</v>
      </c>
      <c r="C21" s="574" t="s">
        <v>255</v>
      </c>
      <c r="D21" s="574"/>
      <c r="E21" s="574"/>
      <c r="F21" s="574"/>
      <c r="G21" s="574"/>
      <c r="H21" s="574"/>
      <c r="I21" s="574"/>
      <c r="J21" s="574"/>
      <c r="K21" s="574"/>
    </row>
    <row r="22" spans="1:11">
      <c r="A22" s="567"/>
      <c r="B22" s="551"/>
      <c r="C22" s="113" t="s">
        <v>256</v>
      </c>
      <c r="D22" s="113" t="s">
        <v>257</v>
      </c>
      <c r="E22" s="113" t="s">
        <v>258</v>
      </c>
      <c r="F22" s="575" t="s">
        <v>251</v>
      </c>
      <c r="G22" s="576"/>
      <c r="H22" s="568" t="s">
        <v>259</v>
      </c>
      <c r="I22" s="568"/>
      <c r="J22" s="568"/>
      <c r="K22" s="568"/>
    </row>
    <row r="23" spans="1:11" ht="18.75" customHeight="1">
      <c r="A23" s="567"/>
      <c r="B23" s="551"/>
      <c r="C23" s="225"/>
      <c r="D23" s="226"/>
      <c r="E23" s="227"/>
      <c r="F23" s="514"/>
      <c r="G23" s="514"/>
      <c r="H23" s="117" t="s">
        <v>260</v>
      </c>
      <c r="I23" s="228"/>
      <c r="J23" s="117" t="s">
        <v>261</v>
      </c>
      <c r="K23" s="229"/>
    </row>
    <row r="24" spans="1:11" ht="18.75" customHeight="1">
      <c r="A24" s="567"/>
      <c r="B24" s="551"/>
      <c r="C24" s="225"/>
      <c r="D24" s="226"/>
      <c r="E24" s="227"/>
      <c r="F24" s="514"/>
      <c r="G24" s="514"/>
      <c r="H24" s="117" t="s">
        <v>260</v>
      </c>
      <c r="I24" s="228"/>
      <c r="J24" s="117" t="s">
        <v>261</v>
      </c>
      <c r="K24" s="229"/>
    </row>
    <row r="27" spans="1:11">
      <c r="A27" s="111" t="s">
        <v>276</v>
      </c>
    </row>
    <row r="28" spans="1:11" ht="3.75" customHeight="1"/>
    <row r="29" spans="1:11">
      <c r="A29" s="556" t="s">
        <v>46</v>
      </c>
      <c r="B29" s="571" t="s">
        <v>320</v>
      </c>
      <c r="C29" s="572"/>
      <c r="D29" s="572"/>
      <c r="E29" s="572"/>
      <c r="F29" s="572"/>
      <c r="G29" s="573"/>
      <c r="H29" s="571" t="s">
        <v>321</v>
      </c>
      <c r="I29" s="573"/>
      <c r="J29" s="556" t="s">
        <v>241</v>
      </c>
      <c r="K29" s="556" t="s">
        <v>242</v>
      </c>
    </row>
    <row r="30" spans="1:11" ht="24">
      <c r="A30" s="557"/>
      <c r="B30" s="112" t="s">
        <v>234</v>
      </c>
      <c r="C30" s="112" t="s">
        <v>235</v>
      </c>
      <c r="D30" s="112" t="s">
        <v>236</v>
      </c>
      <c r="E30" s="112" t="s">
        <v>237</v>
      </c>
      <c r="F30" s="112" t="s">
        <v>238</v>
      </c>
      <c r="G30" s="112" t="s">
        <v>239</v>
      </c>
      <c r="H30" s="116" t="s">
        <v>249</v>
      </c>
      <c r="I30" s="114" t="s">
        <v>240</v>
      </c>
      <c r="J30" s="557"/>
      <c r="K30" s="557"/>
    </row>
    <row r="31" spans="1:11" ht="18.75" customHeight="1">
      <c r="A31" s="113" t="s">
        <v>572</v>
      </c>
      <c r="B31" s="226"/>
      <c r="C31" s="226"/>
      <c r="D31" s="226"/>
      <c r="E31" s="226"/>
      <c r="F31" s="226"/>
      <c r="G31" s="226"/>
      <c r="H31" s="226"/>
      <c r="I31" s="226"/>
      <c r="J31" s="226"/>
      <c r="K31" s="121" t="str">
        <f>IF(SUM(B31:J31)=0,"",SUM(B31:J31))</f>
        <v/>
      </c>
    </row>
    <row r="32" spans="1:11" ht="15" customHeight="1">
      <c r="A32" s="568" t="s">
        <v>573</v>
      </c>
      <c r="B32" s="293"/>
      <c r="C32" s="293"/>
      <c r="D32" s="293"/>
      <c r="E32" s="293"/>
      <c r="F32" s="293"/>
      <c r="G32" s="293"/>
      <c r="H32" s="293"/>
      <c r="I32" s="293"/>
      <c r="J32" s="293"/>
      <c r="K32" s="122" t="str">
        <f t="shared" ref="K32:K33" si="0">IF(SUM(B32:J32)=0,"",SUM(B32:J32))</f>
        <v/>
      </c>
    </row>
    <row r="33" spans="1:11" ht="15" customHeight="1">
      <c r="A33" s="568"/>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58"/>
      <c r="B38" s="559"/>
      <c r="C38" s="559"/>
      <c r="D38" s="559"/>
      <c r="E38" s="559"/>
      <c r="F38" s="559"/>
      <c r="G38" s="559"/>
      <c r="H38" s="559"/>
      <c r="I38" s="559"/>
      <c r="J38" s="559"/>
      <c r="K38" s="560"/>
    </row>
    <row r="39" spans="1:11" ht="18.75" customHeight="1">
      <c r="A39" s="561"/>
      <c r="B39" s="562"/>
      <c r="C39" s="562"/>
      <c r="D39" s="562"/>
      <c r="E39" s="562"/>
      <c r="F39" s="562"/>
      <c r="G39" s="562"/>
      <c r="H39" s="562"/>
      <c r="I39" s="562"/>
      <c r="J39" s="562"/>
      <c r="K39" s="563"/>
    </row>
    <row r="40" spans="1:11" ht="18.75" customHeight="1">
      <c r="A40" s="564"/>
      <c r="B40" s="565"/>
      <c r="C40" s="565"/>
      <c r="D40" s="565"/>
      <c r="E40" s="565"/>
      <c r="F40" s="565"/>
      <c r="G40" s="565"/>
      <c r="H40" s="565"/>
      <c r="I40" s="565"/>
      <c r="J40" s="565"/>
      <c r="K40" s="566"/>
    </row>
    <row r="43" spans="1:11">
      <c r="A43" s="111" t="s">
        <v>287</v>
      </c>
    </row>
    <row r="44" spans="1:11" ht="3.75" customHeight="1"/>
    <row r="45" spans="1:11" ht="36.75" customHeight="1">
      <c r="A45" s="664" t="s">
        <v>548</v>
      </c>
      <c r="B45" s="664"/>
      <c r="C45" s="664"/>
      <c r="D45" s="664"/>
      <c r="E45" s="664"/>
      <c r="F45" s="664"/>
      <c r="G45" s="664"/>
      <c r="H45" s="664"/>
      <c r="I45" s="664"/>
      <c r="J45" s="664"/>
      <c r="K45" s="664"/>
    </row>
    <row r="46" spans="1:11" ht="4.5" customHeight="1"/>
    <row r="47" spans="1:11" ht="18.75" customHeight="1">
      <c r="A47" s="554" t="s">
        <v>273</v>
      </c>
      <c r="B47" s="555"/>
      <c r="C47" s="548"/>
      <c r="D47" s="549"/>
      <c r="E47" s="549"/>
      <c r="F47" s="549"/>
      <c r="G47" s="549"/>
      <c r="H47" s="550"/>
      <c r="I47" s="118"/>
      <c r="J47" s="118"/>
      <c r="K47" s="118"/>
    </row>
    <row r="48" spans="1:11" ht="18.75" customHeight="1">
      <c r="A48" s="532" t="s">
        <v>304</v>
      </c>
      <c r="B48" s="533"/>
      <c r="C48" s="529"/>
      <c r="D48" s="530"/>
      <c r="E48" s="530"/>
      <c r="F48" s="530"/>
      <c r="G48" s="530"/>
      <c r="H48" s="531"/>
    </row>
    <row r="49" spans="1:11" ht="18.75" customHeight="1">
      <c r="A49" s="138"/>
      <c r="B49" s="526" t="s">
        <v>288</v>
      </c>
      <c r="C49" s="527"/>
      <c r="D49" s="528" t="s">
        <v>302</v>
      </c>
      <c r="E49" s="528"/>
      <c r="F49" s="528"/>
      <c r="G49" s="511"/>
      <c r="H49" s="513"/>
    </row>
    <row r="50" spans="1:11" ht="18.75" customHeight="1">
      <c r="A50" s="132"/>
      <c r="B50" s="517"/>
      <c r="C50" s="518"/>
      <c r="D50" s="528" t="s">
        <v>306</v>
      </c>
      <c r="E50" s="528"/>
      <c r="F50" s="528"/>
      <c r="G50" s="523"/>
      <c r="H50" s="524"/>
    </row>
    <row r="51" spans="1:11" ht="18.75" customHeight="1">
      <c r="A51" s="132"/>
      <c r="B51" s="526" t="s">
        <v>289</v>
      </c>
      <c r="C51" s="527"/>
      <c r="D51" s="525" t="s">
        <v>305</v>
      </c>
      <c r="E51" s="525"/>
      <c r="F51" s="525"/>
      <c r="G51" s="523"/>
      <c r="H51" s="524"/>
      <c r="I51" s="136"/>
      <c r="J51" s="137"/>
      <c r="K51" s="137"/>
    </row>
    <row r="52" spans="1:11" ht="18.75" customHeight="1">
      <c r="A52" s="132"/>
      <c r="B52" s="519" t="s">
        <v>335</v>
      </c>
      <c r="C52" s="520"/>
      <c r="D52" s="525" t="s">
        <v>290</v>
      </c>
      <c r="E52" s="525"/>
      <c r="F52" s="525"/>
      <c r="G52" s="113" t="s">
        <v>298</v>
      </c>
      <c r="H52" s="515"/>
      <c r="I52" s="521"/>
      <c r="J52" s="521"/>
      <c r="K52" s="522"/>
    </row>
    <row r="53" spans="1:11" ht="18.75" customHeight="1">
      <c r="A53" s="132"/>
      <c r="B53" s="519"/>
      <c r="C53" s="520"/>
      <c r="D53" s="138"/>
      <c r="E53" s="127" t="s">
        <v>296</v>
      </c>
      <c r="F53" s="514"/>
      <c r="G53" s="514"/>
      <c r="H53" s="113" t="s">
        <v>303</v>
      </c>
      <c r="I53" s="514"/>
      <c r="J53" s="514"/>
      <c r="K53" s="514"/>
    </row>
    <row r="54" spans="1:11" ht="18.75" customHeight="1">
      <c r="A54" s="132"/>
      <c r="B54" s="132"/>
      <c r="D54" s="132"/>
      <c r="E54" s="127" t="s">
        <v>248</v>
      </c>
      <c r="F54" s="232"/>
      <c r="G54" s="115" t="s">
        <v>301</v>
      </c>
      <c r="H54" s="113" t="s">
        <v>299</v>
      </c>
      <c r="I54" s="515"/>
      <c r="J54" s="516"/>
      <c r="K54" s="115" t="s">
        <v>300</v>
      </c>
    </row>
    <row r="55" spans="1:11" ht="18.75" customHeight="1">
      <c r="A55" s="132"/>
      <c r="B55" s="132"/>
      <c r="D55" s="132"/>
      <c r="E55" s="528" t="s">
        <v>295</v>
      </c>
      <c r="F55" s="528"/>
      <c r="G55" s="528"/>
      <c r="H55" s="528"/>
      <c r="I55" s="544"/>
      <c r="J55" s="544"/>
      <c r="K55" s="544"/>
    </row>
    <row r="56" spans="1:11" ht="18.75" customHeight="1">
      <c r="A56" s="132"/>
      <c r="B56" s="132"/>
      <c r="D56" s="132"/>
      <c r="E56" s="534" t="s">
        <v>291</v>
      </c>
      <c r="F56" s="535"/>
      <c r="G56" s="534" t="s">
        <v>293</v>
      </c>
      <c r="H56" s="536"/>
      <c r="I56" s="539"/>
      <c r="J56" s="540"/>
      <c r="K56" s="541"/>
    </row>
    <row r="57" spans="1:11" ht="18.75" customHeight="1">
      <c r="A57" s="132"/>
      <c r="B57" s="132"/>
      <c r="D57" s="132"/>
      <c r="E57" s="289"/>
      <c r="F57" s="134"/>
      <c r="G57" s="182"/>
      <c r="H57" s="545" t="s">
        <v>631</v>
      </c>
      <c r="I57" s="130"/>
      <c r="J57" s="290" t="s">
        <v>629</v>
      </c>
      <c r="K57" s="128" t="s">
        <v>630</v>
      </c>
    </row>
    <row r="58" spans="1:11" ht="18.75" customHeight="1">
      <c r="A58" s="132"/>
      <c r="B58" s="132"/>
      <c r="D58" s="132"/>
      <c r="E58" s="289"/>
      <c r="F58" s="134"/>
      <c r="G58" s="289"/>
      <c r="H58" s="546"/>
      <c r="I58" s="128" t="s">
        <v>628</v>
      </c>
      <c r="J58" s="291"/>
      <c r="K58" s="292"/>
    </row>
    <row r="59" spans="1:11" ht="18.75" customHeight="1">
      <c r="A59" s="132"/>
      <c r="B59" s="132"/>
      <c r="D59" s="132"/>
      <c r="E59" s="289"/>
      <c r="F59" s="134"/>
      <c r="G59" s="289"/>
      <c r="H59" s="546"/>
      <c r="I59" s="129" t="s">
        <v>626</v>
      </c>
      <c r="J59" s="292"/>
      <c r="K59" s="292"/>
    </row>
    <row r="60" spans="1:11" ht="18.75" customHeight="1">
      <c r="A60" s="132"/>
      <c r="B60" s="132"/>
      <c r="D60" s="132"/>
      <c r="E60" s="289"/>
      <c r="F60" s="134"/>
      <c r="G60" s="150"/>
      <c r="H60" s="547"/>
      <c r="I60" s="129" t="s">
        <v>627</v>
      </c>
      <c r="J60" s="292"/>
      <c r="K60" s="292"/>
    </row>
    <row r="61" spans="1:11" ht="18.75" customHeight="1">
      <c r="A61" s="136"/>
      <c r="B61" s="136"/>
      <c r="C61" s="137"/>
      <c r="D61" s="136"/>
      <c r="E61" s="133"/>
      <c r="F61" s="139"/>
      <c r="G61" s="537" t="s">
        <v>292</v>
      </c>
      <c r="H61" s="538"/>
      <c r="I61" s="542"/>
      <c r="J61" s="542"/>
      <c r="K61" s="543"/>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519</v>
      </c>
    </row>
    <row r="2" spans="1:11" ht="18" customHeight="1">
      <c r="A2" s="577" t="s">
        <v>245</v>
      </c>
      <c r="B2" s="577"/>
      <c r="C2" s="577"/>
      <c r="D2" s="577"/>
      <c r="E2" s="577"/>
      <c r="F2" s="577"/>
      <c r="G2" s="577"/>
      <c r="H2" s="577"/>
      <c r="I2" s="577"/>
      <c r="J2" s="577"/>
      <c r="K2" s="577"/>
    </row>
    <row r="5" spans="1:11" ht="18.75" customHeight="1">
      <c r="A5" s="113" t="s">
        <v>67</v>
      </c>
      <c r="B5" s="574" t="s">
        <v>520</v>
      </c>
      <c r="C5" s="574"/>
      <c r="D5" s="574"/>
      <c r="E5" s="574"/>
      <c r="F5" s="574"/>
    </row>
    <row r="6" spans="1:11" ht="12" customHeight="1">
      <c r="A6" s="119"/>
      <c r="B6" s="120"/>
      <c r="C6" s="120"/>
      <c r="D6" s="120"/>
      <c r="E6" s="120"/>
      <c r="F6" s="120"/>
    </row>
    <row r="8" spans="1:11" ht="15" customHeight="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ht="18.75" customHeight="1">
      <c r="A17" s="220" t="s">
        <v>341</v>
      </c>
      <c r="B17" s="214" t="s">
        <v>560</v>
      </c>
      <c r="C17" s="252"/>
      <c r="D17" s="215" t="s">
        <v>561</v>
      </c>
      <c r="E17" s="253"/>
      <c r="F17" s="217" t="s">
        <v>562</v>
      </c>
      <c r="G17" s="253"/>
      <c r="H17" s="216" t="s">
        <v>563</v>
      </c>
      <c r="I17" s="253"/>
      <c r="J17" s="216" t="s">
        <v>564</v>
      </c>
      <c r="K17" s="349">
        <f>C17+E17+G17+I17</f>
        <v>0</v>
      </c>
    </row>
    <row r="18" spans="1:11">
      <c r="A18" s="545" t="s">
        <v>252</v>
      </c>
      <c r="B18" s="568" t="s">
        <v>250</v>
      </c>
      <c r="C18" s="568"/>
      <c r="D18" s="568"/>
      <c r="E18" s="568"/>
      <c r="F18" s="568"/>
      <c r="G18" s="568" t="s">
        <v>251</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c r="C21" s="113" t="s">
        <v>256</v>
      </c>
      <c r="D21" s="113" t="s">
        <v>257</v>
      </c>
      <c r="E21" s="113" t="s">
        <v>258</v>
      </c>
      <c r="F21" s="575" t="s">
        <v>251</v>
      </c>
      <c r="G21" s="576"/>
      <c r="H21" s="568" t="s">
        <v>259</v>
      </c>
      <c r="I21" s="568"/>
      <c r="J21" s="568"/>
      <c r="K21" s="568"/>
    </row>
    <row r="22" spans="1:11" ht="18.75" customHeight="1">
      <c r="A22" s="567"/>
      <c r="B22" s="551"/>
      <c r="C22" s="225"/>
      <c r="D22" s="226"/>
      <c r="E22" s="227"/>
      <c r="F22" s="514"/>
      <c r="G22" s="514"/>
      <c r="H22" s="117" t="s">
        <v>260</v>
      </c>
      <c r="I22" s="228"/>
      <c r="J22" s="117" t="s">
        <v>261</v>
      </c>
      <c r="K22" s="229"/>
    </row>
    <row r="23" spans="1:11" ht="18.75" customHeight="1">
      <c r="A23" s="567"/>
      <c r="B23" s="551"/>
      <c r="C23" s="225"/>
      <c r="D23" s="226"/>
      <c r="E23" s="227"/>
      <c r="F23" s="514"/>
      <c r="G23" s="514"/>
      <c r="H23" s="117" t="s">
        <v>260</v>
      </c>
      <c r="I23" s="228"/>
      <c r="J23" s="117" t="s">
        <v>261</v>
      </c>
      <c r="K23" s="229"/>
    </row>
    <row r="26" spans="1:11">
      <c r="A26" s="111" t="s">
        <v>276</v>
      </c>
    </row>
    <row r="27" spans="1:11" ht="3.75" customHeight="1"/>
    <row r="28" spans="1:11" ht="19.5" customHeight="1">
      <c r="A28" s="532" t="s">
        <v>46</v>
      </c>
      <c r="B28" s="533"/>
      <c r="C28" s="690" t="s">
        <v>529</v>
      </c>
      <c r="D28" s="180"/>
      <c r="E28" s="690" t="s">
        <v>530</v>
      </c>
      <c r="F28" s="184"/>
      <c r="G28" s="690" t="s">
        <v>531</v>
      </c>
      <c r="H28" s="184"/>
      <c r="I28" s="690" t="s">
        <v>532</v>
      </c>
      <c r="J28" s="184"/>
      <c r="K28" s="556" t="s">
        <v>242</v>
      </c>
    </row>
    <row r="29" spans="1:11" ht="24" customHeight="1">
      <c r="A29" s="591"/>
      <c r="B29" s="592"/>
      <c r="C29" s="691"/>
      <c r="D29" s="116" t="s">
        <v>528</v>
      </c>
      <c r="E29" s="691"/>
      <c r="F29" s="116" t="s">
        <v>528</v>
      </c>
      <c r="G29" s="691"/>
      <c r="H29" s="116" t="s">
        <v>528</v>
      </c>
      <c r="I29" s="691"/>
      <c r="J29" s="116" t="s">
        <v>528</v>
      </c>
      <c r="K29" s="557"/>
    </row>
    <row r="30" spans="1:11" ht="30" customHeight="1">
      <c r="A30" s="835" t="s">
        <v>572</v>
      </c>
      <c r="B30" s="836"/>
      <c r="C30" s="226"/>
      <c r="D30" s="226"/>
      <c r="E30" s="234"/>
      <c r="F30" s="226"/>
      <c r="G30" s="234"/>
      <c r="H30" s="226"/>
      <c r="I30" s="234"/>
      <c r="J30" s="226"/>
      <c r="K30" s="121" t="str">
        <f>IF(SUM(C30+E30+G30+I30)=0,"",SUM(C30+E30+G30+I30))</f>
        <v/>
      </c>
    </row>
    <row r="31" spans="1:11" ht="15" customHeight="1">
      <c r="A31" s="837" t="s">
        <v>573</v>
      </c>
      <c r="B31" s="838"/>
      <c r="C31" s="293"/>
      <c r="D31" s="293"/>
      <c r="E31" s="294"/>
      <c r="F31" s="293"/>
      <c r="G31" s="294"/>
      <c r="H31" s="293"/>
      <c r="I31" s="294"/>
      <c r="J31" s="293"/>
      <c r="K31" s="122" t="str">
        <f t="shared" ref="K31:K32" si="0">IF(SUM(C31+E31+G31+I31)=0,"",SUM(C31+E31+G31+I31))</f>
        <v/>
      </c>
    </row>
    <row r="32" spans="1:11" ht="15" customHeight="1">
      <c r="A32" s="837"/>
      <c r="B32" s="838"/>
      <c r="C32" s="235"/>
      <c r="D32" s="235"/>
      <c r="E32" s="235"/>
      <c r="F32" s="235"/>
      <c r="G32" s="235"/>
      <c r="H32" s="235"/>
      <c r="I32" s="235"/>
      <c r="J32" s="235"/>
      <c r="K32" s="157" t="str">
        <f t="shared" si="0"/>
        <v/>
      </c>
    </row>
    <row r="33" spans="1:11" ht="37.5" customHeight="1">
      <c r="A33" s="191"/>
      <c r="B33" s="179" t="s">
        <v>533</v>
      </c>
      <c r="C33" s="833"/>
      <c r="D33" s="834"/>
      <c r="E33" s="833"/>
      <c r="F33" s="834"/>
      <c r="G33" s="833"/>
      <c r="H33" s="834"/>
      <c r="I33" s="833"/>
      <c r="J33" s="834"/>
      <c r="K33" s="194" t="str">
        <f>IF(COUNTIF(C33:J33,"有")=0,"",COUNTIF(C33:J33,"有"))</f>
        <v/>
      </c>
    </row>
    <row r="34" spans="1:11" ht="15" customHeight="1">
      <c r="A34" s="682" t="s">
        <v>534</v>
      </c>
      <c r="B34" s="682"/>
      <c r="C34" s="682"/>
      <c r="D34" s="682"/>
      <c r="E34" s="682"/>
      <c r="F34" s="682"/>
      <c r="G34" s="682"/>
      <c r="H34" s="682"/>
      <c r="I34" s="682"/>
      <c r="J34" s="682"/>
      <c r="K34" s="682"/>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558"/>
      <c r="B39" s="559"/>
      <c r="C39" s="559"/>
      <c r="D39" s="559"/>
      <c r="E39" s="559"/>
      <c r="F39" s="559"/>
      <c r="G39" s="559"/>
      <c r="H39" s="559"/>
      <c r="I39" s="559"/>
      <c r="J39" s="559"/>
      <c r="K39" s="560"/>
    </row>
    <row r="40" spans="1:11" ht="18.75" customHeight="1">
      <c r="A40" s="561"/>
      <c r="B40" s="562"/>
      <c r="C40" s="562"/>
      <c r="D40" s="562"/>
      <c r="E40" s="562"/>
      <c r="F40" s="562"/>
      <c r="G40" s="562"/>
      <c r="H40" s="562"/>
      <c r="I40" s="562"/>
      <c r="J40" s="562"/>
      <c r="K40" s="563"/>
    </row>
    <row r="41" spans="1:11" ht="18.75" customHeight="1">
      <c r="A41" s="564"/>
      <c r="B41" s="565"/>
      <c r="C41" s="565"/>
      <c r="D41" s="565"/>
      <c r="E41" s="565"/>
      <c r="F41" s="565"/>
      <c r="G41" s="565"/>
      <c r="H41" s="565"/>
      <c r="I41" s="565"/>
      <c r="J41" s="565"/>
      <c r="K41" s="566"/>
    </row>
    <row r="44" spans="1:11">
      <c r="A44" s="111" t="s">
        <v>402</v>
      </c>
    </row>
    <row r="45" spans="1:11" ht="3.75" customHeight="1"/>
    <row r="46" spans="1:11" ht="18.75" customHeight="1">
      <c r="A46" s="526" t="s">
        <v>521</v>
      </c>
      <c r="B46" s="682"/>
      <c r="C46" s="682"/>
      <c r="D46" s="682"/>
      <c r="E46" s="527"/>
      <c r="F46" s="113" t="s">
        <v>522</v>
      </c>
      <c r="G46" s="511"/>
      <c r="H46" s="512"/>
      <c r="I46" s="513"/>
    </row>
    <row r="47" spans="1:11" ht="18.75" customHeight="1">
      <c r="A47" s="839"/>
      <c r="B47" s="840"/>
      <c r="C47" s="840"/>
      <c r="D47" s="840"/>
      <c r="E47" s="841"/>
      <c r="F47" s="113" t="s">
        <v>523</v>
      </c>
      <c r="G47" s="548" t="s">
        <v>524</v>
      </c>
      <c r="H47" s="549"/>
      <c r="I47" s="251" t="s">
        <v>525</v>
      </c>
    </row>
    <row r="48" spans="1:11" ht="6.75" customHeight="1">
      <c r="F48" s="119"/>
      <c r="G48" s="158"/>
      <c r="H48" s="158"/>
      <c r="I48" s="118"/>
    </row>
    <row r="49" spans="1:11" ht="18.75" customHeight="1">
      <c r="A49" s="111" t="s">
        <v>526</v>
      </c>
    </row>
    <row r="50" spans="1:11" ht="3.75" customHeight="1"/>
    <row r="51" spans="1:11" ht="18.75" customHeight="1">
      <c r="A51" s="558"/>
      <c r="B51" s="559"/>
      <c r="C51" s="559"/>
      <c r="D51" s="559"/>
      <c r="E51" s="559"/>
      <c r="F51" s="559"/>
      <c r="G51" s="559"/>
      <c r="H51" s="559"/>
      <c r="I51" s="559"/>
      <c r="J51" s="559"/>
      <c r="K51" s="560"/>
    </row>
    <row r="52" spans="1:11" ht="18.75" customHeight="1">
      <c r="A52" s="561"/>
      <c r="B52" s="562"/>
      <c r="C52" s="562"/>
      <c r="D52" s="562"/>
      <c r="E52" s="562"/>
      <c r="F52" s="562"/>
      <c r="G52" s="562"/>
      <c r="H52" s="562"/>
      <c r="I52" s="562"/>
      <c r="J52" s="562"/>
      <c r="K52" s="563"/>
    </row>
    <row r="53" spans="1:11" ht="18.75" customHeight="1">
      <c r="A53" s="564"/>
      <c r="B53" s="565"/>
      <c r="C53" s="565"/>
      <c r="D53" s="565"/>
      <c r="E53" s="565"/>
      <c r="F53" s="565"/>
      <c r="G53" s="565"/>
      <c r="H53" s="565"/>
      <c r="I53" s="565"/>
      <c r="J53" s="565"/>
      <c r="K53" s="566"/>
    </row>
    <row r="54" spans="1:11" ht="6.75" customHeight="1"/>
    <row r="55" spans="1:11" ht="18.75" customHeight="1">
      <c r="A55" s="111" t="s">
        <v>527</v>
      </c>
    </row>
    <row r="56" spans="1:11" ht="3.75" customHeight="1"/>
    <row r="57" spans="1:11" ht="18.75" customHeight="1">
      <c r="A57" s="558"/>
      <c r="B57" s="559"/>
      <c r="C57" s="559"/>
      <c r="D57" s="559"/>
      <c r="E57" s="559"/>
      <c r="F57" s="559"/>
      <c r="G57" s="559"/>
      <c r="H57" s="559"/>
      <c r="I57" s="559"/>
      <c r="J57" s="559"/>
      <c r="K57" s="560"/>
    </row>
    <row r="58" spans="1:11" ht="18.75" customHeight="1">
      <c r="A58" s="561"/>
      <c r="B58" s="562"/>
      <c r="C58" s="562"/>
      <c r="D58" s="562"/>
      <c r="E58" s="562"/>
      <c r="F58" s="562"/>
      <c r="G58" s="562"/>
      <c r="H58" s="562"/>
      <c r="I58" s="562"/>
      <c r="J58" s="562"/>
      <c r="K58" s="563"/>
    </row>
    <row r="59" spans="1:11" ht="18.75" customHeight="1">
      <c r="A59" s="564"/>
      <c r="B59" s="565"/>
      <c r="C59" s="565"/>
      <c r="D59" s="565"/>
      <c r="E59" s="565"/>
      <c r="F59" s="565"/>
      <c r="G59" s="565"/>
      <c r="H59" s="565"/>
      <c r="I59" s="565"/>
      <c r="J59" s="565"/>
      <c r="K59" s="566"/>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4F35-6CAA-412C-944B-4796FF5F4B35}">
  <sheetPr>
    <pageSetUpPr fitToPage="1"/>
  </sheetPr>
  <dimension ref="A1:X68"/>
  <sheetViews>
    <sheetView tabSelected="1" view="pageBreakPreview" zoomScaleNormal="100" zoomScaleSheetLayoutView="100" workbookViewId="0">
      <selection activeCell="A67" sqref="A67"/>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711</v>
      </c>
    </row>
    <row r="2" spans="1:22" ht="17.25" customHeight="1">
      <c r="A2" s="209"/>
      <c r="B2" s="209"/>
      <c r="C2" s="209"/>
      <c r="D2" s="499" t="s">
        <v>634</v>
      </c>
      <c r="E2" s="499"/>
      <c r="F2" s="499"/>
      <c r="G2" s="499"/>
      <c r="H2" s="499"/>
      <c r="I2" s="209"/>
      <c r="J2" s="209"/>
      <c r="K2" s="209"/>
      <c r="L2" s="209"/>
      <c r="M2" s="342"/>
      <c r="N2" s="342"/>
      <c r="O2" s="342"/>
      <c r="P2" s="342"/>
      <c r="Q2" s="342"/>
      <c r="R2" s="342"/>
      <c r="S2" s="342"/>
      <c r="T2" s="342"/>
      <c r="U2" s="342"/>
    </row>
    <row r="3" spans="1:22" ht="17.25">
      <c r="A3" s="209"/>
      <c r="B3" s="209"/>
      <c r="C3" s="209"/>
      <c r="D3" s="499"/>
      <c r="E3" s="499"/>
      <c r="F3" s="499"/>
      <c r="G3" s="499"/>
      <c r="H3" s="499"/>
      <c r="I3" s="209"/>
      <c r="J3" s="209"/>
      <c r="K3" s="209"/>
      <c r="L3" s="209"/>
      <c r="M3" s="342"/>
      <c r="N3" s="342"/>
      <c r="O3" s="342"/>
      <c r="P3" s="342"/>
      <c r="Q3" s="342"/>
      <c r="R3" s="342"/>
      <c r="S3" s="342"/>
      <c r="T3" s="342"/>
      <c r="U3" s="342"/>
    </row>
    <row r="4" spans="1:22" ht="14.25" thickBot="1">
      <c r="A4" s="25" t="s">
        <v>26</v>
      </c>
    </row>
    <row r="5" spans="1:22" s="27" customFormat="1" ht="19.5" customHeight="1" thickBot="1">
      <c r="A5" s="500" t="s">
        <v>27</v>
      </c>
      <c r="B5" s="501"/>
      <c r="C5" s="343"/>
      <c r="D5" s="26" t="s">
        <v>55</v>
      </c>
      <c r="E5" s="502" t="s">
        <v>685</v>
      </c>
      <c r="F5" s="503"/>
      <c r="G5" s="503"/>
      <c r="H5" s="503"/>
      <c r="I5" s="504"/>
      <c r="V5" s="27" t="s">
        <v>77</v>
      </c>
    </row>
    <row r="6" spans="1:22" s="27" customFormat="1" ht="12.75" thickBot="1">
      <c r="A6" s="23"/>
    </row>
    <row r="7" spans="1:22" s="27" customFormat="1" ht="18" customHeight="1">
      <c r="A7" s="492" t="s">
        <v>46</v>
      </c>
      <c r="B7" s="493" t="s">
        <v>47</v>
      </c>
      <c r="C7" s="494"/>
      <c r="D7" s="492" t="s">
        <v>633</v>
      </c>
      <c r="E7" s="493"/>
      <c r="F7" s="494"/>
      <c r="G7" s="492" t="s">
        <v>28</v>
      </c>
      <c r="H7" s="493"/>
      <c r="I7" s="493"/>
      <c r="J7" s="493"/>
      <c r="K7" s="493"/>
      <c r="L7" s="494"/>
      <c r="M7" s="492" t="s">
        <v>28</v>
      </c>
      <c r="N7" s="493"/>
      <c r="O7" s="493"/>
      <c r="P7" s="493"/>
      <c r="Q7" s="493"/>
      <c r="R7" s="493"/>
      <c r="S7" s="493"/>
      <c r="T7" s="493"/>
      <c r="U7" s="494"/>
    </row>
    <row r="8" spans="1:22" s="27" customFormat="1" ht="18" customHeight="1">
      <c r="A8" s="495"/>
      <c r="B8" s="487"/>
      <c r="C8" s="488"/>
      <c r="D8" s="495" t="s">
        <v>48</v>
      </c>
      <c r="E8" s="487" t="s">
        <v>49</v>
      </c>
      <c r="F8" s="488" t="s">
        <v>50</v>
      </c>
      <c r="G8" s="496" t="s">
        <v>707</v>
      </c>
      <c r="H8" s="497"/>
      <c r="I8" s="264" t="str">
        <f>IF(I28="","",ROUND(I28/F28*100,0))</f>
        <v/>
      </c>
      <c r="J8" s="498" t="s">
        <v>708</v>
      </c>
      <c r="K8" s="497"/>
      <c r="L8" s="265" t="str">
        <f>IF(I8="","",IF(I8=100,"",100-I8))</f>
        <v/>
      </c>
      <c r="M8" s="496" t="s">
        <v>655</v>
      </c>
      <c r="N8" s="497"/>
      <c r="O8" s="264" t="str">
        <f>IF(O28="","",ROUND(O28/L28*100,0))</f>
        <v/>
      </c>
      <c r="P8" s="496" t="s">
        <v>655</v>
      </c>
      <c r="Q8" s="497"/>
      <c r="R8" s="264" t="str">
        <f>IF(R28="","",ROUND(R28/O28*100,0))</f>
        <v/>
      </c>
      <c r="S8" s="498" t="s">
        <v>655</v>
      </c>
      <c r="T8" s="497"/>
      <c r="U8" s="265" t="str">
        <f>IF(O8="","",IF(O8=100,"",100-O8))</f>
        <v/>
      </c>
    </row>
    <row r="9" spans="1:22" s="27" customFormat="1" ht="18" customHeight="1" thickBot="1">
      <c r="A9" s="479"/>
      <c r="B9" s="480"/>
      <c r="C9" s="481"/>
      <c r="D9" s="479"/>
      <c r="E9" s="480"/>
      <c r="F9" s="481"/>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473" t="s">
        <v>51</v>
      </c>
      <c r="B10" s="475"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474"/>
      <c r="B11" s="476"/>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474"/>
      <c r="B12" s="476"/>
      <c r="C12" s="266" t="s">
        <v>639</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474"/>
      <c r="B13" s="476"/>
      <c r="C13" s="422" t="s">
        <v>640</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474"/>
      <c r="B14" s="476"/>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474"/>
      <c r="B15" s="476"/>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474"/>
      <c r="B16" s="476"/>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474"/>
      <c r="B17" s="476"/>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474"/>
      <c r="B18" s="476"/>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474"/>
      <c r="B19" s="476"/>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474"/>
      <c r="B20" s="476"/>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474"/>
      <c r="B21" s="476"/>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474"/>
      <c r="B22" s="476"/>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474"/>
      <c r="B23" s="476"/>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474"/>
      <c r="B24" s="476"/>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474"/>
      <c r="B25" s="476"/>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474"/>
      <c r="B26" s="476"/>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474"/>
      <c r="B27" s="476"/>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474"/>
      <c r="B28" s="476"/>
      <c r="C28" s="339" t="s">
        <v>669</v>
      </c>
      <c r="D28" s="306" t="str">
        <f>IF(SUM(D12:D27)=0,"",SUM(D12:D27))</f>
        <v/>
      </c>
      <c r="E28" s="307" t="str">
        <f t="shared" si="2"/>
        <v/>
      </c>
      <c r="F28" s="308" t="str">
        <f>IF(SUM(F12:F27)=0,"",SUM(F12:F27))</f>
        <v/>
      </c>
      <c r="G28" s="309" t="str">
        <f>IF(SUM(G12:G27)=0,"",SUM(G12:G27))</f>
        <v/>
      </c>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474"/>
      <c r="B29" s="476"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474"/>
      <c r="B30" s="476"/>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474"/>
      <c r="B31" s="476"/>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474"/>
      <c r="B32" s="476"/>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485" t="s">
        <v>81</v>
      </c>
      <c r="W32" s="486"/>
      <c r="X32" s="486"/>
    </row>
    <row r="33" spans="1:24" s="27" customFormat="1" ht="18" customHeight="1">
      <c r="A33" s="474"/>
      <c r="B33" s="476"/>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485"/>
      <c r="W33" s="486"/>
      <c r="X33" s="486"/>
    </row>
    <row r="34" spans="1:24" s="27" customFormat="1" ht="18" customHeight="1">
      <c r="A34" s="474"/>
      <c r="B34" s="476"/>
      <c r="C34" s="336" t="s">
        <v>670</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474"/>
      <c r="B35" s="487" t="s">
        <v>62</v>
      </c>
      <c r="C35" s="488"/>
      <c r="D35" s="309" t="str">
        <f>IF(D28="","",IF(D34="",D28,D28+D34))</f>
        <v/>
      </c>
      <c r="E35" s="307" t="str">
        <f t="shared" si="2"/>
        <v/>
      </c>
      <c r="F35" s="308" t="str">
        <f>IF(F28="","",IF(F34="",F28,F28+F34))</f>
        <v/>
      </c>
      <c r="G35" s="309" t="str">
        <f>IF(G28="","",IF(G34="",G28,G28+G34))</f>
        <v/>
      </c>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474" t="s">
        <v>52</v>
      </c>
      <c r="B36" s="490" t="str">
        <f>C12</f>
        <v>&lt;改修工事&gt;</v>
      </c>
      <c r="C36" s="491"/>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474"/>
      <c r="B37" s="490" t="str">
        <f>C20</f>
        <v>　（改築）</v>
      </c>
      <c r="C37" s="491"/>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474"/>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474"/>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474"/>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474"/>
      <c r="B41" s="490" t="s">
        <v>61</v>
      </c>
      <c r="C41" s="491"/>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474"/>
      <c r="B42" s="490" t="str">
        <f>C20</f>
        <v>　（改築）</v>
      </c>
      <c r="C42" s="491"/>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474"/>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474"/>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474"/>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489"/>
      <c r="B46" s="477" t="s">
        <v>65</v>
      </c>
      <c r="C46" s="478"/>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479" t="s">
        <v>66</v>
      </c>
      <c r="B47" s="480"/>
      <c r="C47" s="481"/>
      <c r="D47" s="327" t="str">
        <f>IF(D35="","",IF(D46="",D35,D35+D46))</f>
        <v/>
      </c>
      <c r="E47" s="328" t="str">
        <f t="shared" si="2"/>
        <v/>
      </c>
      <c r="F47" s="329" t="str">
        <f>IF(F35="","",IF(F46="",F35,F35+F46))</f>
        <v/>
      </c>
      <c r="G47" s="327" t="str">
        <f>IF(G35="","",IF(G46="",G35,G35+G46))</f>
        <v/>
      </c>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473" t="s">
        <v>36</v>
      </c>
      <c r="B48" s="483" t="s">
        <v>37</v>
      </c>
      <c r="C48" s="484"/>
      <c r="D48" s="463" t="s">
        <v>32</v>
      </c>
      <c r="E48" s="466" t="s">
        <v>32</v>
      </c>
      <c r="F48" s="331"/>
      <c r="G48" s="463"/>
      <c r="H48" s="466"/>
      <c r="I48" s="332"/>
      <c r="J48" s="466"/>
      <c r="K48" s="466" t="s">
        <v>32</v>
      </c>
      <c r="L48" s="331"/>
      <c r="M48" s="463"/>
      <c r="N48" s="466"/>
      <c r="O48" s="332"/>
      <c r="P48" s="463"/>
      <c r="Q48" s="466"/>
      <c r="R48" s="332"/>
      <c r="S48" s="466"/>
      <c r="T48" s="466" t="s">
        <v>32</v>
      </c>
      <c r="U48" s="331" t="s">
        <v>32</v>
      </c>
    </row>
    <row r="49" spans="1:21" s="27" customFormat="1" ht="18" customHeight="1">
      <c r="A49" s="474"/>
      <c r="B49" s="469" t="s">
        <v>577</v>
      </c>
      <c r="C49" s="470"/>
      <c r="D49" s="464"/>
      <c r="E49" s="467"/>
      <c r="F49" s="317" t="s">
        <v>32</v>
      </c>
      <c r="G49" s="464"/>
      <c r="H49" s="467"/>
      <c r="I49" s="318"/>
      <c r="J49" s="467"/>
      <c r="K49" s="467"/>
      <c r="L49" s="317" t="s">
        <v>32</v>
      </c>
      <c r="M49" s="464"/>
      <c r="N49" s="467"/>
      <c r="O49" s="318"/>
      <c r="P49" s="464"/>
      <c r="Q49" s="467"/>
      <c r="R49" s="318"/>
      <c r="S49" s="467"/>
      <c r="T49" s="467"/>
      <c r="U49" s="317" t="s">
        <v>32</v>
      </c>
    </row>
    <row r="50" spans="1:21" s="27" customFormat="1" ht="18" customHeight="1">
      <c r="A50" s="474"/>
      <c r="B50" s="469" t="s">
        <v>38</v>
      </c>
      <c r="C50" s="470"/>
      <c r="D50" s="464"/>
      <c r="E50" s="467"/>
      <c r="F50" s="317" t="s">
        <v>32</v>
      </c>
      <c r="G50" s="464"/>
      <c r="H50" s="467"/>
      <c r="I50" s="318"/>
      <c r="J50" s="467"/>
      <c r="K50" s="467"/>
      <c r="L50" s="317" t="s">
        <v>32</v>
      </c>
      <c r="M50" s="464"/>
      <c r="N50" s="467"/>
      <c r="O50" s="318"/>
      <c r="P50" s="464"/>
      <c r="Q50" s="467"/>
      <c r="R50" s="318"/>
      <c r="S50" s="467"/>
      <c r="T50" s="467"/>
      <c r="U50" s="317" t="s">
        <v>32</v>
      </c>
    </row>
    <row r="51" spans="1:21" s="27" customFormat="1" ht="18" customHeight="1">
      <c r="A51" s="474"/>
      <c r="B51" s="469" t="s">
        <v>39</v>
      </c>
      <c r="C51" s="470"/>
      <c r="D51" s="464"/>
      <c r="E51" s="467"/>
      <c r="F51" s="317" t="s">
        <v>42</v>
      </c>
      <c r="G51" s="464"/>
      <c r="H51" s="467"/>
      <c r="I51" s="318"/>
      <c r="J51" s="467"/>
      <c r="K51" s="467"/>
      <c r="L51" s="317" t="s">
        <v>32</v>
      </c>
      <c r="M51" s="464"/>
      <c r="N51" s="467"/>
      <c r="O51" s="318"/>
      <c r="P51" s="464"/>
      <c r="Q51" s="467"/>
      <c r="R51" s="318"/>
      <c r="S51" s="467"/>
      <c r="T51" s="467"/>
      <c r="U51" s="317" t="s">
        <v>32</v>
      </c>
    </row>
    <row r="52" spans="1:21" s="27" customFormat="1" ht="18" customHeight="1">
      <c r="A52" s="474"/>
      <c r="B52" s="469" t="s">
        <v>649</v>
      </c>
      <c r="C52" s="470"/>
      <c r="D52" s="464"/>
      <c r="E52" s="467"/>
      <c r="F52" s="305"/>
      <c r="G52" s="464"/>
      <c r="H52" s="467"/>
      <c r="I52" s="318"/>
      <c r="J52" s="467"/>
      <c r="K52" s="467"/>
      <c r="L52" s="317" t="s">
        <v>32</v>
      </c>
      <c r="M52" s="464"/>
      <c r="N52" s="467"/>
      <c r="O52" s="318"/>
      <c r="P52" s="464"/>
      <c r="Q52" s="467"/>
      <c r="R52" s="318"/>
      <c r="S52" s="467"/>
      <c r="T52" s="467"/>
      <c r="U52" s="317" t="s">
        <v>32</v>
      </c>
    </row>
    <row r="53" spans="1:21" s="27" customFormat="1" ht="18" customHeight="1">
      <c r="A53" s="474"/>
      <c r="B53" s="469" t="s">
        <v>40</v>
      </c>
      <c r="C53" s="470"/>
      <c r="D53" s="464"/>
      <c r="E53" s="467"/>
      <c r="F53" s="305"/>
      <c r="G53" s="464"/>
      <c r="H53" s="467"/>
      <c r="I53" s="318"/>
      <c r="J53" s="467"/>
      <c r="K53" s="467"/>
      <c r="L53" s="317" t="s">
        <v>32</v>
      </c>
      <c r="M53" s="464"/>
      <c r="N53" s="467"/>
      <c r="O53" s="318"/>
      <c r="P53" s="464"/>
      <c r="Q53" s="467"/>
      <c r="R53" s="318"/>
      <c r="S53" s="467"/>
      <c r="T53" s="467"/>
      <c r="U53" s="317" t="s">
        <v>32</v>
      </c>
    </row>
    <row r="54" spans="1:21" s="27" customFormat="1" ht="18" customHeight="1">
      <c r="A54" s="474"/>
      <c r="B54" s="469" t="s">
        <v>41</v>
      </c>
      <c r="C54" s="470"/>
      <c r="D54" s="465"/>
      <c r="E54" s="468"/>
      <c r="F54" s="305"/>
      <c r="G54" s="465"/>
      <c r="H54" s="468"/>
      <c r="I54" s="322"/>
      <c r="J54" s="468"/>
      <c r="K54" s="468"/>
      <c r="L54" s="317"/>
      <c r="M54" s="465"/>
      <c r="N54" s="468"/>
      <c r="O54" s="322"/>
      <c r="P54" s="465"/>
      <c r="Q54" s="468"/>
      <c r="R54" s="322"/>
      <c r="S54" s="468"/>
      <c r="T54" s="468"/>
      <c r="U54" s="317" t="s">
        <v>32</v>
      </c>
    </row>
    <row r="55" spans="1:21" s="27" customFormat="1" ht="18" customHeight="1" thickBot="1">
      <c r="A55" s="482"/>
      <c r="B55" s="471" t="s">
        <v>63</v>
      </c>
      <c r="C55" s="472"/>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716</v>
      </c>
      <c r="C60" s="272"/>
      <c r="D60" s="272"/>
      <c r="E60" s="272"/>
      <c r="F60" s="272"/>
      <c r="G60" s="272"/>
      <c r="H60" s="272"/>
      <c r="I60" s="272"/>
      <c r="J60" s="272"/>
      <c r="K60" s="272"/>
      <c r="L60" s="272"/>
    </row>
    <row r="61" spans="1:21">
      <c r="A61" s="36" t="s">
        <v>83</v>
      </c>
      <c r="B61" s="272" t="s">
        <v>99</v>
      </c>
      <c r="C61" s="272"/>
      <c r="D61" s="272"/>
      <c r="E61" s="272"/>
      <c r="F61" s="272"/>
      <c r="G61" s="272"/>
      <c r="H61" s="272"/>
      <c r="I61" s="272"/>
      <c r="J61" s="272"/>
      <c r="K61" s="272"/>
      <c r="L61" s="272"/>
    </row>
    <row r="62" spans="1:21">
      <c r="A62" s="36" t="s">
        <v>85</v>
      </c>
      <c r="B62" s="273" t="s">
        <v>579</v>
      </c>
      <c r="C62" s="273"/>
      <c r="D62" s="272"/>
      <c r="E62" s="272"/>
      <c r="F62" s="272"/>
      <c r="G62" s="272"/>
      <c r="H62" s="272"/>
      <c r="I62" s="272"/>
      <c r="J62" s="272"/>
      <c r="K62" s="272"/>
      <c r="L62" s="272"/>
    </row>
    <row r="63" spans="1:21">
      <c r="A63" s="36" t="s">
        <v>86</v>
      </c>
      <c r="B63" s="273" t="s">
        <v>100</v>
      </c>
      <c r="C63" s="273"/>
      <c r="D63" s="272"/>
      <c r="E63" s="272"/>
      <c r="F63" s="272"/>
      <c r="G63" s="272"/>
      <c r="H63" s="272"/>
      <c r="I63" s="272"/>
      <c r="J63" s="272"/>
      <c r="K63" s="272"/>
      <c r="L63" s="272"/>
    </row>
    <row r="64" spans="1:21">
      <c r="A64" s="36" t="s">
        <v>83</v>
      </c>
      <c r="B64" s="273" t="s">
        <v>101</v>
      </c>
      <c r="C64" s="273"/>
      <c r="D64" s="272"/>
      <c r="E64" s="272"/>
      <c r="F64" s="272"/>
      <c r="G64" s="272"/>
      <c r="H64" s="272"/>
      <c r="I64" s="272"/>
      <c r="J64" s="272"/>
      <c r="K64" s="272"/>
      <c r="L64" s="272"/>
    </row>
    <row r="65" spans="1:12">
      <c r="A65" s="36" t="s">
        <v>83</v>
      </c>
      <c r="B65" s="273" t="s">
        <v>580</v>
      </c>
      <c r="C65" s="273"/>
      <c r="D65" s="272"/>
      <c r="E65" s="272"/>
      <c r="F65" s="272"/>
      <c r="G65" s="272"/>
      <c r="H65" s="272"/>
      <c r="I65" s="272"/>
      <c r="J65" s="272"/>
      <c r="K65" s="272"/>
      <c r="L65" s="272"/>
    </row>
    <row r="66" spans="1:12">
      <c r="A66" s="36" t="s">
        <v>90</v>
      </c>
      <c r="B66" s="272" t="s">
        <v>88</v>
      </c>
      <c r="C66" s="272"/>
      <c r="D66" s="272"/>
      <c r="E66" s="272"/>
      <c r="F66" s="272"/>
      <c r="G66" s="272"/>
      <c r="H66" s="272"/>
      <c r="I66" s="272"/>
      <c r="J66" s="272"/>
      <c r="K66" s="272"/>
      <c r="L66" s="272"/>
    </row>
    <row r="67" spans="1:12">
      <c r="A67" s="37"/>
      <c r="B67" s="272" t="s">
        <v>80</v>
      </c>
      <c r="C67" s="272"/>
      <c r="D67" s="272"/>
      <c r="E67" s="272"/>
      <c r="F67" s="272"/>
      <c r="G67" s="272"/>
      <c r="H67" s="272"/>
      <c r="I67" s="272"/>
      <c r="J67" s="272"/>
      <c r="K67" s="272"/>
      <c r="L67" s="272"/>
    </row>
    <row r="68" spans="1:12">
      <c r="A68" s="37"/>
    </row>
  </sheetData>
  <mergeCells count="49">
    <mergeCell ref="D2:H3"/>
    <mergeCell ref="A5:B5"/>
    <mergeCell ref="E5:I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6"/>
  <dataValidations count="3">
    <dataValidation type="list" allowBlank="1" showInputMessage="1" showErrorMessage="1" sqref="C13" xr:uid="{A4162DF5-C66B-47A2-B215-61F47EB49E13}">
      <formula1>"　（新築）,（移転新築）,　（増築）,　（改築）"</formula1>
    </dataValidation>
    <dataValidation type="list" showInputMessage="1" showErrorMessage="1" sqref="C12" xr:uid="{E628F929-1549-48E1-948F-5162448DEEAB}">
      <formula1>" &lt;建築工事&gt;, &lt;改修工事&gt;"</formula1>
    </dataValidation>
    <dataValidation showInputMessage="1" showErrorMessage="1" sqref="C19" xr:uid="{4D921CD5-E171-47C7-B47B-0635FD0F8383}"/>
  </dataValidations>
  <printOptions horizontalCentered="1"/>
  <pageMargins left="0.51181102362204722" right="0.51181102362204722" top="0.74803149606299213" bottom="0.74803149606299213" header="0.31496062992125984" footer="0.31496062992125984"/>
  <pageSetup paperSize="9" scale="69" fitToWidth="0" orientation="portrait" blackAndWhite="1" r:id="rId1"/>
  <headerFooter>
    <oddFooter>&amp;P / &amp;N ページ</oddFooter>
  </headerFooter>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45</v>
      </c>
    </row>
    <row r="2" spans="1:22" ht="17.25" customHeight="1">
      <c r="A2" s="209"/>
      <c r="B2" s="209"/>
      <c r="C2" s="209"/>
      <c r="D2" s="499" t="s">
        <v>634</v>
      </c>
      <c r="E2" s="499"/>
      <c r="F2" s="499"/>
      <c r="G2" s="499"/>
      <c r="H2" s="499"/>
      <c r="I2" s="209"/>
      <c r="J2" s="209"/>
      <c r="K2" s="209"/>
      <c r="L2" s="209"/>
      <c r="M2" s="342"/>
      <c r="N2" s="342"/>
      <c r="O2" s="342"/>
      <c r="P2" s="342"/>
      <c r="Q2" s="342"/>
      <c r="R2" s="342"/>
      <c r="S2" s="342"/>
      <c r="T2" s="342"/>
      <c r="U2" s="342"/>
    </row>
    <row r="3" spans="1:22" ht="17.25">
      <c r="A3" s="209"/>
      <c r="B3" s="209"/>
      <c r="C3" s="209"/>
      <c r="D3" s="499"/>
      <c r="E3" s="499"/>
      <c r="F3" s="499"/>
      <c r="G3" s="499"/>
      <c r="H3" s="499"/>
      <c r="I3" s="209"/>
      <c r="J3" s="209"/>
      <c r="K3" s="209"/>
      <c r="L3" s="209"/>
      <c r="M3" s="342"/>
      <c r="N3" s="342"/>
      <c r="O3" s="342"/>
      <c r="P3" s="342"/>
      <c r="Q3" s="342"/>
      <c r="R3" s="342"/>
      <c r="S3" s="342"/>
      <c r="T3" s="342"/>
      <c r="U3" s="342"/>
    </row>
    <row r="4" spans="1:22" ht="14.25" thickBot="1">
      <c r="A4" s="25" t="s">
        <v>26</v>
      </c>
    </row>
    <row r="5" spans="1:22" s="27" customFormat="1" ht="19.5" customHeight="1" thickBot="1">
      <c r="A5" s="500" t="s">
        <v>27</v>
      </c>
      <c r="B5" s="501"/>
      <c r="C5" s="343"/>
      <c r="D5" s="26" t="s">
        <v>55</v>
      </c>
      <c r="E5" s="508"/>
      <c r="F5" s="509"/>
      <c r="G5" s="509"/>
      <c r="H5" s="509"/>
      <c r="I5" s="510"/>
      <c r="V5" s="27" t="s">
        <v>77</v>
      </c>
    </row>
    <row r="6" spans="1:22" s="27" customFormat="1" ht="12.75" thickBot="1">
      <c r="A6" s="23"/>
    </row>
    <row r="7" spans="1:22" s="27" customFormat="1" ht="18" customHeight="1">
      <c r="A7" s="492" t="s">
        <v>46</v>
      </c>
      <c r="B7" s="493" t="s">
        <v>47</v>
      </c>
      <c r="C7" s="494"/>
      <c r="D7" s="492" t="s">
        <v>633</v>
      </c>
      <c r="E7" s="493"/>
      <c r="F7" s="494"/>
      <c r="G7" s="492" t="s">
        <v>28</v>
      </c>
      <c r="H7" s="493"/>
      <c r="I7" s="493"/>
      <c r="J7" s="493"/>
      <c r="K7" s="493"/>
      <c r="L7" s="494"/>
      <c r="M7" s="492" t="s">
        <v>28</v>
      </c>
      <c r="N7" s="493"/>
      <c r="O7" s="493"/>
      <c r="P7" s="493"/>
      <c r="Q7" s="493"/>
      <c r="R7" s="493"/>
      <c r="S7" s="493"/>
      <c r="T7" s="493"/>
      <c r="U7" s="494"/>
    </row>
    <row r="8" spans="1:22" s="27" customFormat="1" ht="18" customHeight="1">
      <c r="A8" s="495"/>
      <c r="B8" s="487"/>
      <c r="C8" s="488"/>
      <c r="D8" s="495" t="s">
        <v>48</v>
      </c>
      <c r="E8" s="487" t="s">
        <v>49</v>
      </c>
      <c r="F8" s="488" t="s">
        <v>50</v>
      </c>
      <c r="G8" s="496" t="s">
        <v>654</v>
      </c>
      <c r="H8" s="497"/>
      <c r="I8" s="264" t="str">
        <f>IF(I28="","",ROUND(I28/F28*100,0))</f>
        <v/>
      </c>
      <c r="J8" s="498" t="s">
        <v>643</v>
      </c>
      <c r="K8" s="497"/>
      <c r="L8" s="265" t="str">
        <f>IF(I8="","",IF(I8=100,"",100-I8))</f>
        <v/>
      </c>
      <c r="M8" s="496" t="s">
        <v>655</v>
      </c>
      <c r="N8" s="497"/>
      <c r="O8" s="264" t="str">
        <f>IF(O28="","",ROUND(O28/L28*100,0))</f>
        <v/>
      </c>
      <c r="P8" s="496" t="s">
        <v>655</v>
      </c>
      <c r="Q8" s="497"/>
      <c r="R8" s="264" t="str">
        <f>IF(R28="","",ROUND(R28/O28*100,0))</f>
        <v/>
      </c>
      <c r="S8" s="498" t="s">
        <v>655</v>
      </c>
      <c r="T8" s="497"/>
      <c r="U8" s="265" t="str">
        <f>IF(O8="","",IF(O8=100,"",100-O8))</f>
        <v/>
      </c>
    </row>
    <row r="9" spans="1:22" s="27" customFormat="1" ht="18" customHeight="1" thickBot="1">
      <c r="A9" s="479"/>
      <c r="B9" s="480"/>
      <c r="C9" s="481"/>
      <c r="D9" s="479"/>
      <c r="E9" s="480"/>
      <c r="F9" s="481"/>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473" t="s">
        <v>51</v>
      </c>
      <c r="B10" s="475"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474"/>
      <c r="B11" s="476"/>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474"/>
      <c r="B12" s="476"/>
      <c r="C12" s="266" t="s">
        <v>639</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474"/>
      <c r="B13" s="476"/>
      <c r="C13" s="344" t="s">
        <v>640</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474"/>
      <c r="B14" s="476"/>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474"/>
      <c r="B15" s="476"/>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474"/>
      <c r="B16" s="476"/>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474"/>
      <c r="B17" s="476"/>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474"/>
      <c r="B18" s="476"/>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474"/>
      <c r="B19" s="476"/>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474"/>
      <c r="B20" s="476"/>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474"/>
      <c r="B21" s="476"/>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474"/>
      <c r="B22" s="476"/>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474"/>
      <c r="B23" s="476"/>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474"/>
      <c r="B24" s="476"/>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474"/>
      <c r="B25" s="476"/>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474"/>
      <c r="B26" s="476"/>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474"/>
      <c r="B27" s="476"/>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474"/>
      <c r="B28" s="476"/>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474"/>
      <c r="B29" s="476"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474"/>
      <c r="B30" s="476"/>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474"/>
      <c r="B31" s="476"/>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474"/>
      <c r="B32" s="476"/>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485" t="s">
        <v>81</v>
      </c>
      <c r="W32" s="486"/>
      <c r="X32" s="486"/>
    </row>
    <row r="33" spans="1:24" s="27" customFormat="1" ht="18" customHeight="1">
      <c r="A33" s="474"/>
      <c r="B33" s="476"/>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485"/>
      <c r="W33" s="486"/>
      <c r="X33" s="486"/>
    </row>
    <row r="34" spans="1:24" s="27" customFormat="1" ht="18" customHeight="1">
      <c r="A34" s="474"/>
      <c r="B34" s="476"/>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474"/>
      <c r="B35" s="487" t="s">
        <v>62</v>
      </c>
      <c r="C35" s="488"/>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474" t="s">
        <v>52</v>
      </c>
      <c r="B36" s="490" t="str">
        <f>C12</f>
        <v>&lt;改修工事&gt;</v>
      </c>
      <c r="C36" s="491"/>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474"/>
      <c r="B37" s="490" t="str">
        <f>C20</f>
        <v>　（改築）</v>
      </c>
      <c r="C37" s="491"/>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474"/>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474"/>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474"/>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474"/>
      <c r="B41" s="490" t="s">
        <v>61</v>
      </c>
      <c r="C41" s="491"/>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474"/>
      <c r="B42" s="490" t="str">
        <f>C20</f>
        <v>　（改築）</v>
      </c>
      <c r="C42" s="491"/>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474"/>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474"/>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474"/>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489"/>
      <c r="B46" s="477" t="s">
        <v>65</v>
      </c>
      <c r="C46" s="478"/>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479" t="s">
        <v>66</v>
      </c>
      <c r="B47" s="480"/>
      <c r="C47" s="481"/>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473" t="s">
        <v>36</v>
      </c>
      <c r="B48" s="483" t="s">
        <v>37</v>
      </c>
      <c r="C48" s="484"/>
      <c r="D48" s="463" t="s">
        <v>32</v>
      </c>
      <c r="E48" s="466" t="s">
        <v>32</v>
      </c>
      <c r="F48" s="331"/>
      <c r="G48" s="463"/>
      <c r="H48" s="466"/>
      <c r="I48" s="332"/>
      <c r="J48" s="466"/>
      <c r="K48" s="466" t="s">
        <v>32</v>
      </c>
      <c r="L48" s="331"/>
      <c r="M48" s="463"/>
      <c r="N48" s="466"/>
      <c r="O48" s="332"/>
      <c r="P48" s="463"/>
      <c r="Q48" s="466"/>
      <c r="R48" s="332"/>
      <c r="S48" s="466"/>
      <c r="T48" s="466" t="s">
        <v>32</v>
      </c>
      <c r="U48" s="331" t="s">
        <v>32</v>
      </c>
    </row>
    <row r="49" spans="1:21" s="27" customFormat="1" ht="18" customHeight="1">
      <c r="A49" s="474"/>
      <c r="B49" s="469" t="s">
        <v>577</v>
      </c>
      <c r="C49" s="470"/>
      <c r="D49" s="464"/>
      <c r="E49" s="467"/>
      <c r="F49" s="317" t="s">
        <v>32</v>
      </c>
      <c r="G49" s="464"/>
      <c r="H49" s="467"/>
      <c r="I49" s="318"/>
      <c r="J49" s="467"/>
      <c r="K49" s="467"/>
      <c r="L49" s="317" t="s">
        <v>32</v>
      </c>
      <c r="M49" s="464"/>
      <c r="N49" s="467"/>
      <c r="O49" s="318"/>
      <c r="P49" s="464"/>
      <c r="Q49" s="467"/>
      <c r="R49" s="318"/>
      <c r="S49" s="467"/>
      <c r="T49" s="467"/>
      <c r="U49" s="317" t="s">
        <v>32</v>
      </c>
    </row>
    <row r="50" spans="1:21" s="27" customFormat="1" ht="18" customHeight="1">
      <c r="A50" s="474"/>
      <c r="B50" s="469" t="s">
        <v>38</v>
      </c>
      <c r="C50" s="470"/>
      <c r="D50" s="464"/>
      <c r="E50" s="467"/>
      <c r="F50" s="317" t="s">
        <v>32</v>
      </c>
      <c r="G50" s="464"/>
      <c r="H50" s="467"/>
      <c r="I50" s="318"/>
      <c r="J50" s="467"/>
      <c r="K50" s="467"/>
      <c r="L50" s="317" t="s">
        <v>32</v>
      </c>
      <c r="M50" s="464"/>
      <c r="N50" s="467"/>
      <c r="O50" s="318"/>
      <c r="P50" s="464"/>
      <c r="Q50" s="467"/>
      <c r="R50" s="318"/>
      <c r="S50" s="467"/>
      <c r="T50" s="467"/>
      <c r="U50" s="317" t="s">
        <v>32</v>
      </c>
    </row>
    <row r="51" spans="1:21" s="27" customFormat="1" ht="18" customHeight="1">
      <c r="A51" s="474"/>
      <c r="B51" s="469" t="s">
        <v>39</v>
      </c>
      <c r="C51" s="470"/>
      <c r="D51" s="464"/>
      <c r="E51" s="467"/>
      <c r="F51" s="317" t="s">
        <v>42</v>
      </c>
      <c r="G51" s="464"/>
      <c r="H51" s="467"/>
      <c r="I51" s="318"/>
      <c r="J51" s="467"/>
      <c r="K51" s="467"/>
      <c r="L51" s="317" t="s">
        <v>32</v>
      </c>
      <c r="M51" s="464"/>
      <c r="N51" s="467"/>
      <c r="O51" s="318"/>
      <c r="P51" s="464"/>
      <c r="Q51" s="467"/>
      <c r="R51" s="318"/>
      <c r="S51" s="467"/>
      <c r="T51" s="467"/>
      <c r="U51" s="317" t="s">
        <v>32</v>
      </c>
    </row>
    <row r="52" spans="1:21" s="27" customFormat="1" ht="18" customHeight="1">
      <c r="A52" s="474"/>
      <c r="B52" s="469" t="s">
        <v>649</v>
      </c>
      <c r="C52" s="470"/>
      <c r="D52" s="464"/>
      <c r="E52" s="467"/>
      <c r="F52" s="305"/>
      <c r="G52" s="464"/>
      <c r="H52" s="467"/>
      <c r="I52" s="318"/>
      <c r="J52" s="467"/>
      <c r="K52" s="467"/>
      <c r="L52" s="317" t="s">
        <v>32</v>
      </c>
      <c r="M52" s="464"/>
      <c r="N52" s="467"/>
      <c r="O52" s="318"/>
      <c r="P52" s="464"/>
      <c r="Q52" s="467"/>
      <c r="R52" s="318"/>
      <c r="S52" s="467"/>
      <c r="T52" s="467"/>
      <c r="U52" s="317" t="s">
        <v>32</v>
      </c>
    </row>
    <row r="53" spans="1:21" s="27" customFormat="1" ht="18" customHeight="1">
      <c r="A53" s="474"/>
      <c r="B53" s="469" t="s">
        <v>40</v>
      </c>
      <c r="C53" s="470"/>
      <c r="D53" s="464"/>
      <c r="E53" s="467"/>
      <c r="F53" s="305"/>
      <c r="G53" s="464"/>
      <c r="H53" s="467"/>
      <c r="I53" s="318"/>
      <c r="J53" s="467"/>
      <c r="K53" s="467"/>
      <c r="L53" s="317" t="s">
        <v>32</v>
      </c>
      <c r="M53" s="464"/>
      <c r="N53" s="467"/>
      <c r="O53" s="318"/>
      <c r="P53" s="464"/>
      <c r="Q53" s="467"/>
      <c r="R53" s="318"/>
      <c r="S53" s="467"/>
      <c r="T53" s="467"/>
      <c r="U53" s="317" t="s">
        <v>32</v>
      </c>
    </row>
    <row r="54" spans="1:21" s="27" customFormat="1" ht="18" customHeight="1">
      <c r="A54" s="474"/>
      <c r="B54" s="469" t="s">
        <v>41</v>
      </c>
      <c r="C54" s="470"/>
      <c r="D54" s="465"/>
      <c r="E54" s="468"/>
      <c r="F54" s="305"/>
      <c r="G54" s="465"/>
      <c r="H54" s="468"/>
      <c r="I54" s="322"/>
      <c r="J54" s="468"/>
      <c r="K54" s="468"/>
      <c r="L54" s="317"/>
      <c r="M54" s="465"/>
      <c r="N54" s="468"/>
      <c r="O54" s="322"/>
      <c r="P54" s="465"/>
      <c r="Q54" s="468"/>
      <c r="R54" s="322"/>
      <c r="S54" s="468"/>
      <c r="T54" s="468"/>
      <c r="U54" s="317" t="s">
        <v>32</v>
      </c>
    </row>
    <row r="55" spans="1:21" s="27" customFormat="1" ht="18" customHeight="1" thickBot="1">
      <c r="A55" s="482"/>
      <c r="B55" s="471" t="s">
        <v>63</v>
      </c>
      <c r="C55" s="472"/>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635</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578</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636</v>
      </c>
      <c r="C66" s="272"/>
      <c r="D66" s="272"/>
      <c r="E66" s="272"/>
      <c r="F66" s="272"/>
      <c r="G66" s="272"/>
      <c r="H66" s="272"/>
      <c r="I66" s="272"/>
      <c r="J66" s="272"/>
      <c r="K66" s="272"/>
      <c r="L66" s="272"/>
    </row>
    <row r="67" spans="1:12">
      <c r="A67" s="36"/>
      <c r="B67" s="272" t="s">
        <v>637</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638</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579</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580</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B19" sqref="B19"/>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57.625" style="22" customWidth="1"/>
    <col min="9" max="11" width="12.5" style="22" customWidth="1"/>
    <col min="12" max="16384" width="9" style="21"/>
  </cols>
  <sheetData>
    <row r="1" spans="2:21">
      <c r="B1" s="186" t="s">
        <v>67</v>
      </c>
      <c r="D1" s="187" t="s">
        <v>68</v>
      </c>
      <c r="F1" s="187" t="s">
        <v>69</v>
      </c>
      <c r="H1" s="280" t="s">
        <v>581</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5">
      <c r="B3" s="21" t="s">
        <v>671</v>
      </c>
      <c r="D3" s="22" t="s">
        <v>307</v>
      </c>
      <c r="F3" s="22" t="s">
        <v>70</v>
      </c>
      <c r="H3" s="287" t="s">
        <v>595</v>
      </c>
      <c r="I3" s="287" t="s">
        <v>596</v>
      </c>
      <c r="J3" s="287" t="s">
        <v>597</v>
      </c>
      <c r="K3" s="287" t="s">
        <v>598</v>
      </c>
      <c r="L3" s="287" t="s">
        <v>599</v>
      </c>
      <c r="M3" s="287" t="s">
        <v>600</v>
      </c>
      <c r="N3" s="287" t="s">
        <v>601</v>
      </c>
      <c r="O3" s="287" t="s">
        <v>602</v>
      </c>
      <c r="P3" s="287" t="s">
        <v>603</v>
      </c>
      <c r="Q3" s="287" t="s">
        <v>689</v>
      </c>
      <c r="R3" s="287" t="s">
        <v>604</v>
      </c>
      <c r="S3" s="287" t="s">
        <v>605</v>
      </c>
      <c r="T3" s="287" t="s">
        <v>664</v>
      </c>
      <c r="U3" s="287" t="s">
        <v>701</v>
      </c>
    </row>
    <row r="4" spans="2:21">
      <c r="B4" s="21" t="s">
        <v>672</v>
      </c>
      <c r="D4" s="22" t="s">
        <v>308</v>
      </c>
      <c r="F4" s="22" t="s">
        <v>71</v>
      </c>
      <c r="H4" s="281" t="s">
        <v>582</v>
      </c>
      <c r="I4" s="281" t="s">
        <v>582</v>
      </c>
      <c r="J4" s="281" t="s">
        <v>587</v>
      </c>
      <c r="K4" s="281" t="s">
        <v>592</v>
      </c>
      <c r="L4" s="281" t="s">
        <v>592</v>
      </c>
      <c r="M4" s="281" t="s">
        <v>690</v>
      </c>
      <c r="N4" s="281" t="s">
        <v>592</v>
      </c>
      <c r="O4" s="281" t="s">
        <v>592</v>
      </c>
      <c r="P4" s="281" t="s">
        <v>704</v>
      </c>
      <c r="Q4" s="281" t="s">
        <v>592</v>
      </c>
      <c r="R4" s="281" t="s">
        <v>593</v>
      </c>
      <c r="S4" s="281" t="s">
        <v>592</v>
      </c>
      <c r="T4" s="281" t="s">
        <v>590</v>
      </c>
      <c r="U4" s="281" t="s">
        <v>705</v>
      </c>
    </row>
    <row r="5" spans="2:21">
      <c r="B5" s="21" t="s">
        <v>673</v>
      </c>
      <c r="D5" s="22" t="s">
        <v>309</v>
      </c>
      <c r="F5" s="22" t="s">
        <v>72</v>
      </c>
      <c r="H5" s="281" t="s">
        <v>583</v>
      </c>
      <c r="I5" s="281" t="s">
        <v>583</v>
      </c>
      <c r="J5" s="281" t="s">
        <v>588</v>
      </c>
      <c r="K5" s="281"/>
      <c r="L5" s="281"/>
      <c r="M5" s="281" t="s">
        <v>691</v>
      </c>
      <c r="N5" s="281"/>
      <c r="O5" s="281"/>
      <c r="P5" s="281" t="s">
        <v>591</v>
      </c>
      <c r="Q5" s="281"/>
      <c r="R5" s="281" t="s">
        <v>594</v>
      </c>
      <c r="S5" s="281"/>
      <c r="T5" s="281" t="s">
        <v>583</v>
      </c>
      <c r="U5" s="281"/>
    </row>
    <row r="6" spans="2:21">
      <c r="B6" s="21" t="s">
        <v>674</v>
      </c>
      <c r="D6" s="22" t="s">
        <v>310</v>
      </c>
      <c r="F6" s="22" t="s">
        <v>73</v>
      </c>
      <c r="H6" s="281" t="s">
        <v>585</v>
      </c>
      <c r="I6" s="281" t="s">
        <v>585</v>
      </c>
      <c r="J6" s="281" t="s">
        <v>589</v>
      </c>
      <c r="K6" s="281"/>
      <c r="L6" s="281"/>
      <c r="M6" s="281" t="s">
        <v>692</v>
      </c>
      <c r="N6" s="281"/>
      <c r="O6" s="281"/>
      <c r="P6" s="281"/>
      <c r="Q6" s="281"/>
      <c r="R6" s="281"/>
      <c r="S6" s="281"/>
      <c r="T6" s="281" t="s">
        <v>240</v>
      </c>
      <c r="U6" s="281"/>
    </row>
    <row r="7" spans="2:21">
      <c r="B7" s="21" t="s">
        <v>675</v>
      </c>
      <c r="D7" s="22" t="s">
        <v>311</v>
      </c>
      <c r="F7" s="22" t="s">
        <v>74</v>
      </c>
      <c r="H7" s="281" t="s">
        <v>584</v>
      </c>
      <c r="I7" s="281" t="s">
        <v>584</v>
      </c>
      <c r="J7" s="281"/>
      <c r="K7" s="281"/>
      <c r="L7" s="281"/>
      <c r="M7" s="281" t="s">
        <v>693</v>
      </c>
      <c r="N7" s="281"/>
      <c r="O7" s="281"/>
      <c r="P7" s="281"/>
      <c r="Q7" s="281"/>
      <c r="R7" s="281"/>
      <c r="S7" s="281"/>
      <c r="T7" s="281"/>
      <c r="U7" s="281"/>
    </row>
    <row r="8" spans="2:21">
      <c r="B8" s="21" t="s">
        <v>676</v>
      </c>
      <c r="F8" s="22" t="s">
        <v>75</v>
      </c>
      <c r="H8" s="281" t="s">
        <v>586</v>
      </c>
      <c r="I8" s="281"/>
      <c r="J8" s="281"/>
      <c r="K8" s="281"/>
      <c r="L8" s="281"/>
      <c r="M8" s="281"/>
      <c r="N8" s="281"/>
      <c r="O8" s="281"/>
      <c r="P8" s="281"/>
      <c r="Q8" s="281"/>
      <c r="R8" s="281"/>
      <c r="S8" s="281"/>
      <c r="T8" s="281"/>
      <c r="U8" s="281"/>
    </row>
    <row r="9" spans="2:21">
      <c r="B9" s="21" t="s">
        <v>677</v>
      </c>
      <c r="F9" s="22" t="s">
        <v>76</v>
      </c>
      <c r="H9" s="21"/>
      <c r="I9" s="21"/>
      <c r="J9" s="21"/>
      <c r="K9" s="21"/>
    </row>
    <row r="10" spans="2:21">
      <c r="B10" s="21" t="s">
        <v>678</v>
      </c>
      <c r="F10" s="22" t="s">
        <v>551</v>
      </c>
      <c r="H10" s="21"/>
      <c r="I10" s="418"/>
      <c r="J10" s="21"/>
      <c r="K10" s="21"/>
    </row>
    <row r="11" spans="2:21">
      <c r="B11" s="21" t="s">
        <v>688</v>
      </c>
      <c r="H11" s="21"/>
      <c r="I11" s="418"/>
      <c r="J11" s="21"/>
      <c r="K11" s="21"/>
    </row>
    <row r="12" spans="2:21">
      <c r="B12" s="21" t="s">
        <v>679</v>
      </c>
      <c r="H12" s="21"/>
      <c r="I12" s="418"/>
      <c r="J12" s="21"/>
      <c r="K12" s="21"/>
      <c r="U12" s="21" t="s">
        <v>590</v>
      </c>
    </row>
    <row r="13" spans="2:21">
      <c r="B13" s="21" t="s">
        <v>680</v>
      </c>
      <c r="H13" s="275"/>
      <c r="I13" s="277"/>
      <c r="J13" s="278"/>
      <c r="K13" s="278"/>
      <c r="L13" s="278"/>
      <c r="M13" s="278"/>
      <c r="U13" s="21" t="s">
        <v>583</v>
      </c>
    </row>
    <row r="14" spans="2:21">
      <c r="B14" s="21" t="s">
        <v>681</v>
      </c>
      <c r="H14" s="275"/>
      <c r="I14" s="279"/>
      <c r="J14" s="276"/>
      <c r="K14" s="276"/>
      <c r="L14" s="276"/>
      <c r="M14" s="276"/>
      <c r="U14" s="21" t="s">
        <v>240</v>
      </c>
    </row>
    <row r="15" spans="2:21">
      <c r="B15" s="21" t="s">
        <v>682</v>
      </c>
      <c r="H15" s="275"/>
      <c r="I15" s="279"/>
      <c r="J15" s="276"/>
      <c r="K15" s="276"/>
      <c r="L15" s="276"/>
      <c r="M15" s="276"/>
      <c r="U15" s="21" t="s">
        <v>703</v>
      </c>
    </row>
    <row r="16" spans="2:21">
      <c r="B16" s="21" t="s">
        <v>683</v>
      </c>
      <c r="H16" s="275"/>
      <c r="I16" s="279"/>
      <c r="J16" s="276"/>
      <c r="K16" s="276"/>
      <c r="L16" s="276"/>
      <c r="M16" s="276"/>
    </row>
    <row r="17" spans="1:13">
      <c r="B17" s="21" t="s">
        <v>684</v>
      </c>
      <c r="H17" s="275"/>
      <c r="I17" s="279"/>
      <c r="J17" s="276"/>
      <c r="K17" s="276"/>
      <c r="L17" s="276"/>
      <c r="M17" s="276"/>
    </row>
    <row r="18" spans="1:13">
      <c r="B18" s="21" t="s">
        <v>685</v>
      </c>
      <c r="H18" s="275"/>
      <c r="I18" s="279"/>
      <c r="J18" s="276"/>
      <c r="K18" s="276"/>
      <c r="L18" s="276"/>
      <c r="M18" s="276"/>
    </row>
    <row r="19" spans="1:13">
      <c r="A19" s="21" t="s">
        <v>687</v>
      </c>
      <c r="B19" s="21" t="s">
        <v>686</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606</v>
      </c>
      <c r="I22" s="281"/>
      <c r="J22" s="281"/>
      <c r="K22" s="281"/>
      <c r="L22" s="281"/>
      <c r="M22" s="281"/>
    </row>
    <row r="23" spans="1:13">
      <c r="H23" s="281"/>
      <c r="I23" s="281"/>
      <c r="J23" s="281"/>
      <c r="K23" s="281"/>
      <c r="L23" s="281"/>
      <c r="M23" s="281"/>
    </row>
    <row r="24" spans="1:13" ht="42">
      <c r="B24" s="21" t="s">
        <v>645</v>
      </c>
      <c r="C24" s="21" t="s">
        <v>265</v>
      </c>
      <c r="D24" s="22" t="s">
        <v>426</v>
      </c>
      <c r="H24" s="282"/>
      <c r="I24" s="283" t="s">
        <v>607</v>
      </c>
      <c r="J24" s="284" t="s">
        <v>608</v>
      </c>
      <c r="K24" s="284" t="s">
        <v>609</v>
      </c>
      <c r="L24" s="284" t="s">
        <v>610</v>
      </c>
      <c r="M24" s="284" t="s">
        <v>611</v>
      </c>
    </row>
    <row r="25" spans="1:13">
      <c r="B25" s="21" t="s">
        <v>285</v>
      </c>
      <c r="C25" s="21" t="s">
        <v>269</v>
      </c>
      <c r="D25" s="22" t="s">
        <v>427</v>
      </c>
      <c r="H25" s="282" t="s">
        <v>612</v>
      </c>
      <c r="I25" s="285" t="s">
        <v>613</v>
      </c>
      <c r="J25" s="286">
        <v>0.5</v>
      </c>
      <c r="K25" s="286" t="s">
        <v>616</v>
      </c>
      <c r="L25" s="286">
        <v>0.5</v>
      </c>
      <c r="M25" s="286">
        <v>1</v>
      </c>
    </row>
    <row r="26" spans="1:13">
      <c r="B26" s="21" t="s">
        <v>286</v>
      </c>
      <c r="C26" s="21" t="s">
        <v>270</v>
      </c>
      <c r="D26" s="22" t="s">
        <v>428</v>
      </c>
      <c r="H26" s="282" t="s">
        <v>615</v>
      </c>
      <c r="I26" s="285" t="s">
        <v>613</v>
      </c>
      <c r="J26" s="286">
        <v>0.75</v>
      </c>
      <c r="K26" s="286" t="s">
        <v>616</v>
      </c>
      <c r="L26" s="286">
        <v>0.5</v>
      </c>
      <c r="M26" s="286">
        <v>0.66666666666666663</v>
      </c>
    </row>
    <row r="27" spans="1:13">
      <c r="B27" s="21" t="s">
        <v>278</v>
      </c>
      <c r="C27" s="21" t="s">
        <v>279</v>
      </c>
      <c r="D27" s="22" t="s">
        <v>429</v>
      </c>
      <c r="H27" s="282" t="s">
        <v>617</v>
      </c>
      <c r="I27" s="285" t="s">
        <v>613</v>
      </c>
      <c r="J27" s="286">
        <v>0.33333333333333331</v>
      </c>
      <c r="K27" s="286" t="s">
        <v>616</v>
      </c>
      <c r="L27" s="286">
        <v>0.33333333333333331</v>
      </c>
      <c r="M27" s="286">
        <v>1</v>
      </c>
    </row>
    <row r="28" spans="1:13">
      <c r="B28" s="21" t="s">
        <v>644</v>
      </c>
      <c r="C28" s="21" t="s">
        <v>264</v>
      </c>
      <c r="D28" s="22" t="s">
        <v>430</v>
      </c>
      <c r="H28" s="282" t="s">
        <v>618</v>
      </c>
      <c r="I28" s="285" t="s">
        <v>694</v>
      </c>
      <c r="J28" s="286" t="s">
        <v>158</v>
      </c>
      <c r="K28" s="286" t="s">
        <v>616</v>
      </c>
      <c r="L28" s="286">
        <v>0.5</v>
      </c>
      <c r="M28" s="286">
        <v>0.5</v>
      </c>
    </row>
    <row r="29" spans="1:13">
      <c r="B29" s="21" t="s">
        <v>280</v>
      </c>
      <c r="C29" s="21" t="s">
        <v>266</v>
      </c>
      <c r="D29" s="22" t="s">
        <v>431</v>
      </c>
      <c r="H29" s="282" t="s">
        <v>619</v>
      </c>
      <c r="I29" s="285" t="s">
        <v>694</v>
      </c>
      <c r="J29" s="286" t="s">
        <v>158</v>
      </c>
      <c r="K29" s="286" t="s">
        <v>616</v>
      </c>
      <c r="L29" s="286">
        <v>0.5</v>
      </c>
      <c r="M29" s="286">
        <v>0.5</v>
      </c>
    </row>
    <row r="30" spans="1:13">
      <c r="B30" s="21" t="s">
        <v>281</v>
      </c>
      <c r="C30" s="21" t="s">
        <v>267</v>
      </c>
      <c r="D30" s="22" t="s">
        <v>432</v>
      </c>
      <c r="H30" s="282" t="s">
        <v>620</v>
      </c>
      <c r="I30" s="285" t="s">
        <v>695</v>
      </c>
      <c r="J30" s="286" t="s">
        <v>158</v>
      </c>
      <c r="K30" s="286" t="s">
        <v>616</v>
      </c>
      <c r="L30" s="286">
        <v>0.5</v>
      </c>
      <c r="M30" s="286">
        <v>0.5</v>
      </c>
    </row>
    <row r="31" spans="1:13">
      <c r="B31" s="21" t="s">
        <v>282</v>
      </c>
      <c r="C31" s="21" t="s">
        <v>268</v>
      </c>
      <c r="D31" s="22" t="s">
        <v>433</v>
      </c>
      <c r="H31" s="282" t="s">
        <v>621</v>
      </c>
      <c r="I31" s="285" t="s">
        <v>613</v>
      </c>
      <c r="J31" s="286">
        <v>0.66666666666666663</v>
      </c>
      <c r="K31" s="286" t="s">
        <v>616</v>
      </c>
      <c r="L31" s="286">
        <v>0.33333333333333331</v>
      </c>
      <c r="M31" s="286">
        <v>0.5</v>
      </c>
    </row>
    <row r="32" spans="1:13">
      <c r="B32" s="21" t="s">
        <v>283</v>
      </c>
      <c r="C32" s="21" t="s">
        <v>271</v>
      </c>
      <c r="D32" s="22" t="s">
        <v>434</v>
      </c>
      <c r="H32" s="282" t="s">
        <v>623</v>
      </c>
      <c r="I32" s="285" t="s">
        <v>613</v>
      </c>
      <c r="J32" s="286">
        <v>0.66666666666666663</v>
      </c>
      <c r="K32" s="286" t="s">
        <v>616</v>
      </c>
      <c r="L32" s="286">
        <v>0.33333333333333331</v>
      </c>
      <c r="M32" s="286">
        <v>0.5</v>
      </c>
    </row>
    <row r="33" spans="1:13">
      <c r="B33" s="21" t="s">
        <v>284</v>
      </c>
      <c r="D33" s="22" t="s">
        <v>435</v>
      </c>
      <c r="H33" s="282" t="s">
        <v>624</v>
      </c>
      <c r="I33" s="285" t="s">
        <v>613</v>
      </c>
      <c r="J33" s="286">
        <v>0.5</v>
      </c>
      <c r="K33" s="286" t="s">
        <v>616</v>
      </c>
      <c r="L33" s="286">
        <v>0.5</v>
      </c>
      <c r="M33" s="286">
        <v>1</v>
      </c>
    </row>
    <row r="34" spans="1:13">
      <c r="D34" s="22" t="s">
        <v>436</v>
      </c>
      <c r="H34" s="282" t="s">
        <v>696</v>
      </c>
      <c r="I34" s="285" t="s">
        <v>613</v>
      </c>
      <c r="J34" s="286">
        <v>0.5</v>
      </c>
      <c r="K34" s="286" t="s">
        <v>616</v>
      </c>
      <c r="L34" s="286">
        <v>0.5</v>
      </c>
      <c r="M34" s="286">
        <v>1</v>
      </c>
    </row>
    <row r="35" spans="1:13">
      <c r="D35" s="22" t="s">
        <v>437</v>
      </c>
      <c r="H35" s="282" t="s">
        <v>697</v>
      </c>
      <c r="I35" s="285" t="s">
        <v>613</v>
      </c>
      <c r="J35" s="286">
        <v>0.5</v>
      </c>
      <c r="K35" s="286" t="s">
        <v>616</v>
      </c>
      <c r="L35" s="286">
        <v>0.5</v>
      </c>
      <c r="M35" s="286">
        <v>1</v>
      </c>
    </row>
    <row r="36" spans="1:13">
      <c r="D36" s="22" t="s">
        <v>438</v>
      </c>
      <c r="H36" s="282" t="s">
        <v>625</v>
      </c>
      <c r="I36" s="285" t="s">
        <v>613</v>
      </c>
      <c r="J36" s="286">
        <v>0.33333333333333331</v>
      </c>
      <c r="K36" s="286" t="s">
        <v>616</v>
      </c>
      <c r="L36" s="286">
        <v>0.33333333333333331</v>
      </c>
      <c r="M36" s="286">
        <v>1</v>
      </c>
    </row>
    <row r="37" spans="1:13">
      <c r="D37" s="22" t="s">
        <v>439</v>
      </c>
      <c r="H37" s="282" t="s">
        <v>698</v>
      </c>
      <c r="I37" s="285" t="s">
        <v>613</v>
      </c>
      <c r="J37" s="286">
        <v>0.33333333333333331</v>
      </c>
      <c r="K37" s="286" t="s">
        <v>616</v>
      </c>
      <c r="L37" s="286">
        <v>0.33333333333333331</v>
      </c>
      <c r="M37" s="286">
        <v>1</v>
      </c>
    </row>
    <row r="38" spans="1:13">
      <c r="D38" s="22" t="s">
        <v>440</v>
      </c>
      <c r="H38" s="282" t="s">
        <v>699</v>
      </c>
      <c r="I38" s="285" t="s">
        <v>613</v>
      </c>
      <c r="J38" s="286">
        <v>0.66666666666666663</v>
      </c>
      <c r="K38" s="286" t="s">
        <v>616</v>
      </c>
      <c r="L38" s="286">
        <v>0.33333333333333331</v>
      </c>
      <c r="M38" s="286">
        <v>0.5</v>
      </c>
    </row>
    <row r="39" spans="1:13">
      <c r="D39" s="22" t="s">
        <v>441</v>
      </c>
      <c r="H39" s="282" t="s">
        <v>700</v>
      </c>
      <c r="I39" s="285" t="s">
        <v>695</v>
      </c>
      <c r="J39" s="286" t="s">
        <v>158</v>
      </c>
      <c r="K39" s="286" t="s">
        <v>616</v>
      </c>
      <c r="L39" s="286">
        <v>0.5</v>
      </c>
      <c r="M39" s="286">
        <v>0.5</v>
      </c>
    </row>
    <row r="40" spans="1:13">
      <c r="D40" s="22" t="s">
        <v>442</v>
      </c>
      <c r="H40" s="281" t="s">
        <v>664</v>
      </c>
      <c r="I40" s="416" t="s">
        <v>622</v>
      </c>
      <c r="J40" s="417">
        <v>0.5</v>
      </c>
      <c r="K40" s="417" t="s">
        <v>614</v>
      </c>
      <c r="L40" s="417">
        <v>0.33333333333333331</v>
      </c>
      <c r="M40" s="417">
        <v>0.66666666666666663</v>
      </c>
    </row>
    <row r="41" spans="1:13">
      <c r="D41" s="22" t="s">
        <v>443</v>
      </c>
      <c r="H41" s="281" t="s">
        <v>701</v>
      </c>
      <c r="I41" s="416" t="s">
        <v>622</v>
      </c>
      <c r="J41" s="417">
        <v>0.5</v>
      </c>
      <c r="K41" s="417" t="s">
        <v>614</v>
      </c>
      <c r="L41" s="417">
        <v>0.33333333333333331</v>
      </c>
      <c r="M41" s="417">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27">
      <c r="B49" s="188" t="s">
        <v>495</v>
      </c>
      <c r="H49" s="21"/>
      <c r="I49" s="21"/>
      <c r="J49" s="21"/>
      <c r="K49" s="21"/>
    </row>
    <row r="50" spans="2:11">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229</v>
      </c>
    </row>
    <row r="2" spans="1:11" ht="18" customHeight="1">
      <c r="A2" s="577" t="s">
        <v>245</v>
      </c>
      <c r="B2" s="577"/>
      <c r="C2" s="577"/>
      <c r="D2" s="577"/>
      <c r="E2" s="577"/>
      <c r="F2" s="577"/>
      <c r="G2" s="577"/>
      <c r="H2" s="577"/>
      <c r="I2" s="577"/>
      <c r="J2" s="577"/>
      <c r="K2" s="577"/>
    </row>
    <row r="5" spans="1:11" ht="18.75" customHeight="1">
      <c r="A5" s="113" t="s">
        <v>67</v>
      </c>
      <c r="B5" s="574" t="s">
        <v>230</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559</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c r="A17" s="568" t="s">
        <v>341</v>
      </c>
      <c r="B17" s="568" t="s">
        <v>243</v>
      </c>
      <c r="C17" s="568"/>
      <c r="D17" s="568"/>
      <c r="E17" s="568"/>
      <c r="F17" s="568"/>
      <c r="G17" s="568" t="s">
        <v>244</v>
      </c>
      <c r="H17" s="568"/>
      <c r="I17" s="568"/>
      <c r="J17" s="568"/>
      <c r="K17" s="568"/>
    </row>
    <row r="18" spans="1:11" ht="18.75" customHeight="1">
      <c r="A18" s="568"/>
      <c r="B18" s="551"/>
      <c r="C18" s="551"/>
      <c r="D18" s="552" t="s">
        <v>274</v>
      </c>
      <c r="E18" s="553"/>
      <c r="F18" s="224"/>
      <c r="G18" s="551"/>
      <c r="H18" s="551"/>
      <c r="I18" s="552" t="s">
        <v>274</v>
      </c>
      <c r="J18" s="553"/>
      <c r="K18" s="224"/>
    </row>
    <row r="19" spans="1:11">
      <c r="A19" s="545" t="s">
        <v>252</v>
      </c>
      <c r="B19" s="568" t="s">
        <v>250</v>
      </c>
      <c r="C19" s="568"/>
      <c r="D19" s="568"/>
      <c r="E19" s="568"/>
      <c r="F19" s="568"/>
      <c r="G19" s="568" t="s">
        <v>251</v>
      </c>
      <c r="H19" s="568"/>
      <c r="I19" s="568"/>
      <c r="J19" s="568"/>
      <c r="K19" s="568"/>
    </row>
    <row r="20" spans="1:11" ht="18.75" customHeight="1">
      <c r="A20" s="569"/>
      <c r="B20" s="551"/>
      <c r="C20" s="551"/>
      <c r="D20" s="551"/>
      <c r="E20" s="551"/>
      <c r="F20" s="551"/>
      <c r="G20" s="551"/>
      <c r="H20" s="551"/>
      <c r="I20" s="551"/>
      <c r="J20" s="551"/>
      <c r="K20" s="551"/>
    </row>
    <row r="21" spans="1:11" ht="12" customHeight="1">
      <c r="A21" s="567" t="s">
        <v>253</v>
      </c>
      <c r="B21" s="113" t="s">
        <v>254</v>
      </c>
      <c r="C21" s="574" t="s">
        <v>255</v>
      </c>
      <c r="D21" s="574"/>
      <c r="E21" s="574"/>
      <c r="F21" s="574"/>
      <c r="G21" s="574"/>
      <c r="H21" s="574"/>
      <c r="I21" s="574"/>
      <c r="J21" s="574"/>
      <c r="K21" s="574"/>
    </row>
    <row r="22" spans="1:11">
      <c r="A22" s="567"/>
      <c r="B22" s="551"/>
      <c r="C22" s="113" t="s">
        <v>256</v>
      </c>
      <c r="D22" s="113" t="s">
        <v>257</v>
      </c>
      <c r="E22" s="113" t="s">
        <v>258</v>
      </c>
      <c r="F22" s="575" t="s">
        <v>251</v>
      </c>
      <c r="G22" s="576"/>
      <c r="H22" s="568" t="s">
        <v>259</v>
      </c>
      <c r="I22" s="568"/>
      <c r="J22" s="568"/>
      <c r="K22" s="568"/>
    </row>
    <row r="23" spans="1:11" ht="18.75" customHeight="1">
      <c r="A23" s="567"/>
      <c r="B23" s="551"/>
      <c r="C23" s="225"/>
      <c r="D23" s="226"/>
      <c r="E23" s="227"/>
      <c r="F23" s="514"/>
      <c r="G23" s="514"/>
      <c r="H23" s="117" t="s">
        <v>260</v>
      </c>
      <c r="I23" s="228"/>
      <c r="J23" s="117" t="s">
        <v>261</v>
      </c>
      <c r="K23" s="229"/>
    </row>
    <row r="24" spans="1:11" ht="18.75" customHeight="1">
      <c r="A24" s="567"/>
      <c r="B24" s="551"/>
      <c r="C24" s="225"/>
      <c r="D24" s="226"/>
      <c r="E24" s="227"/>
      <c r="F24" s="514"/>
      <c r="G24" s="514"/>
      <c r="H24" s="117" t="s">
        <v>260</v>
      </c>
      <c r="I24" s="228"/>
      <c r="J24" s="117" t="s">
        <v>261</v>
      </c>
      <c r="K24" s="229"/>
    </row>
    <row r="27" spans="1:11">
      <c r="A27" s="111" t="s">
        <v>276</v>
      </c>
    </row>
    <row r="28" spans="1:11" ht="3.75" customHeight="1"/>
    <row r="29" spans="1:11">
      <c r="A29" s="556" t="s">
        <v>46</v>
      </c>
      <c r="B29" s="571" t="s">
        <v>320</v>
      </c>
      <c r="C29" s="572"/>
      <c r="D29" s="572"/>
      <c r="E29" s="572"/>
      <c r="F29" s="572"/>
      <c r="G29" s="573"/>
      <c r="H29" s="571" t="s">
        <v>321</v>
      </c>
      <c r="I29" s="573"/>
      <c r="J29" s="570" t="s">
        <v>574</v>
      </c>
      <c r="K29" s="556" t="s">
        <v>242</v>
      </c>
    </row>
    <row r="30" spans="1:11" ht="24">
      <c r="A30" s="557"/>
      <c r="B30" s="112" t="s">
        <v>234</v>
      </c>
      <c r="C30" s="112" t="s">
        <v>235</v>
      </c>
      <c r="D30" s="112" t="s">
        <v>237</v>
      </c>
      <c r="E30" s="112" t="s">
        <v>238</v>
      </c>
      <c r="F30" s="112" t="s">
        <v>236</v>
      </c>
      <c r="G30" s="112" t="s">
        <v>239</v>
      </c>
      <c r="H30" s="116" t="s">
        <v>249</v>
      </c>
      <c r="I30" s="114" t="s">
        <v>240</v>
      </c>
      <c r="J30" s="557"/>
      <c r="K30" s="557"/>
    </row>
    <row r="31" spans="1:11" ht="18.75" customHeight="1">
      <c r="A31" s="113" t="s">
        <v>572</v>
      </c>
      <c r="B31" s="226"/>
      <c r="C31" s="226"/>
      <c r="D31" s="226"/>
      <c r="E31" s="226"/>
      <c r="F31" s="226"/>
      <c r="G31" s="226"/>
      <c r="H31" s="226"/>
      <c r="I31" s="226"/>
      <c r="J31" s="226"/>
      <c r="K31" s="121" t="str">
        <f>IF(SUM(B31:J31)=0,"",SUM(B31:J31))</f>
        <v/>
      </c>
    </row>
    <row r="32" spans="1:11" ht="15" customHeight="1">
      <c r="A32" s="568" t="s">
        <v>573</v>
      </c>
      <c r="B32" s="293"/>
      <c r="C32" s="293"/>
      <c r="D32" s="293"/>
      <c r="E32" s="293"/>
      <c r="F32" s="293"/>
      <c r="G32" s="293"/>
      <c r="H32" s="293"/>
      <c r="I32" s="293"/>
      <c r="J32" s="293"/>
      <c r="K32" s="122" t="str">
        <f t="shared" ref="K32:K33" si="0">IF(SUM(B32:J32)=0,"",SUM(B32:J32))</f>
        <v/>
      </c>
    </row>
    <row r="33" spans="1:11" ht="15" customHeight="1">
      <c r="A33" s="568"/>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58"/>
      <c r="B38" s="559"/>
      <c r="C38" s="559"/>
      <c r="D38" s="559"/>
      <c r="E38" s="559"/>
      <c r="F38" s="559"/>
      <c r="G38" s="559"/>
      <c r="H38" s="559"/>
      <c r="I38" s="559"/>
      <c r="J38" s="559"/>
      <c r="K38" s="560"/>
    </row>
    <row r="39" spans="1:11" ht="18.75" customHeight="1">
      <c r="A39" s="561"/>
      <c r="B39" s="562"/>
      <c r="C39" s="562"/>
      <c r="D39" s="562"/>
      <c r="E39" s="562"/>
      <c r="F39" s="562"/>
      <c r="G39" s="562"/>
      <c r="H39" s="562"/>
      <c r="I39" s="562"/>
      <c r="J39" s="562"/>
      <c r="K39" s="563"/>
    </row>
    <row r="40" spans="1:11" ht="18.75" customHeight="1">
      <c r="A40" s="561"/>
      <c r="B40" s="562"/>
      <c r="C40" s="562"/>
      <c r="D40" s="562"/>
      <c r="E40" s="562"/>
      <c r="F40" s="562"/>
      <c r="G40" s="562"/>
      <c r="H40" s="562"/>
      <c r="I40" s="562"/>
      <c r="J40" s="562"/>
      <c r="K40" s="563"/>
    </row>
    <row r="41" spans="1:11" ht="18.75" customHeight="1">
      <c r="A41" s="564"/>
      <c r="B41" s="565"/>
      <c r="C41" s="565"/>
      <c r="D41" s="565"/>
      <c r="E41" s="565"/>
      <c r="F41" s="565"/>
      <c r="G41" s="565"/>
      <c r="H41" s="565"/>
      <c r="I41" s="565"/>
      <c r="J41" s="565"/>
      <c r="K41" s="566"/>
    </row>
    <row r="44" spans="1:11">
      <c r="A44" s="111" t="s">
        <v>287</v>
      </c>
    </row>
    <row r="45" spans="1:11" ht="3.75" customHeight="1"/>
    <row r="46" spans="1:11" ht="18.75" customHeight="1">
      <c r="A46" s="554" t="s">
        <v>273</v>
      </c>
      <c r="B46" s="555"/>
      <c r="C46" s="548"/>
      <c r="D46" s="549"/>
      <c r="E46" s="549"/>
      <c r="F46" s="549"/>
      <c r="G46" s="549"/>
      <c r="H46" s="550"/>
      <c r="I46" s="118"/>
      <c r="J46" s="118"/>
      <c r="K46" s="118"/>
    </row>
    <row r="47" spans="1:11" ht="18.75" customHeight="1">
      <c r="A47" s="532" t="s">
        <v>304</v>
      </c>
      <c r="B47" s="533"/>
      <c r="C47" s="529"/>
      <c r="D47" s="530"/>
      <c r="E47" s="530"/>
      <c r="F47" s="530"/>
      <c r="G47" s="530"/>
      <c r="H47" s="531"/>
    </row>
    <row r="48" spans="1:11" ht="18.75" customHeight="1">
      <c r="A48" s="138"/>
      <c r="B48" s="526" t="s">
        <v>288</v>
      </c>
      <c r="C48" s="527"/>
      <c r="D48" s="528" t="s">
        <v>302</v>
      </c>
      <c r="E48" s="528"/>
      <c r="F48" s="528"/>
      <c r="G48" s="511"/>
      <c r="H48" s="513"/>
    </row>
    <row r="49" spans="1:11" ht="18.75" customHeight="1">
      <c r="A49" s="132"/>
      <c r="B49" s="517"/>
      <c r="C49" s="518"/>
      <c r="D49" s="528" t="s">
        <v>306</v>
      </c>
      <c r="E49" s="528"/>
      <c r="F49" s="528"/>
      <c r="G49" s="523"/>
      <c r="H49" s="524"/>
    </row>
    <row r="50" spans="1:11" ht="18.75" customHeight="1">
      <c r="A50" s="132"/>
      <c r="B50" s="526" t="s">
        <v>289</v>
      </c>
      <c r="C50" s="527"/>
      <c r="D50" s="525" t="s">
        <v>305</v>
      </c>
      <c r="E50" s="525"/>
      <c r="F50" s="525"/>
      <c r="G50" s="523"/>
      <c r="H50" s="524"/>
      <c r="I50" s="136"/>
      <c r="J50" s="137"/>
      <c r="K50" s="137"/>
    </row>
    <row r="51" spans="1:11" ht="18.75" customHeight="1">
      <c r="A51" s="132"/>
      <c r="B51" s="519" t="s">
        <v>335</v>
      </c>
      <c r="C51" s="520"/>
      <c r="D51" s="525" t="s">
        <v>290</v>
      </c>
      <c r="E51" s="525"/>
      <c r="F51" s="525"/>
      <c r="G51" s="113" t="s">
        <v>298</v>
      </c>
      <c r="H51" s="515"/>
      <c r="I51" s="521"/>
      <c r="J51" s="521"/>
      <c r="K51" s="522"/>
    </row>
    <row r="52" spans="1:11" ht="18.75" customHeight="1">
      <c r="A52" s="132"/>
      <c r="B52" s="519"/>
      <c r="C52" s="520"/>
      <c r="D52" s="138"/>
      <c r="E52" s="127" t="s">
        <v>296</v>
      </c>
      <c r="F52" s="514"/>
      <c r="G52" s="514"/>
      <c r="H52" s="113" t="s">
        <v>303</v>
      </c>
      <c r="I52" s="514"/>
      <c r="J52" s="514"/>
      <c r="K52" s="514"/>
    </row>
    <row r="53" spans="1:11" ht="18.75" customHeight="1">
      <c r="A53" s="132"/>
      <c r="B53" s="132"/>
      <c r="D53" s="132"/>
      <c r="E53" s="127" t="s">
        <v>297</v>
      </c>
      <c r="F53" s="232"/>
      <c r="G53" s="115" t="s">
        <v>301</v>
      </c>
      <c r="H53" s="113" t="s">
        <v>299</v>
      </c>
      <c r="I53" s="515"/>
      <c r="J53" s="516"/>
      <c r="K53" s="115" t="s">
        <v>300</v>
      </c>
    </row>
    <row r="54" spans="1:11" ht="18.75" customHeight="1">
      <c r="A54" s="132"/>
      <c r="B54" s="132"/>
      <c r="D54" s="132"/>
      <c r="E54" s="528" t="s">
        <v>295</v>
      </c>
      <c r="F54" s="528"/>
      <c r="G54" s="528"/>
      <c r="H54" s="528"/>
      <c r="I54" s="544"/>
      <c r="J54" s="544"/>
      <c r="K54" s="544"/>
    </row>
    <row r="55" spans="1:11" ht="18.75" customHeight="1">
      <c r="A55" s="132"/>
      <c r="B55" s="132"/>
      <c r="D55" s="132"/>
      <c r="E55" s="534" t="s">
        <v>291</v>
      </c>
      <c r="F55" s="535"/>
      <c r="G55" s="534" t="s">
        <v>293</v>
      </c>
      <c r="H55" s="536"/>
      <c r="I55" s="539"/>
      <c r="J55" s="540"/>
      <c r="K55" s="541"/>
    </row>
    <row r="56" spans="1:11" ht="18.75" customHeight="1">
      <c r="A56" s="132"/>
      <c r="B56" s="132"/>
      <c r="D56" s="132"/>
      <c r="E56" s="289"/>
      <c r="F56" s="134"/>
      <c r="G56" s="182"/>
      <c r="H56" s="545" t="s">
        <v>631</v>
      </c>
      <c r="I56" s="130"/>
      <c r="J56" s="290" t="s">
        <v>629</v>
      </c>
      <c r="K56" s="128" t="s">
        <v>630</v>
      </c>
    </row>
    <row r="57" spans="1:11" ht="18.75" customHeight="1">
      <c r="A57" s="132"/>
      <c r="B57" s="132"/>
      <c r="D57" s="132"/>
      <c r="E57" s="289"/>
      <c r="F57" s="134"/>
      <c r="G57" s="289"/>
      <c r="H57" s="546"/>
      <c r="I57" s="128" t="s">
        <v>628</v>
      </c>
      <c r="J57" s="291"/>
      <c r="K57" s="292"/>
    </row>
    <row r="58" spans="1:11" ht="18.75" customHeight="1">
      <c r="A58" s="132"/>
      <c r="B58" s="132"/>
      <c r="D58" s="132"/>
      <c r="E58" s="289"/>
      <c r="F58" s="134"/>
      <c r="G58" s="289"/>
      <c r="H58" s="546"/>
      <c r="I58" s="129" t="s">
        <v>626</v>
      </c>
      <c r="J58" s="292"/>
      <c r="K58" s="292"/>
    </row>
    <row r="59" spans="1:11" ht="18.75" customHeight="1">
      <c r="A59" s="132"/>
      <c r="B59" s="132"/>
      <c r="D59" s="132"/>
      <c r="E59" s="289"/>
      <c r="F59" s="134"/>
      <c r="G59" s="150"/>
      <c r="H59" s="547"/>
      <c r="I59" s="129" t="s">
        <v>627</v>
      </c>
      <c r="J59" s="292"/>
      <c r="K59" s="292"/>
    </row>
    <row r="60" spans="1:11" ht="18.75" customHeight="1">
      <c r="A60" s="136"/>
      <c r="B60" s="136"/>
      <c r="C60" s="137"/>
      <c r="D60" s="136"/>
      <c r="E60" s="133"/>
      <c r="F60" s="139"/>
      <c r="G60" s="537" t="s">
        <v>292</v>
      </c>
      <c r="H60" s="538"/>
      <c r="I60" s="542"/>
      <c r="J60" s="542"/>
      <c r="K60" s="543"/>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317</v>
      </c>
    </row>
    <row r="2" spans="1:11" ht="18" customHeight="1">
      <c r="A2" s="577" t="s">
        <v>245</v>
      </c>
      <c r="B2" s="577"/>
      <c r="C2" s="577"/>
      <c r="D2" s="577"/>
      <c r="E2" s="577"/>
      <c r="F2" s="577"/>
      <c r="G2" s="577"/>
      <c r="H2" s="577"/>
      <c r="I2" s="577"/>
      <c r="J2" s="577"/>
      <c r="K2" s="577"/>
    </row>
    <row r="5" spans="1:11" ht="18.75" customHeight="1">
      <c r="A5" s="113" t="s">
        <v>67</v>
      </c>
      <c r="B5" s="574" t="s">
        <v>312</v>
      </c>
      <c r="C5" s="574"/>
      <c r="D5" s="574"/>
      <c r="E5" s="574"/>
      <c r="F5" s="574"/>
    </row>
    <row r="6" spans="1:11" ht="18.75" customHeight="1">
      <c r="A6" s="113" t="s">
        <v>318</v>
      </c>
      <c r="B6" s="514"/>
      <c r="C6" s="514"/>
      <c r="D6" s="514"/>
      <c r="E6" s="514"/>
      <c r="F6" s="514"/>
    </row>
    <row r="7" spans="1:11" ht="12" customHeight="1">
      <c r="A7" s="119"/>
      <c r="B7" s="120"/>
      <c r="C7" s="120"/>
      <c r="D7" s="120"/>
      <c r="E7" s="120"/>
      <c r="F7" s="120"/>
    </row>
    <row r="9" spans="1:11">
      <c r="A9" s="574" t="s">
        <v>231</v>
      </c>
      <c r="B9" s="574"/>
      <c r="C9" s="574"/>
      <c r="D9" s="574" t="s">
        <v>272</v>
      </c>
      <c r="E9" s="574"/>
      <c r="F9" s="574"/>
      <c r="G9" s="574" t="s">
        <v>232</v>
      </c>
      <c r="H9" s="574"/>
      <c r="I9" s="574"/>
      <c r="J9" s="574"/>
      <c r="K9" s="574"/>
    </row>
    <row r="10" spans="1:11" ht="18.75" customHeight="1">
      <c r="A10" s="579"/>
      <c r="B10" s="579"/>
      <c r="C10" s="579"/>
      <c r="D10" s="579"/>
      <c r="E10" s="579"/>
      <c r="F10" s="579"/>
      <c r="G10" s="579"/>
      <c r="H10" s="579"/>
      <c r="I10" s="579"/>
      <c r="J10" s="579"/>
      <c r="K10" s="579"/>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578" t="s">
        <v>233</v>
      </c>
      <c r="B15" s="568" t="s">
        <v>246</v>
      </c>
      <c r="C15" s="568"/>
      <c r="D15" s="568"/>
      <c r="E15" s="568"/>
      <c r="F15" s="568"/>
      <c r="G15" s="568" t="s">
        <v>247</v>
      </c>
      <c r="H15" s="568"/>
      <c r="I15" s="568"/>
      <c r="J15" s="568"/>
      <c r="K15" s="568"/>
    </row>
    <row r="16" spans="1:11" ht="18.75" customHeight="1">
      <c r="A16" s="569"/>
      <c r="B16" s="207" t="s">
        <v>555</v>
      </c>
      <c r="C16" s="222" t="s">
        <v>556</v>
      </c>
      <c r="D16" s="208" t="s">
        <v>557</v>
      </c>
      <c r="E16" s="208" t="s">
        <v>558</v>
      </c>
      <c r="F16" s="223" t="s">
        <v>556</v>
      </c>
      <c r="G16" s="207" t="s">
        <v>555</v>
      </c>
      <c r="H16" s="222" t="s">
        <v>556</v>
      </c>
      <c r="I16" s="208" t="s">
        <v>557</v>
      </c>
      <c r="J16" s="208" t="s">
        <v>558</v>
      </c>
      <c r="K16" s="223" t="s">
        <v>556</v>
      </c>
    </row>
    <row r="17" spans="1:11" ht="18.75" customHeight="1">
      <c r="A17" s="113" t="s">
        <v>262</v>
      </c>
      <c r="B17" s="551"/>
      <c r="C17" s="551"/>
      <c r="D17" s="551"/>
      <c r="E17" s="551"/>
      <c r="F17" s="551"/>
      <c r="G17" s="511"/>
      <c r="H17" s="512"/>
      <c r="I17" s="512"/>
      <c r="J17" s="512"/>
      <c r="K17" s="513"/>
    </row>
    <row r="18" spans="1:11">
      <c r="A18" s="568" t="s">
        <v>341</v>
      </c>
      <c r="B18" s="568" t="s">
        <v>243</v>
      </c>
      <c r="C18" s="568"/>
      <c r="D18" s="568"/>
      <c r="E18" s="568"/>
      <c r="F18" s="568"/>
      <c r="G18" s="568" t="s">
        <v>244</v>
      </c>
      <c r="H18" s="568"/>
      <c r="I18" s="568"/>
      <c r="J18" s="568"/>
      <c r="K18" s="568"/>
    </row>
    <row r="19" spans="1:11" ht="18.75" customHeight="1">
      <c r="A19" s="568"/>
      <c r="B19" s="551"/>
      <c r="C19" s="551"/>
      <c r="D19" s="552" t="s">
        <v>274</v>
      </c>
      <c r="E19" s="553"/>
      <c r="F19" s="224"/>
      <c r="G19" s="551"/>
      <c r="H19" s="551"/>
      <c r="I19" s="552" t="s">
        <v>274</v>
      </c>
      <c r="J19" s="553"/>
      <c r="K19" s="224"/>
    </row>
    <row r="20" spans="1:11">
      <c r="A20" s="545" t="s">
        <v>252</v>
      </c>
      <c r="B20" s="568" t="s">
        <v>250</v>
      </c>
      <c r="C20" s="568"/>
      <c r="D20" s="568"/>
      <c r="E20" s="568"/>
      <c r="F20" s="568"/>
      <c r="G20" s="568" t="s">
        <v>251</v>
      </c>
      <c r="H20" s="568"/>
      <c r="I20" s="568"/>
      <c r="J20" s="568"/>
      <c r="K20" s="568"/>
    </row>
    <row r="21" spans="1:11" ht="18.75" customHeight="1">
      <c r="A21" s="569"/>
      <c r="B21" s="551"/>
      <c r="C21" s="551"/>
      <c r="D21" s="551"/>
      <c r="E21" s="551"/>
      <c r="F21" s="551"/>
      <c r="G21" s="551"/>
      <c r="H21" s="551"/>
      <c r="I21" s="551"/>
      <c r="J21" s="551"/>
      <c r="K21" s="551"/>
    </row>
    <row r="22" spans="1:11" ht="12" customHeight="1">
      <c r="A22" s="567" t="s">
        <v>253</v>
      </c>
      <c r="B22" s="113" t="s">
        <v>254</v>
      </c>
      <c r="C22" s="574" t="s">
        <v>255</v>
      </c>
      <c r="D22" s="574"/>
      <c r="E22" s="574"/>
      <c r="F22" s="574"/>
      <c r="G22" s="574"/>
      <c r="H22" s="574"/>
      <c r="I22" s="574"/>
      <c r="J22" s="574"/>
      <c r="K22" s="574"/>
    </row>
    <row r="23" spans="1:11">
      <c r="A23" s="567"/>
      <c r="B23" s="551"/>
      <c r="C23" s="113" t="s">
        <v>256</v>
      </c>
      <c r="D23" s="113" t="s">
        <v>257</v>
      </c>
      <c r="E23" s="113" t="s">
        <v>258</v>
      </c>
      <c r="F23" s="575" t="s">
        <v>251</v>
      </c>
      <c r="G23" s="576"/>
      <c r="H23" s="568" t="s">
        <v>259</v>
      </c>
      <c r="I23" s="568"/>
      <c r="J23" s="568"/>
      <c r="K23" s="568"/>
    </row>
    <row r="24" spans="1:11" ht="18.75" customHeight="1">
      <c r="A24" s="567"/>
      <c r="B24" s="551"/>
      <c r="C24" s="225"/>
      <c r="D24" s="226"/>
      <c r="E24" s="227"/>
      <c r="F24" s="514"/>
      <c r="G24" s="514"/>
      <c r="H24" s="117" t="s">
        <v>260</v>
      </c>
      <c r="I24" s="228"/>
      <c r="J24" s="117" t="s">
        <v>261</v>
      </c>
      <c r="K24" s="229"/>
    </row>
    <row r="25" spans="1:11" ht="18.75" customHeight="1">
      <c r="A25" s="567"/>
      <c r="B25" s="551"/>
      <c r="C25" s="225"/>
      <c r="D25" s="226"/>
      <c r="E25" s="227"/>
      <c r="F25" s="514"/>
      <c r="G25" s="514"/>
      <c r="H25" s="117" t="s">
        <v>260</v>
      </c>
      <c r="I25" s="228"/>
      <c r="J25" s="117" t="s">
        <v>261</v>
      </c>
      <c r="K25" s="229"/>
    </row>
    <row r="28" spans="1:11">
      <c r="A28" s="111" t="s">
        <v>276</v>
      </c>
    </row>
    <row r="29" spans="1:11" ht="3.75" customHeight="1"/>
    <row r="30" spans="1:11" ht="13.5" customHeight="1">
      <c r="A30" s="556" t="s">
        <v>46</v>
      </c>
      <c r="B30" s="571" t="s">
        <v>320</v>
      </c>
      <c r="C30" s="572"/>
      <c r="D30" s="572"/>
      <c r="E30" s="572"/>
      <c r="F30" s="572"/>
      <c r="G30" s="573"/>
      <c r="H30" s="571" t="s">
        <v>321</v>
      </c>
      <c r="I30" s="573"/>
      <c r="J30" s="532" t="s">
        <v>242</v>
      </c>
      <c r="K30" s="533"/>
    </row>
    <row r="31" spans="1:11" ht="24">
      <c r="A31" s="557"/>
      <c r="B31" s="112" t="s">
        <v>234</v>
      </c>
      <c r="C31" s="112" t="s">
        <v>235</v>
      </c>
      <c r="D31" s="112" t="s">
        <v>237</v>
      </c>
      <c r="E31" s="112" t="s">
        <v>238</v>
      </c>
      <c r="F31" s="112" t="s">
        <v>236</v>
      </c>
      <c r="G31" s="112" t="s">
        <v>239</v>
      </c>
      <c r="H31" s="116" t="s">
        <v>249</v>
      </c>
      <c r="I31" s="114" t="s">
        <v>240</v>
      </c>
      <c r="J31" s="591"/>
      <c r="K31" s="592"/>
    </row>
    <row r="32" spans="1:11" ht="18.75" customHeight="1">
      <c r="A32" s="113" t="s">
        <v>572</v>
      </c>
      <c r="B32" s="226"/>
      <c r="C32" s="226"/>
      <c r="D32" s="226"/>
      <c r="E32" s="226"/>
      <c r="F32" s="226"/>
      <c r="G32" s="226"/>
      <c r="H32" s="226"/>
      <c r="I32" s="226"/>
      <c r="J32" s="580" t="str">
        <f>IF(SUM(B32:I32)=0,"",SUM(B32:I32))</f>
        <v/>
      </c>
      <c r="K32" s="581"/>
    </row>
    <row r="33" spans="1:11" ht="15" customHeight="1">
      <c r="A33" s="568" t="s">
        <v>573</v>
      </c>
      <c r="B33" s="293"/>
      <c r="C33" s="293"/>
      <c r="D33" s="293"/>
      <c r="E33" s="293"/>
      <c r="F33" s="293"/>
      <c r="G33" s="293"/>
      <c r="H33" s="293"/>
      <c r="I33" s="293"/>
      <c r="J33" s="586" t="str">
        <f>IF(SUM(B33:I33)=0,"",SUM(B33:I33))</f>
        <v/>
      </c>
      <c r="K33" s="587"/>
    </row>
    <row r="34" spans="1:11" ht="15" customHeight="1">
      <c r="A34" s="568"/>
      <c r="B34" s="231"/>
      <c r="C34" s="231"/>
      <c r="D34" s="231"/>
      <c r="E34" s="231"/>
      <c r="F34" s="231"/>
      <c r="G34" s="231"/>
      <c r="H34" s="231"/>
      <c r="I34" s="231"/>
      <c r="J34" s="588" t="str">
        <f>IF(SUM(B34:I34)=0,"",SUM(B34:I34))</f>
        <v/>
      </c>
      <c r="K34" s="589"/>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58"/>
      <c r="B39" s="559"/>
      <c r="C39" s="559"/>
      <c r="D39" s="559"/>
      <c r="E39" s="559"/>
      <c r="F39" s="559"/>
      <c r="G39" s="559"/>
      <c r="H39" s="559"/>
      <c r="I39" s="559"/>
      <c r="J39" s="559"/>
      <c r="K39" s="560"/>
    </row>
    <row r="40" spans="1:11" ht="18.75" customHeight="1">
      <c r="A40" s="561"/>
      <c r="B40" s="562"/>
      <c r="C40" s="562"/>
      <c r="D40" s="562"/>
      <c r="E40" s="562"/>
      <c r="F40" s="562"/>
      <c r="G40" s="562"/>
      <c r="H40" s="562"/>
      <c r="I40" s="562"/>
      <c r="J40" s="562"/>
      <c r="K40" s="563"/>
    </row>
    <row r="41" spans="1:11" ht="18.75" customHeight="1">
      <c r="A41" s="561"/>
      <c r="B41" s="562"/>
      <c r="C41" s="562"/>
      <c r="D41" s="562"/>
      <c r="E41" s="562"/>
      <c r="F41" s="562"/>
      <c r="G41" s="562"/>
      <c r="H41" s="562"/>
      <c r="I41" s="562"/>
      <c r="J41" s="562"/>
      <c r="K41" s="563"/>
    </row>
    <row r="42" spans="1:11" ht="18.75" customHeight="1">
      <c r="A42" s="564"/>
      <c r="B42" s="565"/>
      <c r="C42" s="565"/>
      <c r="D42" s="565"/>
      <c r="E42" s="565"/>
      <c r="F42" s="565"/>
      <c r="G42" s="565"/>
      <c r="H42" s="565"/>
      <c r="I42" s="565"/>
      <c r="J42" s="565"/>
      <c r="K42" s="566"/>
    </row>
    <row r="45" spans="1:11">
      <c r="A45" s="111" t="s">
        <v>313</v>
      </c>
    </row>
    <row r="46" spans="1:11" ht="3.75" customHeight="1"/>
    <row r="47" spans="1:11" ht="18.75" customHeight="1">
      <c r="A47" s="554" t="s">
        <v>314</v>
      </c>
      <c r="B47" s="555"/>
      <c r="C47" s="511"/>
      <c r="D47" s="512"/>
      <c r="E47" s="512"/>
      <c r="F47" s="512"/>
      <c r="G47" s="512"/>
      <c r="H47" s="513"/>
    </row>
    <row r="48" spans="1:11" ht="18.75" customHeight="1">
      <c r="A48" s="582" t="s">
        <v>319</v>
      </c>
      <c r="B48" s="583"/>
      <c r="C48" s="583"/>
      <c r="D48" s="583"/>
      <c r="E48" s="536"/>
      <c r="F48" s="511"/>
      <c r="G48" s="512"/>
      <c r="H48" s="513"/>
    </row>
    <row r="49" spans="1:11" ht="18.75" customHeight="1">
      <c r="A49" s="584" t="s">
        <v>315</v>
      </c>
      <c r="B49" s="585"/>
      <c r="C49" s="513"/>
      <c r="D49" s="551"/>
      <c r="E49" s="551"/>
      <c r="F49" s="590"/>
      <c r="G49" s="590"/>
      <c r="H49" s="590"/>
    </row>
    <row r="50" spans="1:11" ht="7.5" customHeight="1"/>
    <row r="51" spans="1:11">
      <c r="A51" s="111" t="s">
        <v>316</v>
      </c>
    </row>
    <row r="52" spans="1:11" ht="18.75" customHeight="1">
      <c r="A52" s="558"/>
      <c r="B52" s="559"/>
      <c r="C52" s="559"/>
      <c r="D52" s="559"/>
      <c r="E52" s="559"/>
      <c r="F52" s="559"/>
      <c r="G52" s="559"/>
      <c r="H52" s="559"/>
      <c r="I52" s="559"/>
      <c r="J52" s="559"/>
      <c r="K52" s="560"/>
    </row>
    <row r="53" spans="1:11" ht="18.75" customHeight="1">
      <c r="A53" s="561"/>
      <c r="B53" s="562"/>
      <c r="C53" s="562"/>
      <c r="D53" s="562"/>
      <c r="E53" s="562"/>
      <c r="F53" s="562"/>
      <c r="G53" s="562"/>
      <c r="H53" s="562"/>
      <c r="I53" s="562"/>
      <c r="J53" s="562"/>
      <c r="K53" s="563"/>
    </row>
    <row r="54" spans="1:11" ht="18.75" customHeight="1">
      <c r="A54" s="561"/>
      <c r="B54" s="562"/>
      <c r="C54" s="562"/>
      <c r="D54" s="562"/>
      <c r="E54" s="562"/>
      <c r="F54" s="562"/>
      <c r="G54" s="562"/>
      <c r="H54" s="562"/>
      <c r="I54" s="562"/>
      <c r="J54" s="562"/>
      <c r="K54" s="563"/>
    </row>
    <row r="55" spans="1:11" ht="18.75" customHeight="1">
      <c r="A55" s="564"/>
      <c r="B55" s="565"/>
      <c r="C55" s="565"/>
      <c r="D55" s="565"/>
      <c r="E55" s="565"/>
      <c r="F55" s="565"/>
      <c r="G55" s="565"/>
      <c r="H55" s="565"/>
      <c r="I55" s="565"/>
      <c r="J55" s="565"/>
      <c r="K55" s="566"/>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338</v>
      </c>
    </row>
    <row r="2" spans="1:11" ht="18" customHeight="1">
      <c r="A2" s="577" t="s">
        <v>245</v>
      </c>
      <c r="B2" s="577"/>
      <c r="C2" s="577"/>
      <c r="D2" s="577"/>
      <c r="E2" s="577"/>
      <c r="F2" s="577"/>
      <c r="G2" s="577"/>
      <c r="H2" s="577"/>
      <c r="I2" s="577"/>
      <c r="J2" s="577"/>
      <c r="K2" s="577"/>
    </row>
    <row r="5" spans="1:11" ht="18.75" customHeight="1">
      <c r="A5" s="113" t="s">
        <v>67</v>
      </c>
      <c r="B5" s="574" t="s">
        <v>322</v>
      </c>
      <c r="C5" s="574"/>
      <c r="D5" s="574"/>
      <c r="E5" s="574"/>
      <c r="F5" s="574"/>
    </row>
    <row r="6" spans="1:11" ht="12" customHeight="1">
      <c r="A6" s="119"/>
      <c r="B6" s="120"/>
      <c r="C6" s="120"/>
      <c r="D6" s="120"/>
      <c r="E6" s="120"/>
      <c r="F6" s="120"/>
    </row>
    <row r="8" spans="1:11">
      <c r="A8" s="574" t="s">
        <v>323</v>
      </c>
      <c r="B8" s="574"/>
      <c r="C8" s="574"/>
      <c r="D8" s="574" t="s">
        <v>324</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c r="A17" s="545" t="s">
        <v>252</v>
      </c>
      <c r="B17" s="568" t="s">
        <v>250</v>
      </c>
      <c r="C17" s="568"/>
      <c r="D17" s="568"/>
      <c r="E17" s="568"/>
      <c r="F17" s="568"/>
      <c r="G17" s="568" t="s">
        <v>251</v>
      </c>
      <c r="H17" s="568"/>
      <c r="I17" s="568"/>
      <c r="J17" s="568"/>
      <c r="K17" s="568"/>
    </row>
    <row r="18" spans="1:11" ht="18.75" customHeight="1">
      <c r="A18" s="569"/>
      <c r="B18" s="551"/>
      <c r="C18" s="551"/>
      <c r="D18" s="551"/>
      <c r="E18" s="551"/>
      <c r="F18" s="551"/>
      <c r="G18" s="551"/>
      <c r="H18" s="551"/>
      <c r="I18" s="551"/>
      <c r="J18" s="551"/>
      <c r="K18" s="551"/>
    </row>
    <row r="21" spans="1:11">
      <c r="A21" s="111" t="s">
        <v>276</v>
      </c>
    </row>
    <row r="22" spans="1:11" ht="3.75" customHeight="1"/>
    <row r="23" spans="1:11">
      <c r="A23" s="556" t="s">
        <v>46</v>
      </c>
      <c r="B23" s="571" t="s">
        <v>325</v>
      </c>
      <c r="C23" s="572"/>
      <c r="D23" s="572"/>
      <c r="E23" s="572"/>
      <c r="F23" s="572"/>
      <c r="G23" s="572"/>
      <c r="H23" s="572"/>
      <c r="I23" s="573"/>
      <c r="J23" s="570" t="s">
        <v>326</v>
      </c>
      <c r="K23" s="556" t="s">
        <v>242</v>
      </c>
    </row>
    <row r="24" spans="1:11">
      <c r="A24" s="557"/>
      <c r="B24" s="112" t="s">
        <v>327</v>
      </c>
      <c r="C24" s="112" t="s">
        <v>234</v>
      </c>
      <c r="D24" s="112" t="s">
        <v>328</v>
      </c>
      <c r="E24" s="112" t="s">
        <v>329</v>
      </c>
      <c r="F24" s="112" t="s">
        <v>330</v>
      </c>
      <c r="G24" s="112" t="s">
        <v>332</v>
      </c>
      <c r="H24" s="116" t="s">
        <v>331</v>
      </c>
      <c r="I24" s="114" t="s">
        <v>236</v>
      </c>
      <c r="J24" s="557"/>
      <c r="K24" s="557"/>
    </row>
    <row r="25" spans="1:11" ht="15" customHeight="1">
      <c r="A25" s="568" t="s">
        <v>573</v>
      </c>
      <c r="B25" s="293"/>
      <c r="C25" s="293"/>
      <c r="D25" s="293"/>
      <c r="E25" s="293"/>
      <c r="F25" s="293"/>
      <c r="G25" s="293"/>
      <c r="H25" s="293"/>
      <c r="I25" s="293"/>
      <c r="J25" s="293"/>
      <c r="K25" s="122" t="str">
        <f t="shared" ref="K25:K26" si="0">IF(SUM(B25:J25)=0,"",SUM(B25:J25))</f>
        <v/>
      </c>
    </row>
    <row r="26" spans="1:11" ht="15" customHeight="1">
      <c r="A26" s="568"/>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558"/>
      <c r="B31" s="559"/>
      <c r="C31" s="559"/>
      <c r="D31" s="559"/>
      <c r="E31" s="559"/>
      <c r="F31" s="559"/>
      <c r="G31" s="559"/>
      <c r="H31" s="559"/>
      <c r="I31" s="559"/>
      <c r="J31" s="559"/>
      <c r="K31" s="560"/>
    </row>
    <row r="32" spans="1:11" ht="18.75" customHeight="1">
      <c r="A32" s="561"/>
      <c r="B32" s="562"/>
      <c r="C32" s="562"/>
      <c r="D32" s="562"/>
      <c r="E32" s="562"/>
      <c r="F32" s="562"/>
      <c r="G32" s="562"/>
      <c r="H32" s="562"/>
      <c r="I32" s="562"/>
      <c r="J32" s="562"/>
      <c r="K32" s="563"/>
    </row>
    <row r="33" spans="1:11" ht="18.75" customHeight="1">
      <c r="A33" s="564"/>
      <c r="B33" s="565"/>
      <c r="C33" s="565"/>
      <c r="D33" s="565"/>
      <c r="E33" s="565"/>
      <c r="F33" s="565"/>
      <c r="G33" s="565"/>
      <c r="H33" s="565"/>
      <c r="I33" s="565"/>
      <c r="J33" s="565"/>
      <c r="K33" s="566"/>
    </row>
    <row r="36" spans="1:11">
      <c r="A36" s="111" t="s">
        <v>287</v>
      </c>
    </row>
    <row r="37" spans="1:11" ht="3.75" customHeight="1"/>
    <row r="38" spans="1:11" ht="18.75" customHeight="1">
      <c r="A38" s="554" t="s">
        <v>273</v>
      </c>
      <c r="B38" s="555"/>
      <c r="C38" s="548"/>
      <c r="D38" s="549"/>
      <c r="E38" s="549"/>
      <c r="F38" s="549"/>
      <c r="G38" s="549"/>
      <c r="H38" s="550"/>
      <c r="I38" s="118"/>
      <c r="J38" s="118"/>
      <c r="K38" s="118"/>
    </row>
    <row r="39" spans="1:11" ht="18.75" customHeight="1">
      <c r="A39" s="532" t="s">
        <v>304</v>
      </c>
      <c r="B39" s="533"/>
      <c r="C39" s="529"/>
      <c r="D39" s="530"/>
      <c r="E39" s="530"/>
      <c r="F39" s="530"/>
      <c r="G39" s="530"/>
      <c r="H39" s="531"/>
    </row>
    <row r="40" spans="1:11" ht="18.75" customHeight="1">
      <c r="A40" s="138"/>
      <c r="B40" s="526" t="s">
        <v>288</v>
      </c>
      <c r="C40" s="527"/>
      <c r="D40" s="528" t="s">
        <v>302</v>
      </c>
      <c r="E40" s="528"/>
      <c r="F40" s="528"/>
      <c r="G40" s="511"/>
      <c r="H40" s="513"/>
    </row>
    <row r="41" spans="1:11" ht="18.75" customHeight="1">
      <c r="A41" s="132"/>
      <c r="B41" s="517"/>
      <c r="C41" s="518"/>
      <c r="D41" s="528" t="s">
        <v>306</v>
      </c>
      <c r="E41" s="528"/>
      <c r="F41" s="528"/>
      <c r="G41" s="523"/>
      <c r="H41" s="524"/>
    </row>
    <row r="42" spans="1:11" ht="18.75" customHeight="1">
      <c r="A42" s="132"/>
      <c r="B42" s="526" t="s">
        <v>289</v>
      </c>
      <c r="C42" s="527"/>
      <c r="D42" s="525" t="s">
        <v>305</v>
      </c>
      <c r="E42" s="525"/>
      <c r="F42" s="525"/>
      <c r="G42" s="523"/>
      <c r="H42" s="524"/>
      <c r="I42" s="136"/>
      <c r="J42" s="137"/>
      <c r="K42" s="137"/>
    </row>
    <row r="43" spans="1:11" ht="18.75" customHeight="1">
      <c r="A43" s="132"/>
      <c r="B43" s="519" t="s">
        <v>335</v>
      </c>
      <c r="C43" s="520"/>
      <c r="D43" s="525" t="s">
        <v>290</v>
      </c>
      <c r="E43" s="525"/>
      <c r="F43" s="525"/>
      <c r="G43" s="113" t="s">
        <v>298</v>
      </c>
      <c r="H43" s="515"/>
      <c r="I43" s="521"/>
      <c r="J43" s="521"/>
      <c r="K43" s="522"/>
    </row>
    <row r="44" spans="1:11" ht="18.75" customHeight="1">
      <c r="A44" s="132"/>
      <c r="B44" s="519"/>
      <c r="C44" s="520"/>
      <c r="D44" s="138"/>
      <c r="E44" s="127" t="s">
        <v>296</v>
      </c>
      <c r="F44" s="514"/>
      <c r="G44" s="514"/>
      <c r="H44" s="113" t="s">
        <v>303</v>
      </c>
      <c r="I44" s="514"/>
      <c r="J44" s="514"/>
      <c r="K44" s="514"/>
    </row>
    <row r="45" spans="1:11" ht="18.75" customHeight="1">
      <c r="A45" s="132"/>
      <c r="B45" s="132"/>
      <c r="D45" s="132"/>
      <c r="E45" s="127" t="s">
        <v>248</v>
      </c>
      <c r="F45" s="232"/>
      <c r="G45" s="115" t="s">
        <v>301</v>
      </c>
      <c r="H45" s="113" t="s">
        <v>299</v>
      </c>
      <c r="I45" s="515"/>
      <c r="J45" s="516"/>
      <c r="K45" s="115" t="s">
        <v>300</v>
      </c>
    </row>
    <row r="46" spans="1:11" ht="18.75" customHeight="1">
      <c r="A46" s="132"/>
      <c r="B46" s="132"/>
      <c r="D46" s="132"/>
      <c r="E46" s="528" t="s">
        <v>333</v>
      </c>
      <c r="F46" s="528"/>
      <c r="G46" s="528"/>
      <c r="H46" s="528"/>
      <c r="I46" s="544"/>
      <c r="J46" s="544"/>
      <c r="K46" s="544"/>
    </row>
    <row r="47" spans="1:11" ht="18.75" customHeight="1">
      <c r="A47" s="132"/>
      <c r="B47" s="132"/>
      <c r="D47" s="132"/>
      <c r="E47" s="534" t="s">
        <v>334</v>
      </c>
      <c r="F47" s="535"/>
      <c r="G47" s="534" t="s">
        <v>293</v>
      </c>
      <c r="H47" s="536"/>
      <c r="I47" s="539"/>
      <c r="J47" s="540"/>
      <c r="K47" s="541"/>
    </row>
    <row r="48" spans="1:11" ht="18.75" customHeight="1">
      <c r="A48" s="132"/>
      <c r="B48" s="132"/>
      <c r="D48" s="132"/>
      <c r="E48" s="289"/>
      <c r="F48" s="134"/>
      <c r="G48" s="182"/>
      <c r="H48" s="545" t="s">
        <v>631</v>
      </c>
      <c r="I48" s="130"/>
      <c r="J48" s="290" t="s">
        <v>629</v>
      </c>
      <c r="K48" s="128" t="s">
        <v>630</v>
      </c>
    </row>
    <row r="49" spans="1:11" ht="18.75" customHeight="1">
      <c r="A49" s="132"/>
      <c r="B49" s="132"/>
      <c r="D49" s="132"/>
      <c r="E49" s="289"/>
      <c r="F49" s="134"/>
      <c r="G49" s="289"/>
      <c r="H49" s="546"/>
      <c r="I49" s="128" t="s">
        <v>628</v>
      </c>
      <c r="J49" s="291"/>
      <c r="K49" s="292"/>
    </row>
    <row r="50" spans="1:11" ht="18.75" customHeight="1">
      <c r="A50" s="132"/>
      <c r="B50" s="132"/>
      <c r="D50" s="132"/>
      <c r="E50" s="289"/>
      <c r="F50" s="134"/>
      <c r="G50" s="289"/>
      <c r="H50" s="546"/>
      <c r="I50" s="129" t="s">
        <v>626</v>
      </c>
      <c r="J50" s="292"/>
      <c r="K50" s="292"/>
    </row>
    <row r="51" spans="1:11" ht="18.75" customHeight="1">
      <c r="A51" s="132"/>
      <c r="B51" s="132"/>
      <c r="D51" s="132"/>
      <c r="E51" s="289"/>
      <c r="F51" s="134"/>
      <c r="G51" s="150"/>
      <c r="H51" s="547"/>
      <c r="I51" s="129" t="s">
        <v>627</v>
      </c>
      <c r="J51" s="292"/>
      <c r="K51" s="292"/>
    </row>
    <row r="52" spans="1:11" ht="18.75" customHeight="1">
      <c r="A52" s="136"/>
      <c r="B52" s="136"/>
      <c r="C52" s="137"/>
      <c r="D52" s="136"/>
      <c r="E52" s="133"/>
      <c r="F52" s="139"/>
      <c r="G52" s="537" t="s">
        <v>292</v>
      </c>
      <c r="H52" s="538"/>
      <c r="I52" s="542"/>
      <c r="J52" s="542"/>
      <c r="K52" s="543"/>
    </row>
    <row r="53" spans="1:11" ht="6.75" customHeight="1"/>
    <row r="54" spans="1:11">
      <c r="A54" s="111" t="s">
        <v>336</v>
      </c>
    </row>
    <row r="55" spans="1:11" ht="18.75" customHeight="1">
      <c r="A55" s="558"/>
      <c r="B55" s="559"/>
      <c r="C55" s="559"/>
      <c r="D55" s="559"/>
      <c r="E55" s="559"/>
      <c r="F55" s="559"/>
      <c r="G55" s="559"/>
      <c r="H55" s="559"/>
      <c r="I55" s="559"/>
      <c r="J55" s="559"/>
      <c r="K55" s="560"/>
    </row>
    <row r="56" spans="1:11" ht="18.75" customHeight="1">
      <c r="A56" s="561"/>
      <c r="B56" s="562"/>
      <c r="C56" s="562"/>
      <c r="D56" s="562"/>
      <c r="E56" s="562"/>
      <c r="F56" s="562"/>
      <c r="G56" s="562"/>
      <c r="H56" s="562"/>
      <c r="I56" s="562"/>
      <c r="J56" s="562"/>
      <c r="K56" s="563"/>
    </row>
    <row r="57" spans="1:11" ht="18.75" customHeight="1">
      <c r="A57" s="564"/>
      <c r="B57" s="565"/>
      <c r="C57" s="565"/>
      <c r="D57" s="565"/>
      <c r="E57" s="565"/>
      <c r="F57" s="565"/>
      <c r="G57" s="565"/>
      <c r="H57" s="565"/>
      <c r="I57" s="565"/>
      <c r="J57" s="565"/>
      <c r="K57" s="566"/>
    </row>
    <row r="59" spans="1:11">
      <c r="A59" s="111" t="s">
        <v>337</v>
      </c>
    </row>
    <row r="60" spans="1:11" ht="18.75" customHeight="1">
      <c r="A60" s="558"/>
      <c r="B60" s="559"/>
      <c r="C60" s="559"/>
      <c r="D60" s="559"/>
      <c r="E60" s="559"/>
      <c r="F60" s="559"/>
      <c r="G60" s="559"/>
      <c r="H60" s="559"/>
      <c r="I60" s="559"/>
      <c r="J60" s="559"/>
      <c r="K60" s="560"/>
    </row>
    <row r="61" spans="1:11" ht="18.75" customHeight="1">
      <c r="A61" s="561"/>
      <c r="B61" s="562"/>
      <c r="C61" s="562"/>
      <c r="D61" s="562"/>
      <c r="E61" s="562"/>
      <c r="F61" s="562"/>
      <c r="G61" s="562"/>
      <c r="H61" s="562"/>
      <c r="I61" s="562"/>
      <c r="J61" s="562"/>
      <c r="K61" s="563"/>
    </row>
    <row r="62" spans="1:11" ht="18.75" customHeight="1">
      <c r="A62" s="564"/>
      <c r="B62" s="565"/>
      <c r="C62" s="565"/>
      <c r="D62" s="565"/>
      <c r="E62" s="565"/>
      <c r="F62" s="565"/>
      <c r="G62" s="565"/>
      <c r="H62" s="565"/>
      <c r="I62" s="565"/>
      <c r="J62" s="565"/>
      <c r="K62" s="566"/>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339</v>
      </c>
    </row>
    <row r="2" spans="1:11" ht="18" customHeight="1">
      <c r="A2" s="577" t="s">
        <v>245</v>
      </c>
      <c r="B2" s="577"/>
      <c r="C2" s="577"/>
      <c r="D2" s="577"/>
      <c r="E2" s="577"/>
      <c r="F2" s="577"/>
      <c r="G2" s="577"/>
      <c r="H2" s="577"/>
      <c r="I2" s="577"/>
      <c r="J2" s="577"/>
      <c r="K2" s="577"/>
    </row>
    <row r="5" spans="1:11" ht="18.75" customHeight="1">
      <c r="A5" s="113" t="s">
        <v>67</v>
      </c>
      <c r="B5" s="574" t="s">
        <v>340</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656</v>
      </c>
      <c r="D15" s="208" t="s">
        <v>557</v>
      </c>
      <c r="E15" s="208" t="s">
        <v>558</v>
      </c>
      <c r="F15" s="223" t="s">
        <v>656</v>
      </c>
      <c r="G15" s="207" t="s">
        <v>555</v>
      </c>
      <c r="H15" s="222" t="s">
        <v>656</v>
      </c>
      <c r="I15" s="208" t="s">
        <v>557</v>
      </c>
      <c r="J15" s="208" t="s">
        <v>558</v>
      </c>
      <c r="K15" s="223" t="s">
        <v>656</v>
      </c>
    </row>
    <row r="16" spans="1:11" ht="18.75" customHeight="1">
      <c r="A16" s="113" t="s">
        <v>262</v>
      </c>
      <c r="B16" s="551" t="s">
        <v>641</v>
      </c>
      <c r="C16" s="551"/>
      <c r="D16" s="551"/>
      <c r="E16" s="551"/>
      <c r="F16" s="551"/>
      <c r="G16" s="511"/>
      <c r="H16" s="512"/>
      <c r="I16" s="512"/>
      <c r="J16" s="512"/>
      <c r="K16" s="513"/>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c r="A18" s="545" t="s">
        <v>252</v>
      </c>
      <c r="B18" s="568" t="s">
        <v>342</v>
      </c>
      <c r="C18" s="568"/>
      <c r="D18" s="568"/>
      <c r="E18" s="568"/>
      <c r="F18" s="568"/>
      <c r="G18" s="568" t="s">
        <v>343</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t="s">
        <v>103</v>
      </c>
      <c r="C21" s="113" t="s">
        <v>256</v>
      </c>
      <c r="D21" s="113" t="s">
        <v>257</v>
      </c>
      <c r="E21" s="113" t="s">
        <v>258</v>
      </c>
      <c r="F21" s="575" t="s">
        <v>251</v>
      </c>
      <c r="G21" s="576"/>
      <c r="H21" s="568" t="s">
        <v>259</v>
      </c>
      <c r="I21" s="568"/>
      <c r="J21" s="568"/>
      <c r="K21" s="568"/>
    </row>
    <row r="22" spans="1:11" ht="18.75" customHeight="1">
      <c r="A22" s="567"/>
      <c r="B22" s="551"/>
      <c r="C22" s="225"/>
      <c r="D22" s="226"/>
      <c r="E22" s="362"/>
      <c r="F22" s="514"/>
      <c r="G22" s="514"/>
      <c r="H22" s="117" t="s">
        <v>260</v>
      </c>
      <c r="I22" s="228" t="s">
        <v>642</v>
      </c>
      <c r="J22" s="117" t="s">
        <v>261</v>
      </c>
      <c r="K22" s="229"/>
    </row>
    <row r="23" spans="1:11" ht="18.75" customHeight="1">
      <c r="A23" s="567"/>
      <c r="B23" s="551"/>
      <c r="C23" s="225"/>
      <c r="D23" s="226"/>
      <c r="E23" s="227"/>
      <c r="F23" s="514"/>
      <c r="G23" s="514"/>
      <c r="H23" s="117" t="s">
        <v>260</v>
      </c>
      <c r="I23" s="228"/>
      <c r="J23" s="117" t="s">
        <v>261</v>
      </c>
      <c r="K23" s="229"/>
    </row>
    <row r="24" spans="1:11" ht="7.5" customHeight="1"/>
    <row r="25" spans="1:11" ht="7.5" customHeight="1"/>
    <row r="26" spans="1:11">
      <c r="A26" s="111" t="s">
        <v>276</v>
      </c>
    </row>
    <row r="27" spans="1:11" ht="3.75" customHeight="1"/>
    <row r="28" spans="1:11">
      <c r="A28" s="556" t="s">
        <v>46</v>
      </c>
      <c r="B28" s="554" t="s">
        <v>462</v>
      </c>
      <c r="C28" s="555"/>
      <c r="D28" s="554" t="s">
        <v>463</v>
      </c>
      <c r="E28" s="593"/>
      <c r="F28" s="555"/>
      <c r="G28" s="554" t="s">
        <v>464</v>
      </c>
      <c r="H28" s="593"/>
      <c r="I28" s="593"/>
      <c r="J28" s="593"/>
      <c r="K28" s="555"/>
    </row>
    <row r="29" spans="1:11">
      <c r="A29" s="557"/>
      <c r="B29" s="112" t="s">
        <v>344</v>
      </c>
      <c r="C29" s="112" t="s">
        <v>345</v>
      </c>
      <c r="D29" s="112" t="s">
        <v>349</v>
      </c>
      <c r="E29" s="112" t="s">
        <v>552</v>
      </c>
      <c r="F29" s="112" t="s">
        <v>346</v>
      </c>
      <c r="G29" s="156" t="s">
        <v>350</v>
      </c>
      <c r="H29" s="154" t="s">
        <v>351</v>
      </c>
      <c r="I29" s="155" t="s">
        <v>352</v>
      </c>
      <c r="J29" s="129" t="s">
        <v>353</v>
      </c>
      <c r="K29" s="129" t="s">
        <v>239</v>
      </c>
    </row>
    <row r="30" spans="1:11" ht="18.75" customHeight="1">
      <c r="A30" s="113" t="s">
        <v>572</v>
      </c>
      <c r="B30" s="226"/>
      <c r="C30" s="226"/>
      <c r="D30" s="226"/>
      <c r="E30" s="226"/>
      <c r="F30" s="226"/>
      <c r="G30" s="234"/>
      <c r="H30" s="226"/>
      <c r="I30" s="226"/>
      <c r="J30" s="226"/>
      <c r="K30" s="226"/>
    </row>
    <row r="31" spans="1:11" ht="15" customHeight="1">
      <c r="A31" s="568" t="s">
        <v>573</v>
      </c>
      <c r="B31" s="293"/>
      <c r="C31" s="293"/>
      <c r="D31" s="293"/>
      <c r="E31" s="293"/>
      <c r="F31" s="293"/>
      <c r="G31" s="293"/>
      <c r="H31" s="293"/>
      <c r="I31" s="293"/>
      <c r="J31" s="293"/>
      <c r="K31" s="293"/>
    </row>
    <row r="32" spans="1:11" ht="15" customHeight="1">
      <c r="A32" s="568"/>
      <c r="B32" s="231"/>
      <c r="C32" s="231"/>
      <c r="D32" s="231"/>
      <c r="E32" s="235"/>
      <c r="F32" s="235"/>
      <c r="G32" s="235"/>
      <c r="H32" s="235"/>
      <c r="I32" s="235"/>
      <c r="J32" s="235"/>
      <c r="K32" s="235"/>
    </row>
    <row r="33" spans="1:13">
      <c r="A33" s="556" t="s">
        <v>46</v>
      </c>
      <c r="B33" s="556" t="s">
        <v>347</v>
      </c>
      <c r="C33" s="556" t="s">
        <v>354</v>
      </c>
      <c r="D33" s="556" t="s">
        <v>239</v>
      </c>
      <c r="E33" s="556" t="s">
        <v>242</v>
      </c>
      <c r="F33" s="599" t="s">
        <v>355</v>
      </c>
      <c r="G33" s="599"/>
      <c r="H33" s="599"/>
      <c r="I33" s="599"/>
      <c r="J33" s="599"/>
      <c r="K33" s="599"/>
    </row>
    <row r="34" spans="1:13">
      <c r="A34" s="557"/>
      <c r="B34" s="557"/>
      <c r="C34" s="557"/>
      <c r="D34" s="557"/>
      <c r="E34" s="557"/>
      <c r="F34" s="599" t="s">
        <v>348</v>
      </c>
      <c r="G34" s="599"/>
      <c r="H34" s="599"/>
      <c r="I34" s="599" t="s">
        <v>239</v>
      </c>
      <c r="J34" s="599"/>
      <c r="K34" s="599"/>
    </row>
    <row r="35" spans="1:13" ht="18.75" customHeight="1">
      <c r="A35" s="113" t="s">
        <v>572</v>
      </c>
      <c r="B35" s="226"/>
      <c r="C35" s="226"/>
      <c r="D35" s="236"/>
      <c r="E35" s="143" t="str">
        <f>IF(SUM(B30:K30)+SUM(B35:D35)=0,"",SUM(B30:K30)+SUM(B35:D35))</f>
        <v/>
      </c>
      <c r="F35" s="600"/>
      <c r="G35" s="600"/>
      <c r="H35" s="600"/>
      <c r="I35" s="601"/>
      <c r="J35" s="601"/>
      <c r="K35" s="601"/>
    </row>
    <row r="36" spans="1:13" ht="15" customHeight="1">
      <c r="A36" s="568" t="s">
        <v>573</v>
      </c>
      <c r="B36" s="293"/>
      <c r="C36" s="293"/>
      <c r="D36" s="293"/>
      <c r="E36" s="144" t="str">
        <f>IF(SUM(B31:K31)+SUM(B36:D36)=0,"",SUM(B31:K31)+SUM(B36:D36))</f>
        <v/>
      </c>
      <c r="F36" s="600"/>
      <c r="G36" s="600"/>
      <c r="H36" s="600"/>
      <c r="I36" s="601"/>
      <c r="J36" s="601"/>
      <c r="K36" s="601"/>
    </row>
    <row r="37" spans="1:13" ht="15" customHeight="1">
      <c r="A37" s="568"/>
      <c r="B37" s="231"/>
      <c r="C37" s="231"/>
      <c r="D37" s="237"/>
      <c r="E37" s="145" t="str">
        <f>IF(SUM(B32:K32)+SUM(B37:D37)=0,"",SUM(B32:K32)+SUM(B37:D37))</f>
        <v/>
      </c>
      <c r="F37" s="600"/>
      <c r="G37" s="600"/>
      <c r="H37" s="600"/>
      <c r="I37" s="601"/>
      <c r="J37" s="601"/>
      <c r="K37" s="601"/>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11" t="s">
        <v>357</v>
      </c>
      <c r="B42" s="612"/>
      <c r="C42" s="612"/>
      <c r="D42" s="613"/>
      <c r="E42" s="603" t="s">
        <v>361</v>
      </c>
      <c r="F42" s="604"/>
      <c r="G42" s="604"/>
      <c r="H42" s="605"/>
      <c r="I42" s="594" t="s">
        <v>242</v>
      </c>
      <c r="J42" s="160"/>
    </row>
    <row r="43" spans="1:13" ht="15" customHeight="1">
      <c r="A43" s="614"/>
      <c r="B43" s="615"/>
      <c r="C43" s="615"/>
      <c r="D43" s="616"/>
      <c r="E43" s="597" t="s">
        <v>358</v>
      </c>
      <c r="F43" s="159"/>
      <c r="G43" s="597" t="s">
        <v>359</v>
      </c>
      <c r="H43" s="163"/>
      <c r="I43" s="595"/>
      <c r="J43" s="160"/>
    </row>
    <row r="44" spans="1:13" ht="27" customHeight="1">
      <c r="A44" s="517"/>
      <c r="B44" s="617"/>
      <c r="C44" s="617"/>
      <c r="D44" s="518"/>
      <c r="E44" s="598"/>
      <c r="F44" s="165" t="s">
        <v>362</v>
      </c>
      <c r="G44" s="598"/>
      <c r="H44" s="173" t="s">
        <v>362</v>
      </c>
      <c r="I44" s="596"/>
      <c r="J44" s="160"/>
    </row>
    <row r="45" spans="1:13" ht="15" customHeight="1">
      <c r="A45" s="606"/>
      <c r="B45" s="606"/>
      <c r="C45" s="606"/>
      <c r="D45" s="606"/>
      <c r="E45" s="238"/>
      <c r="F45" s="210" t="str">
        <f>L45</f>
        <v/>
      </c>
      <c r="G45" s="346"/>
      <c r="H45" s="211" t="str">
        <f>M45</f>
        <v/>
      </c>
      <c r="I45" s="172" t="str">
        <f>IF(E45+G45=0,"",F45+H45)</f>
        <v/>
      </c>
      <c r="L45" s="111" t="str">
        <f>IF(E45="","",ROUND(E45/12,2))</f>
        <v/>
      </c>
      <c r="M45" s="111" t="str">
        <f>IF(G45="","",ROUND(G45/12,2))</f>
        <v/>
      </c>
    </row>
    <row r="46" spans="1:13" ht="15" customHeight="1">
      <c r="A46" s="606"/>
      <c r="B46" s="606"/>
      <c r="C46" s="606"/>
      <c r="D46" s="606"/>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06"/>
      <c r="B47" s="606"/>
      <c r="C47" s="606"/>
      <c r="D47" s="606"/>
      <c r="E47" s="238"/>
      <c r="F47" s="210" t="str">
        <f t="shared" si="0"/>
        <v/>
      </c>
      <c r="G47" s="346"/>
      <c r="H47" s="211" t="str">
        <f t="shared" si="1"/>
        <v/>
      </c>
      <c r="I47" s="172" t="str">
        <f t="shared" si="2"/>
        <v/>
      </c>
      <c r="L47" s="111" t="str">
        <f t="shared" si="3"/>
        <v/>
      </c>
      <c r="M47" s="111" t="str">
        <f t="shared" si="4"/>
        <v/>
      </c>
    </row>
    <row r="48" spans="1:13" ht="15" customHeight="1">
      <c r="A48" s="606"/>
      <c r="B48" s="606"/>
      <c r="C48" s="606"/>
      <c r="D48" s="606"/>
      <c r="E48" s="238"/>
      <c r="F48" s="210" t="str">
        <f t="shared" si="0"/>
        <v/>
      </c>
      <c r="G48" s="346"/>
      <c r="H48" s="211" t="str">
        <f t="shared" si="1"/>
        <v/>
      </c>
      <c r="I48" s="172" t="str">
        <f t="shared" si="2"/>
        <v/>
      </c>
      <c r="L48" s="111" t="str">
        <f t="shared" si="3"/>
        <v/>
      </c>
      <c r="M48" s="111" t="str">
        <f t="shared" si="4"/>
        <v/>
      </c>
    </row>
    <row r="49" spans="1:13" ht="15" customHeight="1">
      <c r="A49" s="606"/>
      <c r="B49" s="606"/>
      <c r="C49" s="606"/>
      <c r="D49" s="606"/>
      <c r="E49" s="238"/>
      <c r="F49" s="210" t="str">
        <f t="shared" si="0"/>
        <v/>
      </c>
      <c r="G49" s="346"/>
      <c r="H49" s="211" t="str">
        <f t="shared" si="1"/>
        <v/>
      </c>
      <c r="I49" s="172" t="str">
        <f t="shared" si="2"/>
        <v/>
      </c>
      <c r="L49" s="111" t="str">
        <f t="shared" si="3"/>
        <v/>
      </c>
      <c r="M49" s="111" t="str">
        <f t="shared" si="4"/>
        <v/>
      </c>
    </row>
    <row r="50" spans="1:13" ht="15" customHeight="1">
      <c r="A50" s="606"/>
      <c r="B50" s="606"/>
      <c r="C50" s="606"/>
      <c r="D50" s="606"/>
      <c r="E50" s="238"/>
      <c r="F50" s="210" t="str">
        <f t="shared" si="0"/>
        <v/>
      </c>
      <c r="G50" s="346"/>
      <c r="H50" s="211" t="str">
        <f t="shared" si="1"/>
        <v/>
      </c>
      <c r="I50" s="172" t="str">
        <f t="shared" si="2"/>
        <v/>
      </c>
      <c r="L50" s="111" t="str">
        <f t="shared" si="3"/>
        <v/>
      </c>
      <c r="M50" s="111" t="str">
        <f t="shared" si="4"/>
        <v/>
      </c>
    </row>
    <row r="51" spans="1:13" ht="15" customHeight="1">
      <c r="A51" s="606"/>
      <c r="B51" s="606"/>
      <c r="C51" s="606"/>
      <c r="D51" s="606"/>
      <c r="E51" s="238"/>
      <c r="F51" s="210" t="str">
        <f t="shared" si="0"/>
        <v/>
      </c>
      <c r="G51" s="346"/>
      <c r="H51" s="211" t="str">
        <f t="shared" si="1"/>
        <v/>
      </c>
      <c r="I51" s="172" t="str">
        <f t="shared" si="2"/>
        <v/>
      </c>
      <c r="L51" s="111" t="str">
        <f t="shared" si="3"/>
        <v/>
      </c>
      <c r="M51" s="111" t="str">
        <f t="shared" si="4"/>
        <v/>
      </c>
    </row>
    <row r="52" spans="1:13" ht="15" customHeight="1">
      <c r="A52" s="606"/>
      <c r="B52" s="606"/>
      <c r="C52" s="606"/>
      <c r="D52" s="606"/>
      <c r="E52" s="238"/>
      <c r="F52" s="210" t="str">
        <f t="shared" si="0"/>
        <v/>
      </c>
      <c r="G52" s="346"/>
      <c r="H52" s="211" t="str">
        <f t="shared" si="1"/>
        <v/>
      </c>
      <c r="I52" s="172" t="str">
        <f t="shared" si="2"/>
        <v/>
      </c>
      <c r="L52" s="111" t="str">
        <f t="shared" si="3"/>
        <v/>
      </c>
      <c r="M52" s="111" t="str">
        <f t="shared" si="4"/>
        <v/>
      </c>
    </row>
    <row r="53" spans="1:13" ht="15" customHeight="1">
      <c r="A53" s="606"/>
      <c r="B53" s="606"/>
      <c r="C53" s="606"/>
      <c r="D53" s="606"/>
      <c r="E53" s="238"/>
      <c r="F53" s="210" t="str">
        <f t="shared" si="0"/>
        <v/>
      </c>
      <c r="G53" s="346"/>
      <c r="H53" s="211" t="str">
        <f t="shared" si="1"/>
        <v/>
      </c>
      <c r="I53" s="172" t="str">
        <f t="shared" si="2"/>
        <v/>
      </c>
      <c r="L53" s="111" t="str">
        <f t="shared" si="3"/>
        <v/>
      </c>
      <c r="M53" s="111" t="str">
        <f t="shared" si="4"/>
        <v/>
      </c>
    </row>
    <row r="54" spans="1:13" ht="15" customHeight="1">
      <c r="A54" s="606"/>
      <c r="B54" s="606"/>
      <c r="C54" s="606"/>
      <c r="D54" s="606"/>
      <c r="E54" s="238"/>
      <c r="F54" s="210" t="str">
        <f t="shared" si="0"/>
        <v/>
      </c>
      <c r="G54" s="346"/>
      <c r="H54" s="211" t="str">
        <f t="shared" si="1"/>
        <v/>
      </c>
      <c r="I54" s="172" t="str">
        <f t="shared" si="2"/>
        <v/>
      </c>
      <c r="L54" s="111" t="str">
        <f t="shared" si="3"/>
        <v/>
      </c>
      <c r="M54" s="111" t="str">
        <f t="shared" si="4"/>
        <v/>
      </c>
    </row>
    <row r="55" spans="1:13" ht="15" customHeight="1">
      <c r="A55" s="606"/>
      <c r="B55" s="606"/>
      <c r="C55" s="606"/>
      <c r="D55" s="606"/>
      <c r="E55" s="238"/>
      <c r="F55" s="210" t="str">
        <f t="shared" si="0"/>
        <v/>
      </c>
      <c r="G55" s="346"/>
      <c r="H55" s="211" t="str">
        <f t="shared" si="1"/>
        <v/>
      </c>
      <c r="I55" s="172" t="str">
        <f t="shared" si="2"/>
        <v/>
      </c>
      <c r="L55" s="111" t="str">
        <f t="shared" si="3"/>
        <v/>
      </c>
      <c r="M55" s="111" t="str">
        <f t="shared" si="4"/>
        <v/>
      </c>
    </row>
    <row r="56" spans="1:13" ht="15" customHeight="1" thickBot="1">
      <c r="A56" s="607"/>
      <c r="B56" s="607"/>
      <c r="C56" s="607"/>
      <c r="D56" s="607"/>
      <c r="E56" s="239"/>
      <c r="F56" s="212" t="str">
        <f t="shared" si="0"/>
        <v/>
      </c>
      <c r="G56" s="347"/>
      <c r="H56" s="213" t="str">
        <f t="shared" si="1"/>
        <v/>
      </c>
      <c r="I56" s="171" t="str">
        <f t="shared" si="2"/>
        <v/>
      </c>
      <c r="L56" s="111" t="str">
        <f t="shared" si="3"/>
        <v/>
      </c>
      <c r="M56" s="111" t="str">
        <f t="shared" si="4"/>
        <v/>
      </c>
    </row>
    <row r="57" spans="1:13" ht="15" customHeight="1" thickTop="1" thickBot="1">
      <c r="A57" s="608" t="s">
        <v>242</v>
      </c>
      <c r="B57" s="609"/>
      <c r="C57" s="609"/>
      <c r="D57" s="610"/>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602" t="s">
        <v>363</v>
      </c>
      <c r="G58" s="602"/>
      <c r="H58" s="602"/>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558"/>
      <c r="B63" s="559"/>
      <c r="C63" s="559"/>
      <c r="D63" s="559"/>
      <c r="E63" s="559"/>
      <c r="F63" s="559"/>
      <c r="G63" s="559"/>
      <c r="H63" s="559"/>
      <c r="I63" s="559"/>
      <c r="J63" s="559"/>
      <c r="K63" s="560"/>
    </row>
    <row r="64" spans="1:13" ht="18.75" customHeight="1">
      <c r="A64" s="561"/>
      <c r="B64" s="562"/>
      <c r="C64" s="562"/>
      <c r="D64" s="562"/>
      <c r="E64" s="562"/>
      <c r="F64" s="562"/>
      <c r="G64" s="562"/>
      <c r="H64" s="562"/>
      <c r="I64" s="562"/>
      <c r="J64" s="562"/>
      <c r="K64" s="563"/>
    </row>
    <row r="65" spans="1:11" ht="18.75" customHeight="1">
      <c r="A65" s="561"/>
      <c r="B65" s="562"/>
      <c r="C65" s="562"/>
      <c r="D65" s="562"/>
      <c r="E65" s="562"/>
      <c r="F65" s="562"/>
      <c r="G65" s="562"/>
      <c r="H65" s="562"/>
      <c r="I65" s="562"/>
      <c r="J65" s="562"/>
      <c r="K65" s="563"/>
    </row>
    <row r="66" spans="1:11" ht="18.75" customHeight="1">
      <c r="A66" s="564"/>
      <c r="B66" s="565"/>
      <c r="C66" s="565"/>
      <c r="D66" s="565"/>
      <c r="E66" s="565"/>
      <c r="F66" s="565"/>
      <c r="G66" s="565"/>
      <c r="H66" s="565"/>
      <c r="I66" s="565"/>
      <c r="J66" s="565"/>
      <c r="K66" s="566"/>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364</v>
      </c>
    </row>
    <row r="2" spans="1:11" ht="18" customHeight="1">
      <c r="A2" s="577" t="s">
        <v>245</v>
      </c>
      <c r="B2" s="577"/>
      <c r="C2" s="577"/>
      <c r="D2" s="577"/>
      <c r="E2" s="577"/>
      <c r="F2" s="577"/>
      <c r="G2" s="577"/>
      <c r="H2" s="577"/>
      <c r="I2" s="577"/>
      <c r="J2" s="577"/>
      <c r="K2" s="577"/>
    </row>
    <row r="5" spans="1:11" ht="18.75" customHeight="1">
      <c r="A5" s="113" t="s">
        <v>67</v>
      </c>
      <c r="B5" s="574" t="s">
        <v>365</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11"/>
      <c r="H16" s="512"/>
      <c r="I16" s="512"/>
      <c r="J16" s="512"/>
      <c r="K16" s="513"/>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c r="A18" s="545" t="s">
        <v>252</v>
      </c>
      <c r="B18" s="568" t="s">
        <v>366</v>
      </c>
      <c r="C18" s="568"/>
      <c r="D18" s="568"/>
      <c r="E18" s="568"/>
      <c r="F18" s="568"/>
      <c r="G18" s="568" t="s">
        <v>367</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c r="C21" s="113" t="s">
        <v>256</v>
      </c>
      <c r="D21" s="113" t="s">
        <v>257</v>
      </c>
      <c r="E21" s="113" t="s">
        <v>258</v>
      </c>
      <c r="F21" s="575" t="s">
        <v>251</v>
      </c>
      <c r="G21" s="576"/>
      <c r="H21" s="568" t="s">
        <v>259</v>
      </c>
      <c r="I21" s="568"/>
      <c r="J21" s="568"/>
      <c r="K21" s="568"/>
    </row>
    <row r="22" spans="1:11" ht="18.75" customHeight="1">
      <c r="A22" s="567"/>
      <c r="B22" s="551"/>
      <c r="C22" s="225"/>
      <c r="D22" s="226"/>
      <c r="E22" s="227"/>
      <c r="F22" s="514"/>
      <c r="G22" s="514"/>
      <c r="H22" s="117" t="s">
        <v>260</v>
      </c>
      <c r="I22" s="228"/>
      <c r="J22" s="117" t="s">
        <v>261</v>
      </c>
      <c r="K22" s="229"/>
    </row>
    <row r="23" spans="1:11" ht="18.75" customHeight="1">
      <c r="A23" s="567"/>
      <c r="B23" s="551"/>
      <c r="C23" s="225"/>
      <c r="D23" s="226"/>
      <c r="E23" s="227"/>
      <c r="F23" s="514"/>
      <c r="G23" s="514"/>
      <c r="H23" s="117" t="s">
        <v>260</v>
      </c>
      <c r="I23" s="228"/>
      <c r="J23" s="117" t="s">
        <v>261</v>
      </c>
      <c r="K23" s="229"/>
    </row>
    <row r="24" spans="1:11" ht="12" customHeight="1"/>
    <row r="25" spans="1:11" ht="12" customHeight="1"/>
    <row r="26" spans="1:11">
      <c r="A26" s="111" t="s">
        <v>276</v>
      </c>
    </row>
    <row r="27" spans="1:11" ht="3.75" customHeight="1"/>
    <row r="28" spans="1:11">
      <c r="A28" s="532" t="s">
        <v>46</v>
      </c>
      <c r="B28" s="571" t="s">
        <v>465</v>
      </c>
      <c r="C28" s="572"/>
      <c r="D28" s="572"/>
      <c r="E28" s="572"/>
      <c r="F28" s="572"/>
      <c r="G28" s="572"/>
      <c r="H28" s="572"/>
      <c r="I28" s="572"/>
      <c r="J28" s="572"/>
      <c r="K28" s="573"/>
    </row>
    <row r="29" spans="1:11">
      <c r="A29" s="591"/>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572</v>
      </c>
      <c r="B30" s="231"/>
      <c r="C30" s="231"/>
      <c r="D30" s="231"/>
      <c r="E30" s="231"/>
      <c r="F30" s="231"/>
      <c r="G30" s="240"/>
      <c r="H30" s="231"/>
      <c r="I30" s="226"/>
      <c r="J30" s="226"/>
      <c r="K30" s="226"/>
    </row>
    <row r="31" spans="1:11" ht="15" customHeight="1">
      <c r="A31" s="568" t="s">
        <v>573</v>
      </c>
      <c r="B31" s="230"/>
      <c r="C31" s="230"/>
      <c r="D31" s="230"/>
      <c r="E31" s="230"/>
      <c r="F31" s="230"/>
      <c r="G31" s="230"/>
      <c r="H31" s="230"/>
      <c r="I31" s="230"/>
      <c r="J31" s="230"/>
      <c r="K31" s="230"/>
    </row>
    <row r="32" spans="1:11" ht="15" customHeight="1">
      <c r="A32" s="568"/>
      <c r="B32" s="231"/>
      <c r="C32" s="231"/>
      <c r="D32" s="231"/>
      <c r="E32" s="235"/>
      <c r="F32" s="235"/>
      <c r="G32" s="235"/>
      <c r="H32" s="235"/>
      <c r="I32" s="235"/>
      <c r="J32" s="235"/>
      <c r="K32" s="235"/>
    </row>
    <row r="33" spans="1:11">
      <c r="A33" s="532" t="s">
        <v>46</v>
      </c>
      <c r="B33" s="130"/>
      <c r="C33" s="130" t="s">
        <v>379</v>
      </c>
      <c r="D33" s="130" t="s">
        <v>380</v>
      </c>
      <c r="E33" s="130" t="s">
        <v>381</v>
      </c>
      <c r="F33" s="556" t="s">
        <v>382</v>
      </c>
      <c r="G33" s="556" t="s">
        <v>239</v>
      </c>
      <c r="H33" s="556" t="s">
        <v>242</v>
      </c>
      <c r="I33" s="532" t="s">
        <v>355</v>
      </c>
      <c r="J33" s="634"/>
      <c r="K33" s="533"/>
    </row>
    <row r="34" spans="1:11" ht="24">
      <c r="A34" s="591"/>
      <c r="B34" s="175" t="s">
        <v>378</v>
      </c>
      <c r="C34" s="175" t="s">
        <v>383</v>
      </c>
      <c r="D34" s="175" t="s">
        <v>384</v>
      </c>
      <c r="E34" s="175" t="s">
        <v>385</v>
      </c>
      <c r="F34" s="557"/>
      <c r="G34" s="557"/>
      <c r="H34" s="557"/>
      <c r="I34" s="591"/>
      <c r="J34" s="635"/>
      <c r="K34" s="592"/>
    </row>
    <row r="35" spans="1:11" ht="18.75" customHeight="1">
      <c r="A35" s="113" t="s">
        <v>572</v>
      </c>
      <c r="B35" s="231"/>
      <c r="C35" s="231"/>
      <c r="D35" s="231"/>
      <c r="E35" s="231"/>
      <c r="F35" s="231"/>
      <c r="G35" s="240"/>
      <c r="H35" s="123" t="str">
        <f>IF(SUM(B30:K30)+SUM(B35:G35)=0,"",SUM((B30:K30)+SUM(B35:G35)))</f>
        <v/>
      </c>
      <c r="I35" s="625"/>
      <c r="J35" s="626"/>
      <c r="K35" s="627"/>
    </row>
    <row r="36" spans="1:11" ht="15" customHeight="1">
      <c r="A36" s="568" t="s">
        <v>573</v>
      </c>
      <c r="B36" s="293"/>
      <c r="C36" s="293"/>
      <c r="D36" s="293"/>
      <c r="E36" s="293"/>
      <c r="F36" s="293"/>
      <c r="G36" s="293"/>
      <c r="H36" s="122" t="str">
        <f t="shared" ref="H36:H37" si="0">IF(SUM(B31:K31)+SUM(B36:G36)=0,"",SUM((B31:K31)+SUM(B36:G36)))</f>
        <v/>
      </c>
      <c r="I36" s="628"/>
      <c r="J36" s="629"/>
      <c r="K36" s="630"/>
    </row>
    <row r="37" spans="1:11" ht="15" customHeight="1">
      <c r="A37" s="568"/>
      <c r="B37" s="231"/>
      <c r="C37" s="231"/>
      <c r="D37" s="231"/>
      <c r="E37" s="231"/>
      <c r="F37" s="231"/>
      <c r="G37" s="231"/>
      <c r="H37" s="123" t="str">
        <f t="shared" si="0"/>
        <v/>
      </c>
      <c r="I37" s="631"/>
      <c r="J37" s="632"/>
      <c r="K37" s="633"/>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618" t="s">
        <v>387</v>
      </c>
      <c r="B42" s="619"/>
      <c r="C42" s="619"/>
      <c r="D42" s="619"/>
      <c r="E42" s="619"/>
      <c r="F42" s="619"/>
      <c r="G42" s="619"/>
      <c r="H42" s="619"/>
      <c r="I42" s="620"/>
      <c r="J42" s="160"/>
    </row>
    <row r="43" spans="1:11" ht="15" customHeight="1">
      <c r="A43" s="618" t="s">
        <v>389</v>
      </c>
      <c r="B43" s="619"/>
      <c r="C43" s="619"/>
      <c r="D43" s="619"/>
      <c r="E43" s="619"/>
      <c r="F43" s="619"/>
      <c r="G43" s="619"/>
      <c r="H43" s="619"/>
      <c r="I43" s="620"/>
    </row>
    <row r="44" spans="1:11" ht="15" customHeight="1">
      <c r="A44" s="552" t="s">
        <v>388</v>
      </c>
      <c r="B44" s="621"/>
      <c r="C44" s="241"/>
      <c r="D44" s="552" t="s">
        <v>369</v>
      </c>
      <c r="E44" s="621"/>
      <c r="F44" s="242"/>
      <c r="G44" s="552" t="s">
        <v>370</v>
      </c>
      <c r="H44" s="553"/>
      <c r="I44" s="242"/>
    </row>
    <row r="45" spans="1:11" ht="15" customHeight="1">
      <c r="A45" s="552" t="s">
        <v>371</v>
      </c>
      <c r="B45" s="621"/>
      <c r="C45" s="241"/>
      <c r="D45" s="552" t="s">
        <v>372</v>
      </c>
      <c r="E45" s="621"/>
      <c r="F45" s="242"/>
      <c r="G45" s="552" t="s">
        <v>373</v>
      </c>
      <c r="H45" s="553"/>
      <c r="I45" s="242"/>
    </row>
    <row r="46" spans="1:11" ht="15" customHeight="1">
      <c r="A46" s="552" t="s">
        <v>374</v>
      </c>
      <c r="B46" s="621"/>
      <c r="C46" s="241"/>
      <c r="D46" s="622" t="s">
        <v>375</v>
      </c>
      <c r="E46" s="622"/>
      <c r="F46" s="242"/>
      <c r="G46" s="621" t="s">
        <v>376</v>
      </c>
      <c r="H46" s="622"/>
      <c r="I46" s="242"/>
    </row>
    <row r="47" spans="1:11" ht="15" customHeight="1">
      <c r="A47" s="552" t="s">
        <v>377</v>
      </c>
      <c r="B47" s="621"/>
      <c r="C47" s="241"/>
      <c r="D47" s="622" t="s">
        <v>378</v>
      </c>
      <c r="E47" s="622"/>
      <c r="F47" s="242"/>
      <c r="G47" s="624"/>
      <c r="H47" s="624"/>
      <c r="I47" s="168"/>
    </row>
    <row r="48" spans="1:11" ht="15" customHeight="1">
      <c r="A48" s="584" t="s">
        <v>390</v>
      </c>
      <c r="B48" s="623"/>
      <c r="C48" s="229"/>
      <c r="I48" s="176"/>
    </row>
    <row r="49" spans="1:11" ht="15" customHeight="1">
      <c r="A49" s="584" t="s">
        <v>391</v>
      </c>
      <c r="B49" s="623"/>
      <c r="C49" s="229"/>
      <c r="I49" s="176"/>
    </row>
    <row r="50" spans="1:11" ht="15" customHeight="1">
      <c r="A50" s="584" t="s">
        <v>392</v>
      </c>
      <c r="B50" s="623"/>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558"/>
      <c r="B55" s="559"/>
      <c r="C55" s="559"/>
      <c r="D55" s="559"/>
      <c r="E55" s="559"/>
      <c r="F55" s="559"/>
      <c r="G55" s="559"/>
      <c r="H55" s="559"/>
      <c r="I55" s="559"/>
      <c r="J55" s="559"/>
      <c r="K55" s="560"/>
    </row>
    <row r="56" spans="1:11" ht="18.75" customHeight="1">
      <c r="A56" s="561"/>
      <c r="B56" s="562"/>
      <c r="C56" s="562"/>
      <c r="D56" s="562"/>
      <c r="E56" s="562"/>
      <c r="F56" s="562"/>
      <c r="G56" s="562"/>
      <c r="H56" s="562"/>
      <c r="I56" s="562"/>
      <c r="J56" s="562"/>
      <c r="K56" s="563"/>
    </row>
    <row r="57" spans="1:11" ht="18.75" customHeight="1">
      <c r="A57" s="561"/>
      <c r="B57" s="562"/>
      <c r="C57" s="562"/>
      <c r="D57" s="562"/>
      <c r="E57" s="562"/>
      <c r="F57" s="562"/>
      <c r="G57" s="562"/>
      <c r="H57" s="562"/>
      <c r="I57" s="562"/>
      <c r="J57" s="562"/>
      <c r="K57" s="563"/>
    </row>
    <row r="58" spans="1:11" ht="18.75" customHeight="1">
      <c r="A58" s="564"/>
      <c r="B58" s="565"/>
      <c r="C58" s="565"/>
      <c r="D58" s="565"/>
      <c r="E58" s="565"/>
      <c r="F58" s="565"/>
      <c r="G58" s="565"/>
      <c r="H58" s="565"/>
      <c r="I58" s="565"/>
      <c r="J58" s="565"/>
      <c r="K58" s="566"/>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393</v>
      </c>
    </row>
    <row r="2" spans="1:11" ht="18" customHeight="1">
      <c r="A2" s="577" t="s">
        <v>245</v>
      </c>
      <c r="B2" s="577"/>
      <c r="C2" s="577"/>
      <c r="D2" s="577"/>
      <c r="E2" s="577"/>
      <c r="F2" s="577"/>
      <c r="G2" s="577"/>
      <c r="H2" s="577"/>
      <c r="I2" s="577"/>
      <c r="J2" s="577"/>
      <c r="K2" s="577"/>
    </row>
    <row r="5" spans="1:11" ht="18.75" customHeight="1">
      <c r="A5" s="113" t="s">
        <v>67</v>
      </c>
      <c r="B5" s="574" t="s">
        <v>394</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51"/>
      <c r="C16" s="551"/>
      <c r="D16" s="551"/>
      <c r="E16" s="551"/>
      <c r="F16" s="551"/>
      <c r="G16" s="575"/>
      <c r="H16" s="636"/>
      <c r="I16" s="636"/>
      <c r="J16" s="636"/>
      <c r="K16" s="576"/>
    </row>
    <row r="17" spans="1:11" ht="18.75" customHeight="1">
      <c r="A17" s="220" t="s">
        <v>341</v>
      </c>
      <c r="B17" s="214" t="s">
        <v>560</v>
      </c>
      <c r="C17" s="252"/>
      <c r="D17" s="215" t="s">
        <v>561</v>
      </c>
      <c r="E17" s="253"/>
      <c r="F17" s="217" t="s">
        <v>562</v>
      </c>
      <c r="G17" s="253"/>
      <c r="H17" s="216" t="s">
        <v>563</v>
      </c>
      <c r="I17" s="253"/>
      <c r="J17" s="216" t="s">
        <v>564</v>
      </c>
      <c r="K17" s="349">
        <f>C17+E17+G17+I17</f>
        <v>0</v>
      </c>
    </row>
    <row r="18" spans="1:11">
      <c r="A18" s="545" t="s">
        <v>252</v>
      </c>
      <c r="B18" s="568" t="s">
        <v>250</v>
      </c>
      <c r="C18" s="568"/>
      <c r="D18" s="568"/>
      <c r="E18" s="568"/>
      <c r="F18" s="568"/>
      <c r="G18" s="568" t="s">
        <v>251</v>
      </c>
      <c r="H18" s="568"/>
      <c r="I18" s="568"/>
      <c r="J18" s="568"/>
      <c r="K18" s="568"/>
    </row>
    <row r="19" spans="1:11" ht="18.75" customHeight="1">
      <c r="A19" s="569"/>
      <c r="B19" s="551"/>
      <c r="C19" s="551"/>
      <c r="D19" s="551"/>
      <c r="E19" s="551"/>
      <c r="F19" s="551"/>
      <c r="G19" s="551"/>
      <c r="H19" s="551"/>
      <c r="I19" s="551"/>
      <c r="J19" s="551"/>
      <c r="K19" s="551"/>
    </row>
    <row r="20" spans="1:11" ht="12" customHeight="1">
      <c r="A20" s="567" t="s">
        <v>253</v>
      </c>
      <c r="B20" s="113" t="s">
        <v>254</v>
      </c>
      <c r="C20" s="574" t="s">
        <v>255</v>
      </c>
      <c r="D20" s="574"/>
      <c r="E20" s="574"/>
      <c r="F20" s="574"/>
      <c r="G20" s="574"/>
      <c r="H20" s="574"/>
      <c r="I20" s="574"/>
      <c r="J20" s="574"/>
      <c r="K20" s="574"/>
    </row>
    <row r="21" spans="1:11">
      <c r="A21" s="567"/>
      <c r="B21" s="551"/>
      <c r="C21" s="113" t="s">
        <v>256</v>
      </c>
      <c r="D21" s="113" t="s">
        <v>257</v>
      </c>
      <c r="E21" s="113" t="s">
        <v>258</v>
      </c>
      <c r="F21" s="575" t="s">
        <v>251</v>
      </c>
      <c r="G21" s="576"/>
      <c r="H21" s="568" t="s">
        <v>259</v>
      </c>
      <c r="I21" s="568"/>
      <c r="J21" s="568"/>
      <c r="K21" s="568"/>
    </row>
    <row r="22" spans="1:11" ht="18.75" customHeight="1">
      <c r="A22" s="567"/>
      <c r="B22" s="551"/>
      <c r="C22" s="225"/>
      <c r="D22" s="226"/>
      <c r="E22" s="227"/>
      <c r="F22" s="514"/>
      <c r="G22" s="514"/>
      <c r="H22" s="117" t="s">
        <v>260</v>
      </c>
      <c r="I22" s="228"/>
      <c r="J22" s="117" t="s">
        <v>261</v>
      </c>
      <c r="K22" s="229"/>
    </row>
    <row r="23" spans="1:11" ht="18.75" customHeight="1">
      <c r="A23" s="567"/>
      <c r="B23" s="551"/>
      <c r="C23" s="225"/>
      <c r="D23" s="226"/>
      <c r="E23" s="227"/>
      <c r="F23" s="514"/>
      <c r="G23" s="514"/>
      <c r="H23" s="117" t="s">
        <v>260</v>
      </c>
      <c r="I23" s="228"/>
      <c r="J23" s="117" t="s">
        <v>261</v>
      </c>
      <c r="K23" s="229"/>
    </row>
    <row r="26" spans="1:11">
      <c r="A26" s="111" t="s">
        <v>276</v>
      </c>
    </row>
    <row r="27" spans="1:11" ht="3.75" customHeight="1"/>
    <row r="28" spans="1:11" ht="15" customHeight="1">
      <c r="A28" s="556" t="s">
        <v>46</v>
      </c>
      <c r="B28" s="571" t="s">
        <v>466</v>
      </c>
      <c r="C28" s="572"/>
      <c r="D28" s="572"/>
      <c r="E28" s="573"/>
      <c r="F28" s="572" t="s">
        <v>467</v>
      </c>
      <c r="G28" s="572"/>
      <c r="H28" s="572"/>
      <c r="I28" s="573"/>
      <c r="J28" s="637" t="s">
        <v>395</v>
      </c>
      <c r="K28" s="556" t="s">
        <v>242</v>
      </c>
    </row>
    <row r="29" spans="1:11" ht="58.5" customHeight="1">
      <c r="A29" s="557"/>
      <c r="B29" s="112"/>
      <c r="C29" s="112" t="s">
        <v>397</v>
      </c>
      <c r="D29" s="112" t="s">
        <v>398</v>
      </c>
      <c r="E29" s="206" t="s">
        <v>553</v>
      </c>
      <c r="F29" s="112" t="s">
        <v>399</v>
      </c>
      <c r="G29" s="112" t="s">
        <v>400</v>
      </c>
      <c r="H29" s="116" t="s">
        <v>401</v>
      </c>
      <c r="I29" s="114" t="s">
        <v>239</v>
      </c>
      <c r="J29" s="638"/>
      <c r="K29" s="557"/>
    </row>
    <row r="30" spans="1:11" ht="18.75" customHeight="1">
      <c r="A30" s="113" t="s">
        <v>572</v>
      </c>
      <c r="B30" s="226"/>
      <c r="C30" s="226"/>
      <c r="D30" s="226"/>
      <c r="E30" s="234"/>
      <c r="F30" s="226"/>
      <c r="G30" s="226"/>
      <c r="H30" s="226"/>
      <c r="I30" s="226"/>
      <c r="J30" s="226"/>
      <c r="K30" s="121" t="str">
        <f>IF(SUM(B30:J30)=0,"",SUM(B30:J30))</f>
        <v/>
      </c>
    </row>
    <row r="31" spans="1:11" ht="15" customHeight="1">
      <c r="A31" s="568" t="s">
        <v>573</v>
      </c>
      <c r="B31" s="293"/>
      <c r="C31" s="293"/>
      <c r="D31" s="293"/>
      <c r="E31" s="294"/>
      <c r="F31" s="293"/>
      <c r="G31" s="293"/>
      <c r="H31" s="293"/>
      <c r="I31" s="293"/>
      <c r="J31" s="293"/>
      <c r="K31" s="122" t="str">
        <f t="shared" ref="K31:K32" si="0">IF(SUM(B31:J31)=0,"",SUM(B31:J31))</f>
        <v/>
      </c>
    </row>
    <row r="32" spans="1:11" ht="15" customHeight="1">
      <c r="A32" s="568"/>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558"/>
      <c r="B37" s="559"/>
      <c r="C37" s="559"/>
      <c r="D37" s="559"/>
      <c r="E37" s="559"/>
      <c r="F37" s="559"/>
      <c r="G37" s="559"/>
      <c r="H37" s="559"/>
      <c r="I37" s="559"/>
      <c r="J37" s="559"/>
      <c r="K37" s="560"/>
    </row>
    <row r="38" spans="1:11" ht="18.75" customHeight="1">
      <c r="A38" s="561"/>
      <c r="B38" s="562"/>
      <c r="C38" s="562"/>
      <c r="D38" s="562"/>
      <c r="E38" s="562"/>
      <c r="F38" s="562"/>
      <c r="G38" s="562"/>
      <c r="H38" s="562"/>
      <c r="I38" s="562"/>
      <c r="J38" s="562"/>
      <c r="K38" s="563"/>
    </row>
    <row r="39" spans="1:11" ht="18.75" customHeight="1">
      <c r="A39" s="561"/>
      <c r="B39" s="562"/>
      <c r="C39" s="562"/>
      <c r="D39" s="562"/>
      <c r="E39" s="562"/>
      <c r="F39" s="562"/>
      <c r="G39" s="562"/>
      <c r="H39" s="562"/>
      <c r="I39" s="562"/>
      <c r="J39" s="562"/>
      <c r="K39" s="563"/>
    </row>
    <row r="40" spans="1:11" ht="18.75" customHeight="1">
      <c r="A40" s="564"/>
      <c r="B40" s="565"/>
      <c r="C40" s="565"/>
      <c r="D40" s="565"/>
      <c r="E40" s="565"/>
      <c r="F40" s="565"/>
      <c r="G40" s="565"/>
      <c r="H40" s="565"/>
      <c r="I40" s="565"/>
      <c r="J40" s="565"/>
      <c r="K40" s="566"/>
    </row>
    <row r="43" spans="1:11">
      <c r="A43" s="111" t="s">
        <v>402</v>
      </c>
    </row>
    <row r="44" spans="1:11" ht="3.75" customHeight="1"/>
    <row r="45" spans="1:11" ht="18.75" customHeight="1">
      <c r="A45" s="137" t="s">
        <v>403</v>
      </c>
    </row>
    <row r="46" spans="1:11" ht="18.75" customHeight="1">
      <c r="A46" s="618" t="s">
        <v>404</v>
      </c>
      <c r="B46" s="619"/>
      <c r="C46" s="620"/>
      <c r="D46" s="243"/>
      <c r="E46" s="135" t="s">
        <v>414</v>
      </c>
      <c r="F46" s="584"/>
      <c r="G46" s="585"/>
      <c r="H46" s="585"/>
      <c r="I46" s="623"/>
    </row>
    <row r="47" spans="1:11" ht="18.75" customHeight="1">
      <c r="A47" s="618" t="s">
        <v>405</v>
      </c>
      <c r="B47" s="619"/>
      <c r="C47" s="620"/>
      <c r="D47" s="511" t="s">
        <v>415</v>
      </c>
      <c r="E47" s="512"/>
      <c r="F47" s="512"/>
      <c r="G47" s="513"/>
      <c r="H47" s="584"/>
      <c r="I47" s="623"/>
    </row>
    <row r="48" spans="1:11" ht="18.75" customHeight="1">
      <c r="A48" s="639" t="s">
        <v>406</v>
      </c>
      <c r="B48" s="640"/>
      <c r="C48" s="640"/>
      <c r="D48" s="640"/>
      <c r="E48" s="640"/>
      <c r="F48" s="640"/>
      <c r="G48" s="640"/>
      <c r="H48" s="640"/>
      <c r="I48" s="641"/>
    </row>
    <row r="49" spans="1:9" ht="18.75" customHeight="1">
      <c r="A49" s="132"/>
      <c r="B49" s="618" t="s">
        <v>410</v>
      </c>
      <c r="C49" s="620"/>
      <c r="D49" s="131" t="s">
        <v>408</v>
      </c>
      <c r="E49" s="244"/>
      <c r="F49" s="177" t="s">
        <v>409</v>
      </c>
      <c r="G49" s="244"/>
      <c r="H49" s="177" t="s">
        <v>412</v>
      </c>
      <c r="I49" s="115"/>
    </row>
    <row r="50" spans="1:9" ht="18.75" customHeight="1">
      <c r="A50" s="132"/>
      <c r="B50" s="618" t="s">
        <v>632</v>
      </c>
      <c r="C50" s="620"/>
      <c r="D50" s="131" t="s">
        <v>413</v>
      </c>
      <c r="E50" s="244"/>
      <c r="F50" s="177" t="s">
        <v>409</v>
      </c>
      <c r="G50" s="244"/>
      <c r="H50" s="177" t="s">
        <v>412</v>
      </c>
      <c r="I50" s="115"/>
    </row>
    <row r="51" spans="1:9" ht="18.75" customHeight="1">
      <c r="A51" s="132"/>
      <c r="B51" s="618" t="s">
        <v>411</v>
      </c>
      <c r="C51" s="620"/>
      <c r="D51" s="131" t="s">
        <v>413</v>
      </c>
      <c r="E51" s="244"/>
      <c r="F51" s="177" t="s">
        <v>409</v>
      </c>
      <c r="G51" s="244"/>
      <c r="H51" s="177" t="s">
        <v>412</v>
      </c>
      <c r="I51" s="115"/>
    </row>
    <row r="52" spans="1:9" ht="18.75" customHeight="1">
      <c r="A52" s="136"/>
      <c r="B52" s="618" t="s">
        <v>407</v>
      </c>
      <c r="C52" s="620"/>
      <c r="D52" s="511"/>
      <c r="E52" s="512"/>
      <c r="F52" s="512"/>
      <c r="G52" s="513"/>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416</v>
      </c>
    </row>
    <row r="2" spans="1:11" ht="18" customHeight="1">
      <c r="A2" s="577" t="s">
        <v>245</v>
      </c>
      <c r="B2" s="577"/>
      <c r="C2" s="577"/>
      <c r="D2" s="577"/>
      <c r="E2" s="577"/>
      <c r="F2" s="577"/>
      <c r="G2" s="577"/>
      <c r="H2" s="577"/>
      <c r="I2" s="577"/>
      <c r="J2" s="577"/>
      <c r="K2" s="577"/>
    </row>
    <row r="5" spans="1:11" ht="18.75" customHeight="1">
      <c r="A5" s="113" t="s">
        <v>67</v>
      </c>
      <c r="B5" s="574" t="s">
        <v>417</v>
      </c>
      <c r="C5" s="574"/>
      <c r="D5" s="574"/>
      <c r="E5" s="574"/>
      <c r="F5" s="574"/>
    </row>
    <row r="6" spans="1:11" ht="12" customHeight="1">
      <c r="A6" s="119"/>
      <c r="B6" s="120"/>
      <c r="C6" s="120"/>
      <c r="D6" s="120"/>
      <c r="E6" s="120"/>
      <c r="F6" s="120"/>
    </row>
    <row r="8" spans="1:11">
      <c r="A8" s="574" t="s">
        <v>231</v>
      </c>
      <c r="B8" s="574"/>
      <c r="C8" s="574"/>
      <c r="D8" s="574" t="s">
        <v>272</v>
      </c>
      <c r="E8" s="574"/>
      <c r="F8" s="574"/>
      <c r="G8" s="574" t="s">
        <v>232</v>
      </c>
      <c r="H8" s="574"/>
      <c r="I8" s="574"/>
      <c r="J8" s="574"/>
      <c r="K8" s="574"/>
    </row>
    <row r="9" spans="1:11" ht="18.75" customHeight="1">
      <c r="A9" s="579"/>
      <c r="B9" s="579"/>
      <c r="C9" s="579"/>
      <c r="D9" s="579"/>
      <c r="E9" s="579"/>
      <c r="F9" s="579"/>
      <c r="G9" s="579"/>
      <c r="H9" s="579"/>
      <c r="I9" s="579"/>
      <c r="J9" s="579"/>
      <c r="K9" s="57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78" t="s">
        <v>233</v>
      </c>
      <c r="B14" s="568" t="s">
        <v>246</v>
      </c>
      <c r="C14" s="568"/>
      <c r="D14" s="568"/>
      <c r="E14" s="568"/>
      <c r="F14" s="568"/>
      <c r="G14" s="568" t="s">
        <v>247</v>
      </c>
      <c r="H14" s="568"/>
      <c r="I14" s="568"/>
      <c r="J14" s="568"/>
      <c r="K14" s="568"/>
    </row>
    <row r="15" spans="1:11" ht="18.75" customHeight="1">
      <c r="A15" s="569"/>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568"/>
      <c r="C16" s="568"/>
      <c r="D16" s="568"/>
      <c r="E16" s="568"/>
      <c r="F16" s="568"/>
      <c r="G16" s="575"/>
      <c r="H16" s="636"/>
      <c r="I16" s="636"/>
      <c r="J16" s="636"/>
      <c r="K16" s="576"/>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ht="12" customHeight="1">
      <c r="A18" s="568" t="s">
        <v>508</v>
      </c>
      <c r="B18" s="643"/>
      <c r="C18" s="644"/>
      <c r="D18" s="644"/>
      <c r="E18" s="644"/>
      <c r="F18" s="645"/>
      <c r="G18" s="584" t="s">
        <v>448</v>
      </c>
      <c r="H18" s="585"/>
      <c r="I18" s="585"/>
      <c r="J18" s="585"/>
      <c r="K18" s="623"/>
    </row>
    <row r="19" spans="1:11" ht="19.5" customHeight="1">
      <c r="A19" s="568"/>
      <c r="B19" s="646"/>
      <c r="C19" s="647"/>
      <c r="D19" s="647"/>
      <c r="E19" s="647"/>
      <c r="F19" s="648"/>
      <c r="G19" s="552" t="s">
        <v>509</v>
      </c>
      <c r="H19" s="621"/>
      <c r="I19" s="649"/>
      <c r="J19" s="650"/>
      <c r="K19" s="651"/>
    </row>
    <row r="20" spans="1:11">
      <c r="A20" s="545" t="s">
        <v>252</v>
      </c>
      <c r="B20" s="568" t="s">
        <v>23</v>
      </c>
      <c r="C20" s="568"/>
      <c r="D20" s="568"/>
      <c r="E20" s="568"/>
      <c r="F20" s="568"/>
      <c r="G20" s="578"/>
      <c r="H20" s="578"/>
      <c r="I20" s="578"/>
      <c r="J20" s="578"/>
      <c r="K20" s="578"/>
    </row>
    <row r="21" spans="1:11" ht="18.75" customHeight="1">
      <c r="A21" s="569"/>
      <c r="B21" s="551"/>
      <c r="C21" s="551"/>
      <c r="D21" s="551"/>
      <c r="E21" s="551"/>
      <c r="F21" s="551"/>
      <c r="G21" s="569"/>
      <c r="H21" s="569"/>
      <c r="I21" s="569"/>
      <c r="J21" s="569"/>
      <c r="K21" s="569"/>
    </row>
    <row r="22" spans="1:11" ht="12" customHeight="1">
      <c r="A22" s="567" t="s">
        <v>253</v>
      </c>
      <c r="B22" s="113" t="s">
        <v>254</v>
      </c>
      <c r="C22" s="574" t="s">
        <v>255</v>
      </c>
      <c r="D22" s="574"/>
      <c r="E22" s="574"/>
      <c r="F22" s="574"/>
      <c r="G22" s="574"/>
      <c r="H22" s="574"/>
      <c r="I22" s="574"/>
      <c r="J22" s="574"/>
      <c r="K22" s="574"/>
    </row>
    <row r="23" spans="1:11">
      <c r="A23" s="567"/>
      <c r="B23" s="551"/>
      <c r="C23" s="113" t="s">
        <v>256</v>
      </c>
      <c r="D23" s="113" t="s">
        <v>257</v>
      </c>
      <c r="E23" s="113" t="s">
        <v>258</v>
      </c>
      <c r="F23" s="575" t="s">
        <v>251</v>
      </c>
      <c r="G23" s="576"/>
      <c r="H23" s="568" t="s">
        <v>259</v>
      </c>
      <c r="I23" s="568"/>
      <c r="J23" s="568"/>
      <c r="K23" s="568"/>
    </row>
    <row r="24" spans="1:11" ht="18.75" customHeight="1">
      <c r="A24" s="567"/>
      <c r="B24" s="551"/>
      <c r="C24" s="225"/>
      <c r="D24" s="226"/>
      <c r="E24" s="227"/>
      <c r="F24" s="514"/>
      <c r="G24" s="514"/>
      <c r="H24" s="117" t="s">
        <v>260</v>
      </c>
      <c r="I24" s="228"/>
      <c r="J24" s="117" t="s">
        <v>261</v>
      </c>
      <c r="K24" s="229"/>
    </row>
    <row r="25" spans="1:11" ht="18.75" customHeight="1">
      <c r="A25" s="567"/>
      <c r="B25" s="551"/>
      <c r="C25" s="225"/>
      <c r="D25" s="226"/>
      <c r="E25" s="227"/>
      <c r="F25" s="514"/>
      <c r="G25" s="514"/>
      <c r="H25" s="117" t="s">
        <v>260</v>
      </c>
      <c r="I25" s="228"/>
      <c r="J25" s="117" t="s">
        <v>261</v>
      </c>
      <c r="K25" s="229"/>
    </row>
    <row r="26" spans="1:11" ht="7.5" customHeight="1"/>
    <row r="27" spans="1:11" ht="7.5" customHeight="1"/>
    <row r="28" spans="1:11">
      <c r="A28" s="111" t="s">
        <v>546</v>
      </c>
    </row>
    <row r="29" spans="1:11" ht="3.75" customHeight="1"/>
    <row r="30" spans="1:11">
      <c r="A30" s="556" t="s">
        <v>46</v>
      </c>
      <c r="B30" s="582" t="s">
        <v>460</v>
      </c>
      <c r="C30" s="583"/>
      <c r="D30" s="536"/>
      <c r="E30" s="571" t="s">
        <v>461</v>
      </c>
      <c r="F30" s="572"/>
      <c r="G30" s="573"/>
      <c r="H30" s="556" t="s">
        <v>242</v>
      </c>
      <c r="I30" s="599" t="s">
        <v>355</v>
      </c>
      <c r="J30" s="599"/>
      <c r="K30" s="599"/>
    </row>
    <row r="31" spans="1:11" ht="18.75" customHeight="1">
      <c r="A31" s="642"/>
      <c r="B31" s="652" t="s">
        <v>454</v>
      </c>
      <c r="C31" s="180"/>
      <c r="D31" s="180"/>
      <c r="E31" s="570" t="s">
        <v>456</v>
      </c>
      <c r="F31" s="556" t="s">
        <v>536</v>
      </c>
      <c r="G31" s="533" t="s">
        <v>239</v>
      </c>
      <c r="H31" s="642"/>
      <c r="I31" s="599"/>
      <c r="J31" s="599"/>
      <c r="K31" s="599"/>
    </row>
    <row r="32" spans="1:11" ht="18.75" customHeight="1">
      <c r="A32" s="557"/>
      <c r="B32" s="653"/>
      <c r="C32" s="112" t="s">
        <v>455</v>
      </c>
      <c r="D32" s="112" t="s">
        <v>535</v>
      </c>
      <c r="E32" s="654"/>
      <c r="F32" s="557"/>
      <c r="G32" s="592"/>
      <c r="H32" s="557"/>
      <c r="I32" s="599"/>
      <c r="J32" s="599"/>
      <c r="K32" s="599"/>
    </row>
    <row r="33" spans="1:11" ht="30" customHeight="1">
      <c r="A33" s="258" t="s">
        <v>575</v>
      </c>
      <c r="B33" s="226"/>
      <c r="C33" s="226"/>
      <c r="D33" s="226"/>
      <c r="E33" s="226"/>
      <c r="F33" s="226"/>
      <c r="G33" s="226"/>
      <c r="H33" s="121" t="str">
        <f>IF(SUM(B33+E33+F33+G33)=0,"",SUM(B33+E33+F33+G33))</f>
        <v/>
      </c>
      <c r="I33" s="625"/>
      <c r="J33" s="626"/>
      <c r="K33" s="627"/>
    </row>
    <row r="34" spans="1:11" ht="15" customHeight="1">
      <c r="A34" s="655" t="s">
        <v>576</v>
      </c>
      <c r="B34" s="293"/>
      <c r="C34" s="293"/>
      <c r="D34" s="293"/>
      <c r="E34" s="293"/>
      <c r="F34" s="293"/>
      <c r="G34" s="293"/>
      <c r="H34" s="122" t="str">
        <f t="shared" ref="H34:H35" si="0">IF(SUM(B34+E34+F34+G34)=0,"",SUM(B34+E34+F34+G34))</f>
        <v/>
      </c>
      <c r="I34" s="628"/>
      <c r="J34" s="629"/>
      <c r="K34" s="630"/>
    </row>
    <row r="35" spans="1:11" ht="15" customHeight="1">
      <c r="A35" s="551"/>
      <c r="B35" s="231"/>
      <c r="C35" s="231"/>
      <c r="D35" s="231"/>
      <c r="E35" s="231"/>
      <c r="F35" s="231"/>
      <c r="G35" s="231"/>
      <c r="H35" s="123" t="str">
        <f t="shared" si="0"/>
        <v/>
      </c>
      <c r="I35" s="631"/>
      <c r="J35" s="632"/>
      <c r="K35" s="633"/>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11" t="s">
        <v>537</v>
      </c>
      <c r="B40" s="613"/>
      <c r="C40" s="603" t="s">
        <v>566</v>
      </c>
      <c r="D40" s="604"/>
      <c r="E40" s="604"/>
      <c r="F40" s="605"/>
      <c r="G40" s="603" t="s">
        <v>567</v>
      </c>
      <c r="H40" s="604"/>
      <c r="I40" s="604"/>
      <c r="J40" s="605"/>
      <c r="K40" s="126"/>
    </row>
    <row r="41" spans="1:11" ht="12" customHeight="1">
      <c r="A41" s="614"/>
      <c r="B41" s="616"/>
      <c r="C41" s="656" t="s">
        <v>542</v>
      </c>
      <c r="D41" s="597" t="s">
        <v>543</v>
      </c>
      <c r="E41" s="195"/>
      <c r="F41" s="196"/>
      <c r="G41" s="656" t="s">
        <v>542</v>
      </c>
      <c r="H41" s="597" t="s">
        <v>543</v>
      </c>
      <c r="I41" s="195"/>
      <c r="J41" s="196"/>
      <c r="K41" s="126"/>
    </row>
    <row r="42" spans="1:11" ht="12" customHeight="1">
      <c r="A42" s="614"/>
      <c r="B42" s="616"/>
      <c r="C42" s="657"/>
      <c r="D42" s="659"/>
      <c r="E42" s="603" t="s">
        <v>544</v>
      </c>
      <c r="F42" s="605"/>
      <c r="G42" s="657"/>
      <c r="H42" s="659"/>
      <c r="I42" s="603" t="s">
        <v>544</v>
      </c>
      <c r="J42" s="605"/>
      <c r="K42" s="126"/>
    </row>
    <row r="43" spans="1:11" ht="12" customHeight="1">
      <c r="A43" s="517"/>
      <c r="B43" s="518"/>
      <c r="C43" s="658"/>
      <c r="D43" s="598"/>
      <c r="E43" s="197" t="s">
        <v>542</v>
      </c>
      <c r="F43" s="197" t="s">
        <v>545</v>
      </c>
      <c r="G43" s="658"/>
      <c r="H43" s="598"/>
      <c r="I43" s="197" t="s">
        <v>542</v>
      </c>
      <c r="J43" s="197" t="s">
        <v>545</v>
      </c>
      <c r="K43" s="126"/>
    </row>
    <row r="44" spans="1:11" ht="15" customHeight="1">
      <c r="A44" s="568" t="s">
        <v>538</v>
      </c>
      <c r="B44" s="197" t="s">
        <v>540</v>
      </c>
      <c r="C44" s="350"/>
      <c r="D44" s="350"/>
      <c r="E44" s="350"/>
      <c r="F44" s="350"/>
      <c r="G44" s="350"/>
      <c r="H44" s="350"/>
      <c r="I44" s="350"/>
      <c r="J44" s="350"/>
      <c r="K44" s="126"/>
    </row>
    <row r="45" spans="1:11" ht="15" customHeight="1">
      <c r="A45" s="568"/>
      <c r="B45" s="197" t="s">
        <v>541</v>
      </c>
      <c r="C45" s="350"/>
      <c r="D45" s="350"/>
      <c r="E45" s="350"/>
      <c r="F45" s="350"/>
      <c r="G45" s="350"/>
      <c r="H45" s="350"/>
      <c r="I45" s="350"/>
      <c r="J45" s="350"/>
      <c r="K45" s="126"/>
    </row>
    <row r="46" spans="1:11" ht="15" customHeight="1">
      <c r="A46" s="614" t="s">
        <v>539</v>
      </c>
      <c r="B46" s="197" t="s">
        <v>540</v>
      </c>
      <c r="C46" s="350"/>
      <c r="D46" s="350"/>
      <c r="E46" s="350"/>
      <c r="F46" s="350"/>
      <c r="G46" s="350"/>
      <c r="H46" s="350"/>
      <c r="I46" s="350"/>
      <c r="J46" s="350"/>
      <c r="K46" s="126"/>
    </row>
    <row r="47" spans="1:11" ht="15" customHeight="1">
      <c r="A47" s="517"/>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11" t="s">
        <v>357</v>
      </c>
      <c r="B52" s="612"/>
      <c r="C52" s="612"/>
      <c r="D52" s="613"/>
      <c r="E52" s="603" t="s">
        <v>361</v>
      </c>
      <c r="F52" s="604"/>
      <c r="G52" s="604"/>
      <c r="H52" s="605"/>
      <c r="I52" s="594" t="s">
        <v>242</v>
      </c>
      <c r="J52" s="160"/>
    </row>
    <row r="53" spans="1:13" ht="15" customHeight="1">
      <c r="A53" s="614"/>
      <c r="B53" s="615"/>
      <c r="C53" s="615"/>
      <c r="D53" s="616"/>
      <c r="E53" s="597" t="s">
        <v>358</v>
      </c>
      <c r="F53" s="159"/>
      <c r="G53" s="597" t="s">
        <v>359</v>
      </c>
      <c r="H53" s="163"/>
      <c r="I53" s="595"/>
      <c r="J53" s="160"/>
    </row>
    <row r="54" spans="1:13" ht="27" customHeight="1">
      <c r="A54" s="517"/>
      <c r="B54" s="617"/>
      <c r="C54" s="617"/>
      <c r="D54" s="518"/>
      <c r="E54" s="598"/>
      <c r="F54" s="165" t="s">
        <v>362</v>
      </c>
      <c r="G54" s="598"/>
      <c r="H54" s="173" t="s">
        <v>362</v>
      </c>
      <c r="I54" s="596"/>
      <c r="J54" s="160"/>
    </row>
    <row r="55" spans="1:13" ht="15" customHeight="1">
      <c r="A55" s="606"/>
      <c r="B55" s="606"/>
      <c r="C55" s="606"/>
      <c r="D55" s="606"/>
      <c r="E55" s="238"/>
      <c r="F55" s="166" t="str">
        <f>L55</f>
        <v/>
      </c>
      <c r="G55" s="352"/>
      <c r="H55" s="169" t="str">
        <f>M55</f>
        <v/>
      </c>
      <c r="I55" s="172" t="str">
        <f>IF(E55+G55=0,"",F55+H55)</f>
        <v/>
      </c>
      <c r="L55" s="111" t="str">
        <f>IF(E55="","",ROUND(E55/12,2))</f>
        <v/>
      </c>
      <c r="M55" s="111" t="str">
        <f>IF(G55="","",ROUND(G55/12,2))</f>
        <v/>
      </c>
    </row>
    <row r="56" spans="1:13" ht="15" customHeight="1">
      <c r="A56" s="606"/>
      <c r="B56" s="606"/>
      <c r="C56" s="606"/>
      <c r="D56" s="606"/>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06"/>
      <c r="B57" s="606"/>
      <c r="C57" s="606"/>
      <c r="D57" s="606"/>
      <c r="E57" s="238"/>
      <c r="F57" s="166" t="str">
        <f t="shared" si="1"/>
        <v/>
      </c>
      <c r="G57" s="352"/>
      <c r="H57" s="169" t="str">
        <f t="shared" si="2"/>
        <v/>
      </c>
      <c r="I57" s="172" t="str">
        <f t="shared" si="3"/>
        <v/>
      </c>
      <c r="L57" s="111" t="str">
        <f t="shared" si="4"/>
        <v/>
      </c>
      <c r="M57" s="111" t="str">
        <f t="shared" si="5"/>
        <v/>
      </c>
    </row>
    <row r="58" spans="1:13" ht="15" customHeight="1">
      <c r="A58" s="606"/>
      <c r="B58" s="606"/>
      <c r="C58" s="606"/>
      <c r="D58" s="606"/>
      <c r="E58" s="238"/>
      <c r="F58" s="166" t="str">
        <f t="shared" si="1"/>
        <v/>
      </c>
      <c r="G58" s="352"/>
      <c r="H58" s="169" t="str">
        <f t="shared" si="2"/>
        <v/>
      </c>
      <c r="I58" s="172" t="str">
        <f t="shared" si="3"/>
        <v/>
      </c>
      <c r="L58" s="111" t="str">
        <f t="shared" si="4"/>
        <v/>
      </c>
      <c r="M58" s="111" t="str">
        <f t="shared" si="5"/>
        <v/>
      </c>
    </row>
    <row r="59" spans="1:13" ht="15" customHeight="1" thickBot="1">
      <c r="A59" s="607"/>
      <c r="B59" s="607"/>
      <c r="C59" s="607"/>
      <c r="D59" s="607"/>
      <c r="E59" s="239"/>
      <c r="F59" s="167" t="str">
        <f t="shared" si="1"/>
        <v/>
      </c>
      <c r="G59" s="353"/>
      <c r="H59" s="170" t="str">
        <f t="shared" si="2"/>
        <v/>
      </c>
      <c r="I59" s="171" t="str">
        <f t="shared" si="3"/>
        <v/>
      </c>
      <c r="L59" s="111" t="str">
        <f t="shared" si="4"/>
        <v/>
      </c>
      <c r="M59" s="111" t="str">
        <f t="shared" si="5"/>
        <v/>
      </c>
    </row>
    <row r="60" spans="1:13" ht="15" customHeight="1" thickTop="1" thickBot="1">
      <c r="A60" s="608" t="s">
        <v>242</v>
      </c>
      <c r="B60" s="609"/>
      <c r="C60" s="609"/>
      <c r="D60" s="610"/>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602" t="s">
        <v>363</v>
      </c>
      <c r="G61" s="602"/>
      <c r="H61" s="602"/>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558"/>
      <c r="B66" s="559"/>
      <c r="C66" s="559"/>
      <c r="D66" s="559"/>
      <c r="E66" s="559"/>
      <c r="F66" s="559"/>
      <c r="G66" s="559"/>
      <c r="H66" s="559"/>
      <c r="I66" s="559"/>
      <c r="J66" s="559"/>
      <c r="K66" s="560"/>
    </row>
    <row r="67" spans="1:11" ht="18.75" customHeight="1">
      <c r="A67" s="561"/>
      <c r="B67" s="562"/>
      <c r="C67" s="562"/>
      <c r="D67" s="562"/>
      <c r="E67" s="562"/>
      <c r="F67" s="562"/>
      <c r="G67" s="562"/>
      <c r="H67" s="562"/>
      <c r="I67" s="562"/>
      <c r="J67" s="562"/>
      <c r="K67" s="563"/>
    </row>
    <row r="68" spans="1:11" ht="18.75" customHeight="1">
      <c r="A68" s="564"/>
      <c r="B68" s="565"/>
      <c r="C68" s="565"/>
      <c r="D68" s="565"/>
      <c r="E68" s="565"/>
      <c r="F68" s="565"/>
      <c r="G68" s="565"/>
      <c r="H68" s="565"/>
      <c r="I68" s="565"/>
      <c r="J68" s="565"/>
      <c r="K68" s="566"/>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37</vt:i4>
      </vt:variant>
    </vt:vector>
  </HeadingPairs>
  <TitlesOfParts>
    <vt:vector size="57" baseType="lpstr">
      <vt:lpstr>(様式1－２) 総括表（承継・開業）</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(様式１－３) 事業費内訳書（承継・開業）</vt:lpstr>
      <vt:lpstr>管理用（このシートは削除しないでください）</vt:lpstr>
      <vt:lpstr>'(様式1－２) 総括表（承継・開業）'!Print_Area</vt:lpstr>
      <vt:lpstr>'(様式１－３) 事業費内訳書（承継・開業）'!Print_Area</vt:lpstr>
      <vt:lpstr>'(様式2) 事業費内訳書'!Print_Area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'(様式1－２) 総括表（承継・開業）'!Print_Titles</vt:lpstr>
      <vt:lpstr>'(様式１－３) 事業費内訳書（承継・開業）'!Print_Titles</vt:lpstr>
      <vt:lpstr>'(様式2) 事業費内訳書'!Print_Titles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柏　慶次郎</cp:lastModifiedBy>
  <cp:lastPrinted>2026-05-25T03:27:24Z</cp:lastPrinted>
  <dcterms:created xsi:type="dcterms:W3CDTF">2000-07-04T04:40:42Z</dcterms:created>
  <dcterms:modified xsi:type="dcterms:W3CDTF">2026-09-01T02:01:10Z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