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8_{45F26840-E4B6-4B53-91AC-79DBFBE354FD}"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C38" i="10"/>
  <c r="CO37" i="10"/>
  <c r="BE37" i="10"/>
  <c r="AM37" i="10"/>
  <c r="C37" i="10"/>
  <c r="CO36" i="10"/>
  <c r="BW36" i="10"/>
  <c r="BW37" i="10" s="1"/>
  <c r="BW38" i="10" s="1"/>
  <c r="BW39" i="10" s="1"/>
  <c r="BW40" i="10" s="1"/>
  <c r="BE36" i="10"/>
  <c r="AM36" i="10"/>
  <c r="C36" i="10"/>
  <c r="BW35" i="10"/>
  <c r="BE35" i="10"/>
  <c r="C35" i="10"/>
  <c r="BW34" i="10"/>
  <c r="BE34" i="10"/>
  <c r="C34" i="10"/>
  <c r="U34" i="10" s="1"/>
  <c r="U35" i="10" s="1"/>
  <c r="U36" i="10" s="1"/>
  <c r="U37" i="10" s="1"/>
  <c r="U38"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CO34" i="10"/>
  <c r="CO35" i="10" s="1"/>
</calcChain>
</file>

<file path=xl/sharedStrings.xml><?xml version="1.0" encoding="utf-8"?>
<sst xmlns="http://schemas.openxmlformats.org/spreadsheetml/2006/main" count="1200" uniqueCount="572">
  <si>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</si>
  <si>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</si>
  <si>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</si>
  <si>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</si>
  <si>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</si>
  <si>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</si>
  <si>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</si>
  <si>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</si>
  <si>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</si>
  <si>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</si>
  <si>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</si>
  <si>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</si>
  <si>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</si>
  <si>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</si>
  <si>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</si>
  <si>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</si>
  <si>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</si>
  <si>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</si>
  <si>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</si>
  <si>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</si>
  <si>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</si>
  <si>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</si>
  <si>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</si>
  <si>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</si>
  <si>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</si>
  <si>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</si>
  <si>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</si>
  <si>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</si>
  <si>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</si>
  <si>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</si>
  <si>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</si>
  <si>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</si>
  <si>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</si>
  <si>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</si>
  <si>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</si>
  <si>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</si>
  <si>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</si>
  <si>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</si>
  <si>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</si>
  <si>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</si>
  <si>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</si>
  <si>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</si>
  <si>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</si>
  <si>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</si>
  <si>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</si>
  <si>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</si>
  <si>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</si>
  <si>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</si>
  <si>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</si>
  <si>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</si>
  <si>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</si>
  <si>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</si>
  <si>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</si>
  <si>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</si>
  <si>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</si>
  <si>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</si>
  <si>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</si>
  <si>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</si>
  <si>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</si>
  <si>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</si>
  <si>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</si>
  <si>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</si>
  <si>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</si>
  <si>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</si>
  <si>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</si>
  <si>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</si>
  <si>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</si>
  <si>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</si>
  <si>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</si>
  <si>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</si>
  <si>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</si>
  <si>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</si>
  <si>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</si>
  <si>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</si>
  <si>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</si>
  <si>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</si>
  <si>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</si>
  <si>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</si>
  <si>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</si>
  <si>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</si>
  <si>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</si>
  <si>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</si>
  <si>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</si>
  <si>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</si>
  <si>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</si>
  <si>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</si>
  <si>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</si>
  <si>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</si>
  <si>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</si>
  <si>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</si>
  <si>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</si>
  <si>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</si>
  <si>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</si>
  <si>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</si>
  <si>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西粟倉村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</si>
  <si>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</si>
  <si>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</si>
  <si>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</si>
  <si>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</si>
  <si>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</si>
  <si>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</si>
  <si>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</si>
  <si>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</si>
  <si>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</si>
  <si>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</si>
  <si>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</si>
  <si>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</si>
  <si>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</si>
  <si>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</si>
  <si>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</si>
  <si>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</si>
  <si>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</si>
  <si>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</si>
  <si>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</si>
  <si>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</si>
  <si>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</si>
  <si>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</si>
  <si>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</si>
  <si>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</si>
  <si>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</si>
  <si>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</si>
  <si>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</si>
  <si>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</si>
  <si>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</si>
  <si>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</si>
  <si>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</si>
  <si>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</si>
  <si>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</si>
  <si>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</si>
  <si>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</si>
  <si>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</si>
  <si>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</si>
  <si>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</si>
  <si>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</si>
  <si>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</si>
  <si>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</si>
  <si>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</si>
  <si>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</si>
  <si>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</si>
  <si>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</si>
  <si>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</si>
  <si>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</si>
  <si>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</si>
  <si>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</si>
  <si>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</si>
  <si>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</si>
  <si>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</si>
  <si>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</si>
  <si>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</si>
  <si>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</si>
  <si>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</si>
  <si>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</si>
  <si>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</si>
  <si>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</si>
  <si>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</si>
  <si>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</si>
  <si>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</si>
  <si>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</si>
  <si>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</si>
  <si>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</si>
  <si>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</si>
  <si>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</si>
  <si>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</si>
  <si>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</si>
  <si>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</si>
  <si>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</si>
  <si>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</si>
  <si>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</si>
  <si>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</si>
  <si>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</si>
  <si>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</si>
  <si>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</si>
  <si>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</si>
  <si>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</si>
  <si>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</si>
  <si>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</si>
  <si>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</si>
  <si>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</si>
  <si>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</si>
  <si>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</si>
  <si>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</si>
  <si>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</si>
  <si>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</si>
  <si>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</si>
  <si>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</si>
  <si>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</si>
  <si>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</si>
  <si>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</si>
  <si>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</si>
  <si>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</si>
  <si>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</si>
  <si>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</si>
  <si>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</si>
  <si>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</si>
  <si>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</si>
  <si>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</si>
  <si>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</si>
  <si>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</si>
  <si>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</si>
  <si>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</si>
  <si>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</si>
  <si>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</si>
  <si>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岡山県西粟倉村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</si>
  <si>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</si>
  <si>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</si>
  <si>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</si>
  <si>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</si>
  <si>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</si>
  <si>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</si>
  <si>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</si>
  <si>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</si>
  <si>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</si>
  <si>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</si>
  <si>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</si>
  <si>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</si>
  <si>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</si>
  <si>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</si>
  <si>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</si>
  <si>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</si>
  <si>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</si>
  <si>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</si>
  <si>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</si>
  <si>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</si>
  <si>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</si>
  <si>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</si>
  <si>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</si>
  <si>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</si>
  <si>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</si>
  <si>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</si>
  <si>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</si>
  <si>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</si>
  <si>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</si>
  <si>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</si>
  <si>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</si>
  <si>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</si>
  <si>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</si>
  <si>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</si>
  <si>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</si>
  <si>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</si>
  <si>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</si>
  <si>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</si>
  <si>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</si>
  <si>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</si>
  <si>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</si>
  <si>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</si>
  <si>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</si>
  <si>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</si>
  <si>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</si>
  <si>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</si>
  <si>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</si>
  <si>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</si>
  <si>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</si>
  <si>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</si>
  <si>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</si>
  <si>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</si>
  <si>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</si>
  <si>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</si>
  <si>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</si>
  <si>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</si>
  <si>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</si>
  <si>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</si>
  <si>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</si>
  <si>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</si>
  <si>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</si>
  <si>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</si>
  <si>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</si>
  <si>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</si>
  <si>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</si>
  <si>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</si>
  <si>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</si>
  <si>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</si>
  <si>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</si>
  <si>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</si>
  <si>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</si>
  <si>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</si>
  <si>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</si>
  <si>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</si>
  <si>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</si>
  <si>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</si>
  <si>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</si>
  <si>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</si>
  <si>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</si>
  <si>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</si>
  <si>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</si>
  <si>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</si>
  <si>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</si>
  <si>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</si>
  <si>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</si>
  <si>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</si>
  <si>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</si>
  <si>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</si>
  <si>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</si>
  <si>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</si>
  <si>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</si>
  <si>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</si>
  <si>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</si>
  <si>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</si>
  <si>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</si>
  <si>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</si>
  <si>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</si>
  <si>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</si>
  <si>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</si>
  <si>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</si>
  <si>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</si>
  <si>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</si>
  <si>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</si>
  <si>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</si>
  <si>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</si>
  <si>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</si>
  <si>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</si>
  <si>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</si>
  <si>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</si>
  <si>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</si>
  <si>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</si>
  <si>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</si>
  <si>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</si>
  <si>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</si>
  <si>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</si>
  <si>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</si>
  <si>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</si>
  <si>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</si>
  <si>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</si>
  <si>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</si>
  <si>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</si>
  <si>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</si>
  <si>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</si>
  <si>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</si>
  <si>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</si>
  <si>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</si>
  <si>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</si>
  <si>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</si>
  <si>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</si>
  <si>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</si>
  <si>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</si>
  <si>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</si>
  <si>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</si>
  <si>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</si>
  <si>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</si>
  <si>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</si>
  <si>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</si>
  <si>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</si>
  <si>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</si>
  <si>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</si>
  <si>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</si>
  <si>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</si>
  <si>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</si>
  <si>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</si>
  <si>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</si>
  <si>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</si>
  <si>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</si>
  <si>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</si>
  <si>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</si>
  <si>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</si>
  <si>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岡山県西粟倉村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</si>
  <si>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</si>
  <si>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</si>
  <si>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</si>
  <si>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</si>
  <si>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</si>
  <si>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</si>
  <si>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</si>
  <si>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</si>
  <si>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</si>
  <si>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</si>
  <si>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</si>
  <si>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</si>
  <si>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</si>
  <si>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</si>
  <si>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</si>
  <si>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</si>
  <si>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</si>
  <si>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</si>
  <si>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</si>
  <si>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</si>
  <si>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</si>
  <si>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</si>
  <si>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</si>
  <si>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</si>
  <si>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</si>
  <si>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</si>
  <si>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</si>
  <si>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</si>
  <si>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</si>
  <si>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</si>
  <si>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</si>
  <si>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</si>
  <si>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</si>
  <si>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西粟倉村国民健康保険事業勘定特別会計</t>
    <phoneticPr fontId="5"/>
  </si>
  <si>
    <t>西粟倉村国民健康保険施設勘定特別会計</t>
    <phoneticPr fontId="5"/>
  </si>
  <si>
    <t>西粟倉村介護保険事業勘定特別会計</t>
    <phoneticPr fontId="5"/>
  </si>
  <si>
    <t>西粟倉村後期高齢者医療事業特別会計</t>
    <phoneticPr fontId="5"/>
  </si>
  <si>
    <t>西粟倉村介護サービス事業勘定特別会計</t>
    <phoneticPr fontId="5"/>
  </si>
  <si>
    <t>西粟倉村簡易水道事業特別会計</t>
    <phoneticPr fontId="5"/>
  </si>
  <si>
    <t>法適用企業</t>
    <phoneticPr fontId="5"/>
  </si>
  <si>
    <t>西粟倉村農業集落排水事業特別会計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</si>
  <si>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</si>
  <si>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</si>
  <si>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</si>
  <si>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</si>
  <si>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</si>
  <si>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</si>
  <si>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</si>
  <si>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</si>
  <si>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</si>
  <si>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</si>
  <si>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</si>
  <si>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</si>
  <si>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</si>
  <si>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</si>
  <si>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</si>
  <si>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</si>
  <si>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</si>
  <si>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</si>
  <si>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</si>
  <si>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</si>
  <si>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</si>
  <si>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</si>
  <si>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</si>
  <si>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</si>
  <si>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</si>
  <si>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</si>
  <si>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</si>
  <si>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</si>
  <si>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</si>
  <si>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</si>
  <si>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</si>
  <si>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</si>
  <si>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</si>
  <si>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</si>
  <si>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</si>
  <si>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</si>
  <si>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</si>
  <si>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</si>
  <si>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</si>
  <si>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</si>
  <si>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</si>
  <si>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</si>
  <si>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</si>
  <si>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</si>
  <si>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</si>
  <si>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</si>
  <si>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</si>
  <si>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</si>
  <si>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</si>
  <si>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</si>
  <si>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</si>
  <si>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</si>
  <si>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</si>
  <si>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</si>
  <si>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</si>
  <si>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</si>
  <si>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</si>
  <si>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</si>
  <si>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</si>
  <si>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</si>
  <si>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</si>
  <si>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</si>
  <si>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</si>
  <si>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</si>
  <si>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</si>
  <si>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</si>
  <si>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</si>
  <si>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</si>
  <si>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</si>
  <si>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</si>
  <si>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</si>
  <si>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</si>
  <si>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</si>
  <si>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</si>
  <si>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</si>
  <si>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</si>
  <si>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</si>
  <si>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</si>
  <si>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</si>
  <si>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</si>
  <si>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</si>
  <si>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</si>
  <si>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</si>
  <si>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</si>
  <si>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</si>
  <si>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</si>
  <si>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</si>
  <si>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</si>
  <si>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</si>
  <si>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</si>
  <si>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</si>
  <si>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</si>
  <si>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</si>
  <si>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</si>
  <si>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</si>
  <si>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</si>
  <si>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</si>
  <si>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</si>
  <si>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</si>
  <si>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</si>
  <si>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</si>
  <si>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</si>
  <si>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</si>
  <si>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</si>
  <si>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</si>
  <si>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</si>
  <si>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</si>
  <si>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</si>
  <si>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</si>
  <si>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</si>
  <si>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</si>
  <si>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</si>
  <si>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</si>
  <si>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</si>
  <si>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</si>
  <si>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</si>
  <si>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</si>
  <si>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</si>
  <si>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</si>
  <si>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</si>
  <si>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</si>
  <si>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</si>
  <si>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</si>
  <si>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</si>
  <si>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</si>
  <si>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</si>
  <si>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</si>
  <si>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</si>
  <si>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</si>
  <si>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</si>
  <si>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</si>
  <si>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</si>
  <si>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</si>
  <si>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</si>
  <si>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</si>
  <si>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3.00</t>
  </si>
  <si>
    <t>一般会計</t>
  </si>
  <si>
    <t>西粟倉村介護保険事業勘定特別会計</t>
  </si>
  <si>
    <t>西粟倉村簡易水道事業特別会計</t>
  </si>
  <si>
    <t>西粟倉村国民健康保険事業勘定特別会計</t>
  </si>
  <si>
    <t>西粟倉村農業集落排水事業特別会計</t>
  </si>
  <si>
    <t>西粟倉村介護サービス事業勘定特別会計</t>
  </si>
  <si>
    <t>西粟倉村国民健康保険施設勘定特別会計</t>
  </si>
  <si>
    <t>西粟倉村後期高齢者医療事業特別会計</t>
  </si>
  <si>
    <t>その他会計（赤字）</t>
  </si>
  <si>
    <t>その他会計（黒字）</t>
  </si>
  <si>
    <t>R02</t>
    <phoneticPr fontId="5"/>
  </si>
  <si>
    <t>R03</t>
    <phoneticPr fontId="5"/>
  </si>
  <si>
    <t>R04</t>
    <phoneticPr fontId="5"/>
  </si>
  <si>
    <t>R05</t>
    <phoneticPr fontId="5"/>
  </si>
  <si>
    <t>R06</t>
    <phoneticPr fontId="5"/>
  </si>
  <si>
    <t>あわくら水力発電株式会社</t>
    <rPh sb="4" eb="6">
      <t>スイリョク</t>
    </rPh>
    <rPh sb="6" eb="8">
      <t>ハツデン</t>
    </rPh>
    <rPh sb="8" eb="12">
      <t>カブシキガイシャ</t>
    </rPh>
    <phoneticPr fontId="38"/>
  </si>
  <si>
    <t>西粟倉百年の森林でんき株式会社</t>
    <phoneticPr fontId="38"/>
  </si>
  <si>
    <t>-</t>
    <phoneticPr fontId="2"/>
  </si>
  <si>
    <t>勝英衛生施設組合</t>
    <rPh sb="0" eb="2">
      <t>ショウエイ</t>
    </rPh>
    <rPh sb="2" eb="4">
      <t>エイセイ</t>
    </rPh>
    <rPh sb="4" eb="6">
      <t>シセツ</t>
    </rPh>
    <rPh sb="6" eb="8">
      <t>クミアイ</t>
    </rPh>
    <phoneticPr fontId="5"/>
  </si>
  <si>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2"/>
  </si>
  <si>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2"/>
  </si>
  <si>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2"/>
  </si>
  <si>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2"/>
  </si>
  <si>
    <t>岡山県市町村総合事務組合拠出事業特別会計</t>
    <rPh sb="0" eb="3">
      <t>オカヤマケン</t>
    </rPh>
    <rPh sb="3" eb="6">
      <t>シチョウソン</t>
    </rPh>
    <rPh sb="6" eb="8">
      <t>ソウゴウ</t>
    </rPh>
    <rPh sb="8" eb="10">
      <t>ジム</t>
    </rPh>
    <rPh sb="10" eb="12">
      <t>クミアイ</t>
    </rPh>
    <rPh sb="12" eb="14">
      <t>キョシュツ</t>
    </rPh>
    <rPh sb="14" eb="16">
      <t>ジギョウ</t>
    </rPh>
    <rPh sb="16" eb="18">
      <t>トクベツ</t>
    </rPh>
    <rPh sb="18" eb="20">
      <t>カイケイ</t>
    </rPh>
    <phoneticPr fontId="2"/>
  </si>
  <si>
    <t>岡山県市町村税整理組合</t>
    <rPh sb="0" eb="3">
      <t>オカヤマケン</t>
    </rPh>
    <rPh sb="3" eb="6">
      <t>シチョウソン</t>
    </rPh>
    <rPh sb="6" eb="7">
      <t>ゼイ</t>
    </rPh>
    <rPh sb="7" eb="9">
      <t>セイリ</t>
    </rPh>
    <rPh sb="9" eb="11">
      <t>クミアイ</t>
    </rPh>
    <phoneticPr fontId="2"/>
  </si>
  <si>
    <t>公共施設整備基金</t>
    <rPh sb="0" eb="2">
      <t>コウキョウ</t>
    </rPh>
    <rPh sb="2" eb="4">
      <t>シセツ</t>
    </rPh>
    <rPh sb="4" eb="6">
      <t>セイビ</t>
    </rPh>
    <rPh sb="6" eb="8">
      <t>キキン</t>
    </rPh>
    <phoneticPr fontId="5"/>
  </si>
  <si>
    <t>むらづくり基金</t>
    <rPh sb="5" eb="7">
      <t>キキン</t>
    </rPh>
    <phoneticPr fontId="5"/>
  </si>
  <si>
    <t>財政調整基金(小水力)</t>
    <rPh sb="0" eb="2">
      <t>ザイセイ</t>
    </rPh>
    <rPh sb="2" eb="4">
      <t>チョウセイ</t>
    </rPh>
    <rPh sb="4" eb="6">
      <t>キキン</t>
    </rPh>
    <rPh sb="7" eb="8">
      <t>ショウ</t>
    </rPh>
    <rPh sb="8" eb="10">
      <t>スイリョク</t>
    </rPh>
    <phoneticPr fontId="5"/>
  </si>
  <si>
    <t>公有財産取得基金</t>
    <rPh sb="0" eb="2">
      <t>コウユウ</t>
    </rPh>
    <rPh sb="2" eb="4">
      <t>ザイサン</t>
    </rPh>
    <rPh sb="4" eb="6">
      <t>シュトク</t>
    </rPh>
    <rPh sb="6" eb="8">
      <t>キキン</t>
    </rPh>
    <phoneticPr fontId="5"/>
  </si>
  <si>
    <t>観光施設施等整備事業基金</t>
    <rPh sb="0" eb="2">
      <t>カンコウ</t>
    </rPh>
    <rPh sb="2" eb="4">
      <t>シセツ</t>
    </rPh>
    <rPh sb="4" eb="5">
      <t>セ</t>
    </rPh>
    <rPh sb="5" eb="6">
      <t>トウ</t>
    </rPh>
    <rPh sb="6" eb="8">
      <t>セイビ</t>
    </rPh>
    <rPh sb="8" eb="10">
      <t>ジギョウ</t>
    </rPh>
    <rPh sb="10" eb="12">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</si>
  <si>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</si>
  <si>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</si>
  <si>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</si>
  <si>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</si>
  <si>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</si>
  <si>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0.9％で、前年度の25.2％から大きく低下している一方、実質公債費比率は13.9％と前年度の13.8％から0.1ポイント上昇し、類似団体内平均6.6％を上回っている。将来負担比率は改善しているものの、実質公債費比率は依然として高い水準にあり、過年度に発行した地方債の元利償還等が影響しているものと考えられる。今後は地方債の新規発行を慎重に行うとともに、既発債の償還を着実に進め、公債費の適正化と将来負担の抑制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</si>
  <si>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</si>
  <si>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</si>
  <si>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</si>
  <si>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0.9％で、前年度の25.2％から大きく低下している。一方、有形固定資産減価償却率は65.3％と前年度から1.1ポイント上昇しているものの、類似団体内平均65.8％を下回っている。将来負担比率の低下については、地方債の新規発行額が施設整備に伴い一時的に増加していたが、前年度の約9.16億円から約2.19億円へ減少したことなどにより、将来負担の縮減が進んだことが背景にある。今後も将来負担とのバランスを図りながら必要な施設整備を行うとともに、既存施設の計画的な維持管理・長寿命化に努める。</t>
    <rPh sb="123" eb="125">
      <t>シセツ</t>
    </rPh>
    <rPh sb="125" eb="127">
      <t>セイビ</t>
    </rPh>
    <rPh sb="128" eb="129">
      <t>トモナ</t>
    </rPh>
    <rPh sb="130" eb="133">
      <t>イチジテキ</t>
    </rPh>
    <rPh sb="134" eb="136">
      <t>ゾウカ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</si>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</sst>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119DC0D-5F36-41AA-84A0-0DE97843DB8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9242-4C18-BA23-F16526DD897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636199</c:v>
                </c:pt>
                <c:pt idx="1">
                  <c:v>899807</c:v>
                </c:pt>
                <c:pt idx="2">
                  <c:v>331787</c:v>
                </c:pt>
                <c:pt idx="3">
                  <c:v>1487328</c:v>
                </c:pt>
                <c:pt idx="4">
                  <c:v>413015</c:v>
                </c:pt>
              </c:numCache>
            </c:numRef>
          </c:val>
          <c:smooth val="0"/>
          <c:extLst>
            <c:ext xmlns:c16="http://schemas.microsoft.com/office/drawing/2014/chart" uri="{C3380CC4-5D6E-409C-BE32-E72D297353CC}">
              <c16:uniqueId val="{00000001-9242-4C18-BA23-F16526DD897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6.79</c:v>
                </c:pt>
                <c:pt idx="1">
                  <c:v>11.69</c:v>
                </c:pt>
                <c:pt idx="2">
                  <c:v>11.45</c:v>
                </c:pt>
                <c:pt idx="3">
                  <c:v>11.94</c:v>
                </c:pt>
                <c:pt idx="4">
                  <c:v>10.42</c:v>
                </c:pt>
              </c:numCache>
            </c:numRef>
          </c:val>
          <c:extLst>
            <c:ext xmlns:c16="http://schemas.microsoft.com/office/drawing/2014/chart" uri="{C3380CC4-5D6E-409C-BE32-E72D297353CC}">
              <c16:uniqueId val="{00000000-F5E3-4ECF-9F84-956F646C934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12.8</c:v>
                </c:pt>
                <c:pt idx="1">
                  <c:v>7.69</c:v>
                </c:pt>
                <c:pt idx="2">
                  <c:v>14.58</c:v>
                </c:pt>
                <c:pt idx="3">
                  <c:v>17.809999999999999</c:v>
                </c:pt>
                <c:pt idx="4">
                  <c:v>14.41</c:v>
                </c:pt>
              </c:numCache>
            </c:numRef>
          </c:val>
          <c:extLst>
            <c:ext xmlns:c16="http://schemas.microsoft.com/office/drawing/2014/chart" uri="{C3380CC4-5D6E-409C-BE32-E72D297353CC}">
              <c16:uniqueId val="{00000001-F5E3-4ECF-9F84-956F646C934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1.83</c:v>
                </c:pt>
                <c:pt idx="1">
                  <c:v>1.98</c:v>
                </c:pt>
                <c:pt idx="2">
                  <c:v>6.46</c:v>
                </c:pt>
                <c:pt idx="3">
                  <c:v>4.05</c:v>
                </c:pt>
                <c:pt idx="4">
                  <c:v>-3</c:v>
                </c:pt>
              </c:numCache>
            </c:numRef>
          </c:val>
          <c:smooth val="0"/>
          <c:extLst>
            <c:ext xmlns:c16="http://schemas.microsoft.com/office/drawing/2014/chart" uri="{C3380CC4-5D6E-409C-BE32-E72D297353CC}">
              <c16:uniqueId val="{00000002-F5E3-4ECF-9F84-956F646C934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52C-4036-8023-DF28164A133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52C-4036-8023-DF28164A1336}"/>
            </c:ext>
          </c:extLst>
        </c:ser>
        <c:ser>
          <c:idx val="2"/>
          <c:order val="2"/>
          <c:tx>
            <c:strRef>
              <c:f>データシート!$A$29</c:f>
              <c:strCache>
                <c:ptCount val="1"/>
                <c:pt idx="0">
                  <c:v>西粟倉村後期高齢者医療事業特別会計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0.01</c:v>
                </c:pt>
                <c:pt idx="6">
                  <c:v>#N/A</c:v>
                </c:pt>
                <c:pt idx="7">
                  <c:v>0</c:v>
                </c:pt>
                <c:pt idx="8">
                  <c:v>#N/A</c:v>
                </c:pt>
                <c:pt idx="9">
                  <c:v>0.01</c:v>
                </c:pt>
              </c:numCache>
            </c:numRef>
          </c:val>
          <c:extLst>
            <c:ext xmlns:c16="http://schemas.microsoft.com/office/drawing/2014/chart" uri="{C3380CC4-5D6E-409C-BE32-E72D297353CC}">
              <c16:uniqueId val="{00000002-D52C-4036-8023-DF28164A1336}"/>
            </c:ext>
          </c:extLst>
        </c:ser>
        <c:ser>
          <c:idx val="3"/>
          <c:order val="3"/>
          <c:tx>
            <c:strRef>
              <c:f>データシート!$A$30</c:f>
              <c:strCache>
                <c:ptCount val="1"/>
                <c:pt idx="0">
                  <c:v>西粟倉村国民健康保険施設勘定特別会計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0.43</c:v>
                </c:pt>
                <c:pt idx="2">
                  <c:v>#N/A</c:v>
                </c:pt>
                <c:pt idx="3">
                  <c:v>0.53</c:v>
                </c:pt>
                <c:pt idx="4">
                  <c:v>#N/A</c:v>
                </c:pt>
                <c:pt idx="5">
                  <c:v>0.31</c:v>
                </c:pt>
                <c:pt idx="6">
                  <c:v>#N/A</c:v>
                </c:pt>
                <c:pt idx="7">
                  <c:v>0.16</c:v>
                </c:pt>
                <c:pt idx="8">
                  <c:v>#N/A</c:v>
                </c:pt>
                <c:pt idx="9">
                  <c:v>0.18</c:v>
                </c:pt>
              </c:numCache>
            </c:numRef>
          </c:val>
          <c:extLst>
            <c:ext xmlns:c16="http://schemas.microsoft.com/office/drawing/2014/chart" uri="{C3380CC4-5D6E-409C-BE32-E72D297353CC}">
              <c16:uniqueId val="{00000003-D52C-4036-8023-DF28164A1336}"/>
            </c:ext>
          </c:extLst>
        </c:ser>
        <c:ser>
          <c:idx val="4"/>
          <c:order val="4"/>
          <c:tx>
            <c:strRef>
              <c:f>データシート!$A$31</c:f>
              <c:strCache>
                <c:ptCount val="1"/>
                <c:pt idx="0">
                  <c:v>西粟倉村介護サービス事業勘定特別会計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0.25</c:v>
                </c:pt>
                <c:pt idx="2">
                  <c:v>#N/A</c:v>
                </c:pt>
                <c:pt idx="3">
                  <c:v>0.24</c:v>
                </c:pt>
                <c:pt idx="4">
                  <c:v>#N/A</c:v>
                </c:pt>
                <c:pt idx="5">
                  <c:v>0.28000000000000003</c:v>
                </c:pt>
                <c:pt idx="6">
                  <c:v>#N/A</c:v>
                </c:pt>
                <c:pt idx="7">
                  <c:v>0.36</c:v>
                </c:pt>
                <c:pt idx="8">
                  <c:v>#N/A</c:v>
                </c:pt>
                <c:pt idx="9">
                  <c:v>0.27</c:v>
                </c:pt>
              </c:numCache>
            </c:numRef>
          </c:val>
          <c:extLst>
            <c:ext xmlns:c16="http://schemas.microsoft.com/office/drawing/2014/chart" uri="{C3380CC4-5D6E-409C-BE32-E72D297353CC}">
              <c16:uniqueId val="{00000004-D52C-4036-8023-DF28164A1336}"/>
            </c:ext>
          </c:extLst>
        </c:ser>
        <c:ser>
          <c:idx val="5"/>
          <c:order val="5"/>
          <c:tx>
            <c:strRef>
              <c:f>データシート!$A$32</c:f>
              <c:strCache>
                <c:ptCount val="1"/>
                <c:pt idx="0">
                  <c:v>西粟倉村農業集落排水事業特別会計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0.3</c:v>
                </c:pt>
              </c:numCache>
            </c:numRef>
          </c:val>
          <c:extLst>
            <c:ext xmlns:c16="http://schemas.microsoft.com/office/drawing/2014/chart" uri="{C3380CC4-5D6E-409C-BE32-E72D297353CC}">
              <c16:uniqueId val="{00000005-D52C-4036-8023-DF28164A1336}"/>
            </c:ext>
          </c:extLst>
        </c:ser>
        <c:ser>
          <c:idx val="6"/>
          <c:order val="6"/>
          <c:tx>
            <c:strRef>
              <c:f>データシート!$A$33</c:f>
              <c:strCache>
                <c:ptCount val="1"/>
                <c:pt idx="0">
                  <c:v>西粟倉村国民健康保険事業勘定特別会計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2.0499999999999998</c:v>
                </c:pt>
                <c:pt idx="2">
                  <c:v>#N/A</c:v>
                </c:pt>
                <c:pt idx="3">
                  <c:v>1.81</c:v>
                </c:pt>
                <c:pt idx="4">
                  <c:v>#N/A</c:v>
                </c:pt>
                <c:pt idx="5">
                  <c:v>0.8</c:v>
                </c:pt>
                <c:pt idx="6">
                  <c:v>#N/A</c:v>
                </c:pt>
                <c:pt idx="7">
                  <c:v>0.45</c:v>
                </c:pt>
                <c:pt idx="8">
                  <c:v>#N/A</c:v>
                </c:pt>
                <c:pt idx="9">
                  <c:v>0.69</c:v>
                </c:pt>
              </c:numCache>
            </c:numRef>
          </c:val>
          <c:extLst>
            <c:ext xmlns:c16="http://schemas.microsoft.com/office/drawing/2014/chart" uri="{C3380CC4-5D6E-409C-BE32-E72D297353CC}">
              <c16:uniqueId val="{00000006-D52C-4036-8023-DF28164A1336}"/>
            </c:ext>
          </c:extLst>
        </c:ser>
        <c:ser>
          <c:idx val="7"/>
          <c:order val="7"/>
          <c:tx>
            <c:strRef>
              <c:f>データシート!$A$34</c:f>
              <c:strCache>
                <c:ptCount val="1"/>
                <c:pt idx="0">
                  <c:v>西粟倉村簡易水道事業特別会計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c:v>
                </c:pt>
                <c:pt idx="4">
                  <c:v>#N/A</c:v>
                </c:pt>
                <c:pt idx="5">
                  <c:v>0.01</c:v>
                </c:pt>
                <c:pt idx="6">
                  <c:v>#N/A</c:v>
                </c:pt>
                <c:pt idx="7">
                  <c:v>0</c:v>
                </c:pt>
                <c:pt idx="8">
                  <c:v>#N/A</c:v>
                </c:pt>
                <c:pt idx="9">
                  <c:v>0.81</c:v>
                </c:pt>
              </c:numCache>
            </c:numRef>
          </c:val>
          <c:extLst>
            <c:ext xmlns:c16="http://schemas.microsoft.com/office/drawing/2014/chart" uri="{C3380CC4-5D6E-409C-BE32-E72D297353CC}">
              <c16:uniqueId val="{00000007-D52C-4036-8023-DF28164A1336}"/>
            </c:ext>
          </c:extLst>
        </c:ser>
        <c:ser>
          <c:idx val="8"/>
          <c:order val="8"/>
          <c:tx>
            <c:strRef>
              <c:f>データシート!$A$35</c:f>
              <c:strCache>
                <c:ptCount val="1"/>
                <c:pt idx="0">
                  <c:v>西粟倉村介護保険事業勘定特別会計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1.33</c:v>
                </c:pt>
                <c:pt idx="2">
                  <c:v>#N/A</c:v>
                </c:pt>
                <c:pt idx="3">
                  <c:v>1.87</c:v>
                </c:pt>
                <c:pt idx="4">
                  <c:v>#N/A</c:v>
                </c:pt>
                <c:pt idx="5">
                  <c:v>3.7</c:v>
                </c:pt>
                <c:pt idx="6">
                  <c:v>#N/A</c:v>
                </c:pt>
                <c:pt idx="7">
                  <c:v>2.4700000000000002</c:v>
                </c:pt>
                <c:pt idx="8">
                  <c:v>#N/A</c:v>
                </c:pt>
                <c:pt idx="9">
                  <c:v>1.22</c:v>
                </c:pt>
              </c:numCache>
            </c:numRef>
          </c:val>
          <c:extLst>
            <c:ext xmlns:c16="http://schemas.microsoft.com/office/drawing/2014/chart" uri="{C3380CC4-5D6E-409C-BE32-E72D297353CC}">
              <c16:uniqueId val="{00000008-D52C-4036-8023-DF28164A133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6.79</c:v>
                </c:pt>
                <c:pt idx="2">
                  <c:v>#N/A</c:v>
                </c:pt>
                <c:pt idx="3">
                  <c:v>11.68</c:v>
                </c:pt>
                <c:pt idx="4">
                  <c:v>#N/A</c:v>
                </c:pt>
                <c:pt idx="5">
                  <c:v>11.44</c:v>
                </c:pt>
                <c:pt idx="6">
                  <c:v>#N/A</c:v>
                </c:pt>
                <c:pt idx="7">
                  <c:v>11.93</c:v>
                </c:pt>
                <c:pt idx="8">
                  <c:v>#N/A</c:v>
                </c:pt>
                <c:pt idx="9">
                  <c:v>10.42</c:v>
                </c:pt>
              </c:numCache>
            </c:numRef>
          </c:val>
          <c:extLst>
            <c:ext xmlns:c16="http://schemas.microsoft.com/office/drawing/2014/chart" uri="{C3380CC4-5D6E-409C-BE32-E72D297353CC}">
              <c16:uniqueId val="{00000009-D52C-4036-8023-DF28164A133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332</c:v>
                </c:pt>
                <c:pt idx="5">
                  <c:v>375</c:v>
                </c:pt>
                <c:pt idx="8">
                  <c:v>397</c:v>
                </c:pt>
                <c:pt idx="11">
                  <c:v>419</c:v>
                </c:pt>
                <c:pt idx="14">
                  <c:v>443</c:v>
                </c:pt>
              </c:numCache>
            </c:numRef>
          </c:val>
          <c:extLst>
            <c:ext xmlns:c16="http://schemas.microsoft.com/office/drawing/2014/chart" uri="{C3380CC4-5D6E-409C-BE32-E72D297353CC}">
              <c16:uniqueId val="{00000000-8DB9-49CD-91CC-FBF29FD095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DB9-49CD-91CC-FBF29FD095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DB9-49CD-91CC-FBF29FD095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DB9-49CD-91CC-FBF29FD095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c:v>
                </c:pt>
                <c:pt idx="3">
                  <c:v>77</c:v>
                </c:pt>
                <c:pt idx="6">
                  <c:v>67</c:v>
                </c:pt>
                <c:pt idx="9">
                  <c:v>53</c:v>
                </c:pt>
                <c:pt idx="12">
                  <c:v>37</c:v>
                </c:pt>
              </c:numCache>
            </c:numRef>
          </c:val>
          <c:extLst>
            <c:ext xmlns:c16="http://schemas.microsoft.com/office/drawing/2014/chart" uri="{C3380CC4-5D6E-409C-BE32-E72D297353CC}">
              <c16:uniqueId val="{00000004-8DB9-49CD-91CC-FBF29FD095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B9-49CD-91CC-FBF29FD095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DB9-49CD-91CC-FBF29FD095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367</c:v>
                </c:pt>
                <c:pt idx="3">
                  <c:v>445</c:v>
                </c:pt>
                <c:pt idx="6">
                  <c:v>497</c:v>
                </c:pt>
                <c:pt idx="9">
                  <c:v>518</c:v>
                </c:pt>
                <c:pt idx="12">
                  <c:v>557</c:v>
                </c:pt>
              </c:numCache>
            </c:numRef>
          </c:val>
          <c:extLst>
            <c:ext xmlns:c16="http://schemas.microsoft.com/office/drawing/2014/chart" uri="{C3380CC4-5D6E-409C-BE32-E72D297353CC}">
              <c16:uniqueId val="{00000007-8DB9-49CD-91CC-FBF29FD095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107</c:v>
                </c:pt>
                <c:pt idx="2">
                  <c:v>#N/A</c:v>
                </c:pt>
                <c:pt idx="3">
                  <c:v>#N/A</c:v>
                </c:pt>
                <c:pt idx="4">
                  <c:v>147</c:v>
                </c:pt>
                <c:pt idx="5">
                  <c:v>#N/A</c:v>
                </c:pt>
                <c:pt idx="6">
                  <c:v>#N/A</c:v>
                </c:pt>
                <c:pt idx="7">
                  <c:v>167</c:v>
                </c:pt>
                <c:pt idx="8">
                  <c:v>#N/A</c:v>
                </c:pt>
                <c:pt idx="9">
                  <c:v>#N/A</c:v>
                </c:pt>
                <c:pt idx="10">
                  <c:v>152</c:v>
                </c:pt>
                <c:pt idx="11">
                  <c:v>#N/A</c:v>
                </c:pt>
                <c:pt idx="12">
                  <c:v>#N/A</c:v>
                </c:pt>
                <c:pt idx="13">
                  <c:v>151</c:v>
                </c:pt>
                <c:pt idx="14">
                  <c:v>#N/A</c:v>
                </c:pt>
              </c:numCache>
            </c:numRef>
          </c:val>
          <c:smooth val="0"/>
          <c:extLst>
            <c:ext xmlns:c16="http://schemas.microsoft.com/office/drawing/2014/chart" uri="{C3380CC4-5D6E-409C-BE32-E72D297353CC}">
              <c16:uniqueId val="{00000008-8DB9-49CD-91CC-FBF29FD095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2955</c:v>
                </c:pt>
                <c:pt idx="5">
                  <c:v>3226</c:v>
                </c:pt>
                <c:pt idx="8">
                  <c:v>3065</c:v>
                </c:pt>
                <c:pt idx="11">
                  <c:v>3353</c:v>
                </c:pt>
                <c:pt idx="14">
                  <c:v>3256</c:v>
                </c:pt>
              </c:numCache>
            </c:numRef>
          </c:val>
          <c:extLst>
            <c:ext xmlns:c16="http://schemas.microsoft.com/office/drawing/2014/chart" uri="{C3380CC4-5D6E-409C-BE32-E72D297353CC}">
              <c16:uniqueId val="{00000000-D6DF-43FB-8515-FDD0447C6E2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6DF-43FB-8515-FDD0447C6E2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1458</c:v>
                </c:pt>
                <c:pt idx="5">
                  <c:v>1490</c:v>
                </c:pt>
                <c:pt idx="8">
                  <c:v>1527</c:v>
                </c:pt>
                <c:pt idx="11">
                  <c:v>1536</c:v>
                </c:pt>
                <c:pt idx="14">
                  <c:v>1404</c:v>
                </c:pt>
              </c:numCache>
            </c:numRef>
          </c:val>
          <c:extLst>
            <c:ext xmlns:c16="http://schemas.microsoft.com/office/drawing/2014/chart" uri="{C3380CC4-5D6E-409C-BE32-E72D297353CC}">
              <c16:uniqueId val="{00000002-D6DF-43FB-8515-FDD0447C6E2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DF-43FB-8515-FDD0447C6E2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DF-43FB-8515-FDD0447C6E2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DF-43FB-8515-FDD0447C6E2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138</c:v>
                </c:pt>
                <c:pt idx="3">
                  <c:v>170</c:v>
                </c:pt>
                <c:pt idx="6">
                  <c:v>301</c:v>
                </c:pt>
                <c:pt idx="9">
                  <c:v>288</c:v>
                </c:pt>
                <c:pt idx="12">
                  <c:v>194</c:v>
                </c:pt>
              </c:numCache>
            </c:numRef>
          </c:val>
          <c:extLst>
            <c:ext xmlns:c16="http://schemas.microsoft.com/office/drawing/2014/chart" uri="{C3380CC4-5D6E-409C-BE32-E72D297353CC}">
              <c16:uniqueId val="{00000006-D6DF-43FB-8515-FDD0447C6E2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6DF-43FB-8515-FDD0447C6E2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398</c:v>
                </c:pt>
                <c:pt idx="3">
                  <c:v>344</c:v>
                </c:pt>
                <c:pt idx="6">
                  <c:v>307</c:v>
                </c:pt>
                <c:pt idx="9">
                  <c:v>256</c:v>
                </c:pt>
                <c:pt idx="12">
                  <c:v>191</c:v>
                </c:pt>
              </c:numCache>
            </c:numRef>
          </c:val>
          <c:extLst>
            <c:ext xmlns:c16="http://schemas.microsoft.com/office/drawing/2014/chart" uri="{C3380CC4-5D6E-409C-BE32-E72D297353CC}">
              <c16:uniqueId val="{00000008-D6DF-43FB-8515-FDD0447C6E2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6DF-43FB-8515-FDD0447C6E2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3987</c:v>
                </c:pt>
                <c:pt idx="3">
                  <c:v>4507</c:v>
                </c:pt>
                <c:pt idx="6">
                  <c:v>4221</c:v>
                </c:pt>
                <c:pt idx="9">
                  <c:v>4623</c:v>
                </c:pt>
                <c:pt idx="12">
                  <c:v>4286</c:v>
                </c:pt>
              </c:numCache>
            </c:numRef>
          </c:val>
          <c:extLst>
            <c:ext xmlns:c16="http://schemas.microsoft.com/office/drawing/2014/chart" uri="{C3380CC4-5D6E-409C-BE32-E72D297353CC}">
              <c16:uniqueId val="{0000000A-D6DF-43FB-8515-FDD0447C6E2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110</c:v>
                </c:pt>
                <c:pt idx="2">
                  <c:v>#N/A</c:v>
                </c:pt>
                <c:pt idx="3">
                  <c:v>#N/A</c:v>
                </c:pt>
                <c:pt idx="4">
                  <c:v>305</c:v>
                </c:pt>
                <c:pt idx="5">
                  <c:v>#N/A</c:v>
                </c:pt>
                <c:pt idx="6">
                  <c:v>#N/A</c:v>
                </c:pt>
                <c:pt idx="7">
                  <c:v>237</c:v>
                </c:pt>
                <c:pt idx="8">
                  <c:v>#N/A</c:v>
                </c:pt>
                <c:pt idx="9">
                  <c:v>#N/A</c:v>
                </c:pt>
                <c:pt idx="10">
                  <c:v>279</c:v>
                </c:pt>
                <c:pt idx="11">
                  <c:v>#N/A</c:v>
                </c:pt>
                <c:pt idx="12">
                  <c:v>#N/A</c:v>
                </c:pt>
                <c:pt idx="13">
                  <c:v>11</c:v>
                </c:pt>
                <c:pt idx="14">
                  <c:v>#N/A</c:v>
                </c:pt>
              </c:numCache>
            </c:numRef>
          </c:val>
          <c:smooth val="0"/>
          <c:extLst>
            <c:ext xmlns:c16="http://schemas.microsoft.com/office/drawing/2014/chart" uri="{C3380CC4-5D6E-409C-BE32-E72D297353CC}">
              <c16:uniqueId val="{0000000B-D6DF-43FB-8515-FDD0447C6E2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216</c:v>
                </c:pt>
                <c:pt idx="1">
                  <c:v>267</c:v>
                </c:pt>
                <c:pt idx="2">
                  <c:v>227</c:v>
                </c:pt>
              </c:numCache>
            </c:numRef>
          </c:val>
          <c:extLst>
            <c:ext xmlns:c16="http://schemas.microsoft.com/office/drawing/2014/chart" uri="{C3380CC4-5D6E-409C-BE32-E72D297353CC}">
              <c16:uniqueId val="{00000000-AE6B-49DC-9398-DA95FB18E7F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239</c:v>
                </c:pt>
                <c:pt idx="1">
                  <c:v>202</c:v>
                </c:pt>
                <c:pt idx="2">
                  <c:v>213</c:v>
                </c:pt>
              </c:numCache>
            </c:numRef>
          </c:val>
          <c:extLst>
            <c:ext xmlns:c16="http://schemas.microsoft.com/office/drawing/2014/chart" uri="{C3380CC4-5D6E-409C-BE32-E72D297353CC}">
              <c16:uniqueId val="{00000001-AE6B-49DC-9398-DA95FB18E7F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1073</c:v>
                </c:pt>
                <c:pt idx="1">
                  <c:v>1067</c:v>
                </c:pt>
                <c:pt idx="2">
                  <c:v>963</c:v>
                </c:pt>
              </c:numCache>
            </c:numRef>
          </c:val>
          <c:extLst>
            <c:ext xmlns:c16="http://schemas.microsoft.com/office/drawing/2014/chart" uri="{C3380CC4-5D6E-409C-BE32-E72D297353CC}">
              <c16:uniqueId val="{00000002-AE6B-49DC-9398-DA95FB18E7F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{BC8CC0ED-849B-469C-B202-BD4EDDDCA02E}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2F-4A19-8391-7C612997B5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{3EC76524-1C2E-4D35-9AD6-B7EDCD0341DD}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2F-4A19-8391-7C612997B5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{169EB61E-7476-4F2C-B4D3-8FFBD0120681}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2F-4A19-8391-7C612997B5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{4BA525A5-C80A-4628-ABED-5A10B398A8AE}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2F-4A19-8391-7C612997B5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{58A3B996-E8D1-4536-9378-B361AE526985}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2F-4A19-8391-7C612997B52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{C84FD381-A2B2-4DBF-8A51-C1A3B6CC8D97}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2F-4A19-8391-7C612997B52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{95E0A81F-E736-4B91-BCAF-F250091FB0FB}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2F-4A19-8391-7C612997B52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{08A0E132-6DF0-4D34-ACED-F8289B1FC119}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2F-4A19-8391-7C612997B52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{348D70A7-F6EC-4E44-8B11-609DAAD84FA1}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2F-4A19-8391-7C612997B5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64.2</c:v>
                </c:pt>
                <c:pt idx="32">
                  <c:v>65.3</c:v>
                </c:pt>
              </c:numCache>
            </c:numRef>
          </c:xVal>
          <c:yVal>
            <c:numRef>
              <c:f>公会計指標分析・財政指標組合せ分析表!$BP$51:$DC$51</c:f>
              <c:numCache>
                <c:formatCode>#,##0.0;"▲ "#,##0.0</c:formatCode>
                <c:ptCount val="40"/>
                <c:pt idx="24">
                  <c:v>25.2</c:v>
                </c:pt>
                <c:pt idx="32">
                  <c:v>0.9</c:v>
                </c:pt>
              </c:numCache>
            </c:numRef>
          </c:yVal>
          <c:smooth val="0"/>
          <c:extLst>
            <c:ext xmlns:c16="http://schemas.microsoft.com/office/drawing/2014/chart" uri="{C3380CC4-5D6E-409C-BE32-E72D297353CC}">
              <c16:uniqueId val="{00000009-E92F-4A19-8391-7C612997B52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{917B313A-5A7E-4B28-86BF-068794977CEF}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2F-4A19-8391-7C612997B52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{F5A35119-5E4A-4496-90B6-7C00D8E99246}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2F-4A19-8391-7C612997B5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{0D29DAEF-5663-42A3-A82C-E33EBEE89944}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2F-4A19-8391-7C612997B5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{32F392F4-F267-4338-B433-FFD558E8D436}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2F-4A19-8391-7C612997B5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{5C9B7C9C-DAD5-42FC-97A0-DE5A2E1196AD}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2F-4A19-8391-7C612997B52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{E109FAAC-E8F1-402E-96CB-6B2DF74236E5}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2F-4A19-8391-7C612997B52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{C131C3BC-98F8-4011-A53A-8BDFF2A36F4D}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2F-4A19-8391-7C612997B52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{D4E78FBA-56D2-485A-83C7-051A61C47487}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2F-4A19-8391-7C612997B52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{36CF4BE9-4F78-416E-93D9-BD90DC5BDA8E}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2F-4A19-8391-7C612997B5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64.3</c:v>
                </c:pt>
                <c:pt idx="32">
                  <c:v>65.8</c:v>
                </c:pt>
              </c:numCache>
            </c:numRef>
          </c:xVal>
          <c:yVal>
            <c:numRef>
              <c:f>公会計指標分析・財政指標組合せ分析表!$BP$55:$DC$55</c:f>
              <c:numCache>
                <c:formatCode>#,##0.0;"▲ "#,##0.0</c:formatCode>
                <c:ptCount val="40"/>
                <c:pt idx="24">
                  <c:v>0</c:v>
                </c:pt>
                <c:pt idx="32">
                  <c:v>0</c:v>
                </c:pt>
              </c:numCache>
            </c:numRef>
          </c:yVal>
          <c:smooth val="0"/>
          <c:extLst>
            <c:ext xmlns:c16="http://schemas.microsoft.com/office/drawing/2014/chart" uri="{C3380CC4-5D6E-409C-BE32-E72D297353CC}">
              <c16:uniqueId val="{00000013-E92F-4A19-8391-7C612997B521}"/>
            </c:ext>
          </c:extLst>
        </c:ser>
        <c:dLbls>
          <c:showLegendKey val="0"/>
          <c:showVal val="1"/>
          <c:showCatName val="0"/>
          <c:showSerName val="0"/>
          <c:showPercent val="0"/>
          <c:showBubbleSize val="0"/>
        </c:dLbls>
        <c:axId val="46179840"/>
        <c:axId val="46181760"/>
      </c:scatterChart>
      <c:valAx>
        <c:axId val="46179840"/>
        <c:scaling>
          <c:orientation val="maxMin"/>
          <c:max val="66"/>
          <c:min val="6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{ECD4BF16-163F-461A-8E18-12FF0BB05E37}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235-4E98-8B1C-D0F2F2B853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{39A4C69E-1A06-4C2C-88C5-42B95E7875D2}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35-4E98-8B1C-D0F2F2B853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{2AD6522B-D91D-4277-BEB2-272A6D53F0A0}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35-4E98-8B1C-D0F2F2B853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{66D43EAE-D351-4073-AF4D-BA9A077FFAD0}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35-4E98-8B1C-D0F2F2B853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{85901E17-3393-47C7-A342-7DAECF3EC600}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35-4E98-8B1C-D0F2F2B853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{E500B50B-9467-4FA8-AFCA-865C62DE2647}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235-4E98-8B1C-D0F2F2B853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{2B85DAE7-896F-4A77-ACAD-824F1CA11D85}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235-4E98-8B1C-D0F2F2B853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{1C45316B-A04D-4E24-8271-7D5027163E6A}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235-4E98-8B1C-D0F2F2B853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{FA8653EC-0A1B-40CA-9833-791101604FE9}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235-4E98-8B1C-D0F2F2B853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10.6</c:v>
                </c:pt>
                <c:pt idx="16">
                  <c:v>12.7</c:v>
                </c:pt>
                <c:pt idx="24">
                  <c:v>13.8</c:v>
                </c:pt>
                <c:pt idx="32">
                  <c:v>13.9</c:v>
                </c:pt>
              </c:numCache>
            </c:numRef>
          </c:xVal>
          <c:yVal>
            <c:numRef>
              <c:f>公会計指標分析・財政指標組合せ分析表!$BP$73:$DC$73</c:f>
              <c:numCache>
                <c:formatCode>#,##0.0;"▲ "#,##0.0</c:formatCode>
                <c:ptCount val="40"/>
                <c:pt idx="0">
                  <c:v>10.6</c:v>
                </c:pt>
                <c:pt idx="8">
                  <c:v>26.6</c:v>
                </c:pt>
                <c:pt idx="16">
                  <c:v>21.3</c:v>
                </c:pt>
                <c:pt idx="24">
                  <c:v>25.2</c:v>
                </c:pt>
                <c:pt idx="32">
                  <c:v>0.9</c:v>
                </c:pt>
              </c:numCache>
            </c:numRef>
          </c:yVal>
          <c:smooth val="0"/>
          <c:extLst>
            <c:ext xmlns:c16="http://schemas.microsoft.com/office/drawing/2014/chart" uri="{C3380CC4-5D6E-409C-BE32-E72D297353CC}">
              <c16:uniqueId val="{00000009-4235-4E98-8B1C-D0F2F2B853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9792950334959888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{530B361C-B050-48C6-914F-A34015C005C9}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235-4E98-8B1C-D0F2F2B853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{19C106D4-C661-456A-A46D-13EB47475904}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35-4E98-8B1C-D0F2F2B853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{3699F7F8-1FB6-45BF-A873-0EE80ABF5F5D}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35-4E98-8B1C-D0F2F2B853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{6047C8D6-7883-4BC0-B1F9-99821F315FAD}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35-4E98-8B1C-D0F2F2B853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{ECD94316-F7A3-416F-97B5-0DE8B33B23B3}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35-4E98-8B1C-D0F2F2B8537E}"/>
                </c:ext>
              </c:extLst>
            </c:dLbl>
            <c:dLbl>
              <c:idx val="8"/>
              <c:layout>
                <c:manualLayout>
                  <c:x val="-3.3347735115191283E-2"/>
                  <c:y val="-9.079773574618109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{59C23FC9-5EA5-4910-A581-56DCA309BABE}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235-4E98-8B1C-D0F2F2B8537E}"/>
                </c:ext>
              </c:extLst>
            </c:dLbl>
            <c:dLbl>
              <c:idx val="16"/>
              <c:layout>
                <c:manualLayout>
                  <c:x val="-3.1570342725075584E-2"/>
                  <c:y val="-3.876582549436367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{C5BB7DFA-3419-4600-A658-2FEC8658B82B}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235-4E98-8B1C-D0F2F2B8537E}"/>
                </c:ext>
              </c:extLst>
            </c:dLbl>
            <c:dLbl>
              <c:idx val="24"/>
              <c:layout>
                <c:manualLayout>
                  <c:x val="-4.105261661566467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{81570CC4-0860-408B-B1D8-AC1F4C518869}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235-4E98-8B1C-D0F2F2B8537E}"/>
                </c:ext>
              </c:extLst>
            </c:dLbl>
            <c:dLbl>
              <c:idx val="32"/>
              <c:layout>
                <c:manualLayout>
                  <c:x val="-2.2088068834486625E-2"/>
                  <c:y val="-7.660727703887987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{A94C04B2-3B11-4C25-98BD-B6184B46E6EE}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235-4E98-8B1C-D0F2F2B853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235-4E98-8B1C-D0F2F2B8537E}"/>
            </c:ext>
          </c:extLst>
        </c:ser>
        <c:dLbls>
          <c:showLegendKey val="0"/>
          <c:showVal val="1"/>
          <c:showCatName val="0"/>
          <c:showSerName val="0"/>
          <c:showPercent val="0"/>
          <c:showBubbleSize val="0"/>
        </c:dLbls>
        <c:axId val="84219776"/>
        <c:axId val="84234240"/>
      </c:scatterChart>
      <c:valAx>
        <c:axId val="84219776"/>
        <c:scaling>
          <c:orientation val="maxMin"/>
          <c:max val="15"/>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1,331
1,324
57.97
3,992,896
3,816,205
164,479
1,578,437
4,286,319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b="0" i="0" baseline="0">
              <a:solidFill>
                <a:schemeClr val="dk1"/>
              </a:solidFill>
              <a:effectLst/>
              <a:latin typeface="+mn-lt"/>
              <a:ea typeface="+mn-ea"/>
              <a:cs typeface="+mn-cs"/>
            </a:rPr>
            <a:t>財政力指数については、経済基盤が弱い本村は税収が乏しく、類似団体平均を下回る。現在は、林業を基軸とした農林業だけでなくローカルベンチャーの育成推進などに力を入れており、地域おこし協力隊制度等を全国的に見ても最上位に位置する程最大限に活用し、</a:t>
          </a:r>
          <a:r>
            <a:rPr lang="en-US" altLang="ja-JP" sz="1050" b="0" i="0" baseline="0">
              <a:solidFill>
                <a:schemeClr val="dk1"/>
              </a:solidFill>
              <a:effectLst/>
              <a:latin typeface="+mn-lt"/>
              <a:ea typeface="+mn-ea"/>
              <a:cs typeface="+mn-cs"/>
            </a:rPr>
            <a:t>I</a:t>
          </a:r>
          <a:r>
            <a:rPr lang="ja-JP" altLang="ja-JP" sz="1050" b="0" i="0" baseline="0">
              <a:solidFill>
                <a:schemeClr val="dk1"/>
              </a:solidFill>
              <a:effectLst/>
              <a:latin typeface="+mn-lt"/>
              <a:ea typeface="+mn-ea"/>
              <a:cs typeface="+mn-cs"/>
            </a:rPr>
            <a:t>ターン者や交流人口の増加に努め地域資源再生と産業振興を並行して進めている。交付金事業等を積極的に活用し苦しい財政状況下でも周りに取り残されないだけでなく先取りした住民サービスを提供できるよう努めている。今後も、先進的な取り組みやふるさと納税のような地域資源を活かすことで財源を確保出来る事業を活用し財源を獲得しつつ、既存の収入源の増収をも目指している。</a:t>
          </a:r>
          <a:endParaRPr lang="ja-JP" altLang="ja-JP" sz="12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149013</xdr:rowOff>
    </xdr:from>
    <xdr:to>
      <xdr:col>23</xdr:col>
      <xdr:colOff>133350</xdr:colOff>
      <xdr:row>44</xdr:row>
      <xdr:rowOff>149013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928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149013</xdr:rowOff>
    </xdr:from>
    <xdr:to>
      <xdr:col>19</xdr:col>
      <xdr:colOff>133350</xdr:colOff>
      <xdr:row>44</xdr:row>
      <xdr:rowOff>149013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149013</xdr:rowOff>
    </xdr:from>
    <xdr:to>
      <xdr:col>15</xdr:col>
      <xdr:colOff>82550</xdr:colOff>
      <xdr:row>44</xdr:row>
      <xdr:rowOff>149013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140970</xdr:rowOff>
    </xdr:from>
    <xdr:to>
      <xdr:col>11</xdr:col>
      <xdr:colOff>31750</xdr:colOff>
      <xdr:row>44</xdr:row>
      <xdr:rowOff>149013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847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98213</xdr:rowOff>
    </xdr:from>
    <xdr:to>
      <xdr:col>23</xdr:col>
      <xdr:colOff>184150</xdr:colOff>
      <xdr:row>45</xdr:row>
      <xdr:rowOff>28363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165540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37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98213</xdr:rowOff>
    </xdr:from>
    <xdr:to>
      <xdr:col>19</xdr:col>
      <xdr:colOff>184150</xdr:colOff>
      <xdr:row>45</xdr:row>
      <xdr:rowOff>28363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13140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2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98213</xdr:rowOff>
    </xdr:from>
    <xdr:to>
      <xdr:col>15</xdr:col>
      <xdr:colOff>133350</xdr:colOff>
      <xdr:row>45</xdr:row>
      <xdr:rowOff>28363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13140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98213</xdr:rowOff>
    </xdr:from>
    <xdr:to>
      <xdr:col>11</xdr:col>
      <xdr:colOff>82550</xdr:colOff>
      <xdr:row>45</xdr:row>
      <xdr:rowOff>28363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13140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90170</xdr:rowOff>
    </xdr:from>
    <xdr:to>
      <xdr:col>7</xdr:col>
      <xdr:colOff>31750</xdr:colOff>
      <xdr:row>45</xdr:row>
      <xdr:rowOff>20320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5097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近年行ってきた基幹施設の</a:t>
          </a:r>
          <a:r>
            <a:rPr lang="ja-JP" altLang="ja-JP" sz="1100" b="0" i="0" baseline="0">
              <a:solidFill>
                <a:schemeClr val="dk1"/>
              </a:solidFill>
              <a:effectLst/>
              <a:latin typeface="+mn-lt"/>
              <a:ea typeface="+mn-ea"/>
              <a:cs typeface="+mn-cs"/>
            </a:rPr>
            <a:t>建設事業</a:t>
          </a:r>
          <a:r>
            <a:rPr lang="ja-JP" altLang="en-US" sz="1100" b="0" i="0" baseline="0">
              <a:solidFill>
                <a:schemeClr val="dk1"/>
              </a:solidFill>
              <a:effectLst/>
              <a:latin typeface="+mn-lt"/>
              <a:ea typeface="+mn-ea"/>
              <a:cs typeface="+mn-cs"/>
            </a:rPr>
            <a:t>により</a:t>
          </a:r>
          <a:r>
            <a:rPr lang="ja-JP" altLang="ja-JP" sz="1100" b="0" i="0" baseline="0">
              <a:solidFill>
                <a:schemeClr val="dk1"/>
              </a:solidFill>
              <a:effectLst/>
              <a:latin typeface="+mn-lt"/>
              <a:ea typeface="+mn-ea"/>
              <a:cs typeface="+mn-cs"/>
            </a:rPr>
            <a:t>高額な償還が</a:t>
          </a:r>
          <a:r>
            <a:rPr lang="ja-JP" altLang="en-US" sz="1100" b="0" i="0" baseline="0">
              <a:solidFill>
                <a:schemeClr val="dk1"/>
              </a:solidFill>
              <a:effectLst/>
              <a:latin typeface="+mn-lt"/>
              <a:ea typeface="+mn-ea"/>
              <a:cs typeface="+mn-cs"/>
            </a:rPr>
            <a:t>続いている。これにより</a:t>
          </a:r>
          <a:r>
            <a:rPr lang="ja-JP" altLang="ja-JP" sz="1100" b="0" i="0" baseline="0">
              <a:solidFill>
                <a:schemeClr val="dk1"/>
              </a:solidFill>
              <a:effectLst/>
              <a:latin typeface="+mn-lt"/>
              <a:ea typeface="+mn-ea"/>
              <a:cs typeface="+mn-cs"/>
            </a:rPr>
            <a:t>経常収支比率が</a:t>
          </a:r>
          <a:r>
            <a:rPr lang="ja-JP" altLang="en-US" sz="1100" b="0" i="0" baseline="0">
              <a:solidFill>
                <a:schemeClr val="dk1"/>
              </a:solidFill>
              <a:effectLst/>
              <a:latin typeface="+mn-lt"/>
              <a:ea typeface="+mn-ea"/>
              <a:cs typeface="+mn-cs"/>
            </a:rPr>
            <a:t>増加している。</a:t>
          </a:r>
          <a:r>
            <a:rPr lang="ja-JP" altLang="ja-JP" sz="1100" b="0" i="0" baseline="0">
              <a:solidFill>
                <a:schemeClr val="dk1"/>
              </a:solidFill>
              <a:effectLst/>
              <a:latin typeface="+mn-lt"/>
              <a:ea typeface="+mn-ea"/>
              <a:cs typeface="+mn-cs"/>
            </a:rPr>
            <a:t>また公債費の増に加え、物価高騰による</a:t>
          </a:r>
          <a:r>
            <a:rPr lang="ja-JP" altLang="en-US" sz="1100" b="0" i="0" baseline="0">
              <a:solidFill>
                <a:schemeClr val="dk1"/>
              </a:solidFill>
              <a:effectLst/>
              <a:latin typeface="+mn-lt"/>
              <a:ea typeface="+mn-ea"/>
              <a:cs typeface="+mn-cs"/>
            </a:rPr>
            <a:t>光熱水費</a:t>
          </a:r>
          <a:r>
            <a:rPr lang="ja-JP" altLang="ja-JP" sz="1100" b="0" i="0" baseline="0">
              <a:solidFill>
                <a:schemeClr val="dk1"/>
              </a:solidFill>
              <a:effectLst/>
              <a:latin typeface="+mn-lt"/>
              <a:ea typeface="+mn-ea"/>
              <a:cs typeface="+mn-cs"/>
            </a:rPr>
            <a:t>等の増加により施設管理に要する費用</a:t>
          </a:r>
          <a:r>
            <a:rPr lang="ja-JP" altLang="en-US" sz="1100" b="0" i="0" baseline="0">
              <a:solidFill>
                <a:schemeClr val="dk1"/>
              </a:solidFill>
              <a:effectLst/>
              <a:latin typeface="+mn-lt"/>
              <a:ea typeface="+mn-ea"/>
              <a:cs typeface="+mn-cs"/>
            </a:rPr>
            <a:t>の増加、</a:t>
          </a:r>
          <a:r>
            <a:rPr lang="ja-JP" altLang="ja-JP" sz="1100" b="0" i="0" baseline="0">
              <a:solidFill>
                <a:schemeClr val="dk1"/>
              </a:solidFill>
              <a:effectLst/>
              <a:latin typeface="+mn-lt"/>
              <a:ea typeface="+mn-ea"/>
              <a:cs typeface="+mn-cs"/>
            </a:rPr>
            <a:t>人件費の</a:t>
          </a:r>
          <a:r>
            <a:rPr lang="ja-JP" altLang="en-US" sz="1100" b="0" i="0" baseline="0">
              <a:solidFill>
                <a:schemeClr val="dk1"/>
              </a:solidFill>
              <a:effectLst/>
              <a:latin typeface="+mn-lt"/>
              <a:ea typeface="+mn-ea"/>
              <a:cs typeface="+mn-cs"/>
            </a:rPr>
            <a:t>増加も続いていることから、</a:t>
          </a:r>
          <a:r>
            <a:rPr lang="ja-JP" altLang="ja-JP" sz="1100" b="0" i="0" baseline="0">
              <a:solidFill>
                <a:schemeClr val="dk1"/>
              </a:solidFill>
              <a:effectLst/>
              <a:latin typeface="+mn-lt"/>
              <a:ea typeface="+mn-ea"/>
              <a:cs typeface="+mn-cs"/>
            </a:rPr>
            <a:t>引き続きランニングの経費の削減および基金を活用したに努める。</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104394</xdr:rowOff>
    </xdr:from>
    <xdr:to>
      <xdr:col>23</xdr:col>
      <xdr:colOff>133350</xdr:colOff>
      <xdr:row>66</xdr:row>
      <xdr:rowOff>125984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248644"/>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104394</xdr:rowOff>
    </xdr:from>
    <xdr:to>
      <xdr:col>19</xdr:col>
      <xdr:colOff>133350</xdr:colOff>
      <xdr:row>65</xdr:row>
      <xdr:rowOff>109220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124864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49022</xdr:rowOff>
    </xdr:from>
    <xdr:to>
      <xdr:col>15</xdr:col>
      <xdr:colOff>82550</xdr:colOff>
      <xdr:row>65</xdr:row>
      <xdr:rowOff>109220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021822"/>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143256</xdr:rowOff>
    </xdr:from>
    <xdr:to>
      <xdr:col>11</xdr:col>
      <xdr:colOff>31750</xdr:colOff>
      <xdr:row>64</xdr:row>
      <xdr:rowOff>49022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1447800" y="1094460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75184</xdr:rowOff>
    </xdr:from>
    <xdr:to>
      <xdr:col>23</xdr:col>
      <xdr:colOff>184150</xdr:colOff>
      <xdr:row>67</xdr:row>
      <xdr:rowOff>5334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39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142511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28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53594</xdr:rowOff>
    </xdr:from>
    <xdr:to>
      <xdr:col>19</xdr:col>
      <xdr:colOff>184150</xdr:colOff>
      <xdr:row>65</xdr:row>
      <xdr:rowOff>155194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139971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28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58420</xdr:rowOff>
    </xdr:from>
    <xdr:to>
      <xdr:col>15</xdr:col>
      <xdr:colOff>133350</xdr:colOff>
      <xdr:row>65</xdr:row>
      <xdr:rowOff>160020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144797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169672</xdr:rowOff>
    </xdr:from>
    <xdr:to>
      <xdr:col>11</xdr:col>
      <xdr:colOff>82550</xdr:colOff>
      <xdr:row>64</xdr:row>
      <xdr:rowOff>99822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84599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92456</xdr:rowOff>
    </xdr:from>
    <xdr:to>
      <xdr:col>7</xdr:col>
      <xdr:colOff>31750</xdr:colOff>
      <xdr:row>64</xdr:row>
      <xdr:rowOff>22606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7383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[1,100,554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900" b="0" i="0" baseline="0">
              <a:solidFill>
                <a:schemeClr val="dk1"/>
              </a:solidFill>
              <a:effectLst/>
              <a:latin typeface="+mn-lt"/>
              <a:ea typeface="+mn-ea"/>
              <a:cs typeface="+mn-cs"/>
            </a:rPr>
            <a:t>人件費及び物件費の割合は類似団体に比べ高い水準にあ</a:t>
          </a:r>
          <a:r>
            <a:rPr lang="ja-JP" altLang="en-US" sz="900" b="0" i="0" baseline="0">
              <a:solidFill>
                <a:schemeClr val="dk1"/>
              </a:solidFill>
              <a:effectLst/>
              <a:latin typeface="+mn-lt"/>
              <a:ea typeface="+mn-ea"/>
              <a:cs typeface="+mn-cs"/>
            </a:rPr>
            <a:t>り、</a:t>
          </a:r>
          <a:r>
            <a:rPr lang="ja-JP" altLang="ja-JP" sz="900" b="0" i="0" baseline="0">
              <a:solidFill>
                <a:schemeClr val="dk1"/>
              </a:solidFill>
              <a:effectLst/>
              <a:latin typeface="+mn-lt"/>
              <a:ea typeface="+mn-ea"/>
              <a:cs typeface="+mn-cs"/>
            </a:rPr>
            <a:t>小規模自治体ではどうしても人件費の割合は高くなりがちで</a:t>
          </a:r>
          <a:r>
            <a:rPr lang="ja-JP" altLang="en-US" sz="900" b="0" i="0" baseline="0">
              <a:solidFill>
                <a:schemeClr val="dk1"/>
              </a:solidFill>
              <a:effectLst/>
              <a:latin typeface="+mn-lt"/>
              <a:ea typeface="+mn-ea"/>
              <a:cs typeface="+mn-cs"/>
            </a:rPr>
            <a:t>ある。</a:t>
          </a:r>
          <a:r>
            <a:rPr lang="ja-JP" altLang="ja-JP" sz="900" b="0" i="0" baseline="0">
              <a:solidFill>
                <a:schemeClr val="dk1"/>
              </a:solidFill>
              <a:effectLst/>
              <a:latin typeface="+mn-lt"/>
              <a:ea typeface="+mn-ea"/>
              <a:cs typeface="+mn-cs"/>
            </a:rPr>
            <a:t>業務が過多にわたる現状においては事業を取捨選択し削減しながらでなければ財政状況は悪化する一方であるが</a:t>
          </a:r>
          <a:r>
            <a:rPr lang="ja-JP" altLang="en-US" sz="900" b="0" i="0" baseline="0">
              <a:solidFill>
                <a:schemeClr val="dk1"/>
              </a:solidFill>
              <a:effectLst/>
              <a:latin typeface="+mn-lt"/>
              <a:ea typeface="+mn-ea"/>
              <a:cs typeface="+mn-cs"/>
            </a:rPr>
            <a:t>、</a:t>
          </a:r>
          <a:r>
            <a:rPr lang="ja-JP" altLang="ja-JP" sz="900" b="0" i="0" baseline="0">
              <a:solidFill>
                <a:schemeClr val="dk1"/>
              </a:solidFill>
              <a:effectLst/>
              <a:latin typeface="+mn-lt"/>
              <a:ea typeface="+mn-ea"/>
              <a:cs typeface="+mn-cs"/>
            </a:rPr>
            <a:t>住民サービスに欠かせない部分は費用が生じるのが現状である。</a:t>
          </a:r>
          <a:endParaRPr lang="ja-JP" altLang="ja-JP" sz="900">
            <a:effectLst/>
          </a:endParaRPr>
        </a:p>
        <a:p>
          <a:r>
            <a:rPr lang="ja-JP" altLang="ja-JP" sz="900" b="0" i="0" baseline="0">
              <a:solidFill>
                <a:schemeClr val="dk1"/>
              </a:solidFill>
              <a:effectLst/>
              <a:latin typeface="+mn-lt"/>
              <a:ea typeface="+mn-ea"/>
              <a:cs typeface="+mn-cs"/>
            </a:rPr>
            <a:t>物件費については、地域おこし協力隊制度を活用し、年々取組を強化し隊員数も増加していることから委託料が増加していたが、補助金に切り替えたことにより</a:t>
          </a:r>
          <a:r>
            <a:rPr lang="en-US" altLang="ja-JP" sz="900" b="0" i="0" baseline="0">
              <a:solidFill>
                <a:schemeClr val="dk1"/>
              </a:solidFill>
              <a:effectLst/>
              <a:latin typeface="+mn-lt"/>
              <a:ea typeface="+mn-ea"/>
              <a:cs typeface="+mn-cs"/>
            </a:rPr>
            <a:t>R5</a:t>
          </a:r>
          <a:r>
            <a:rPr lang="ja-JP" altLang="ja-JP" sz="900" b="0" i="0" baseline="0">
              <a:solidFill>
                <a:schemeClr val="dk1"/>
              </a:solidFill>
              <a:effectLst/>
              <a:latin typeface="+mn-lt"/>
              <a:ea typeface="+mn-ea"/>
              <a:cs typeface="+mn-cs"/>
            </a:rPr>
            <a:t>は減少している。</a:t>
          </a:r>
          <a:endParaRPr lang="ja-JP" altLang="ja-JP" sz="900">
            <a:effectLst/>
          </a:endParaRPr>
        </a:p>
        <a:p>
          <a:r>
            <a:rPr lang="ja-JP" altLang="ja-JP" sz="900">
              <a:solidFill>
                <a:schemeClr val="dk1"/>
              </a:solidFill>
              <a:effectLst/>
              <a:latin typeface="+mn-lt"/>
              <a:ea typeface="+mn-ea"/>
              <a:cs typeface="+mn-cs"/>
            </a:rPr>
            <a:t>昨今の物価高騰や人件費の増により本決算額は上昇傾向にあるが、住民サービスは保ちつつ</a:t>
          </a:r>
          <a:r>
            <a:rPr lang="ja-JP" altLang="ja-JP" sz="900" b="0" i="0" baseline="0">
              <a:solidFill>
                <a:schemeClr val="dk1"/>
              </a:solidFill>
              <a:effectLst/>
              <a:latin typeface="+mn-lt"/>
              <a:ea typeface="+mn-ea"/>
              <a:cs typeface="+mn-cs"/>
            </a:rPr>
            <a:t>経費の節減に努め決算額の引き下げに努めていく必要がある。</a:t>
          </a:r>
          <a:endParaRPr lang="ja-JP" altLang="ja-JP" sz="9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42907</xdr:rowOff>
    </xdr:from>
    <xdr:to>
      <xdr:col>23</xdr:col>
      <xdr:colOff>133350</xdr:colOff>
      <xdr:row>85</xdr:row>
      <xdr:rowOff>112629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616157"/>
          <a:ext cx="838200" cy="6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42907</xdr:rowOff>
    </xdr:from>
    <xdr:to>
      <xdr:col>19</xdr:col>
      <xdr:colOff>133350</xdr:colOff>
      <xdr:row>85</xdr:row>
      <xdr:rowOff>113426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616157"/>
          <a:ext cx="889000" cy="7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164933</xdr:rowOff>
    </xdr:from>
    <xdr:to>
      <xdr:col>15</xdr:col>
      <xdr:colOff>82550</xdr:colOff>
      <xdr:row>85</xdr:row>
      <xdr:rowOff>113426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566733"/>
          <a:ext cx="889000" cy="11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97106</xdr:rowOff>
    </xdr:from>
    <xdr:to>
      <xdr:col>11</xdr:col>
      <xdr:colOff>31750</xdr:colOff>
      <xdr:row>84</xdr:row>
      <xdr:rowOff>164933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98906"/>
          <a:ext cx="889000" cy="6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61829</xdr:rowOff>
    </xdr:from>
    <xdr:to>
      <xdr:col>23</xdr:col>
      <xdr:colOff>184150</xdr:colOff>
      <xdr:row>85</xdr:row>
      <xdr:rowOff>163429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63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33906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607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163557</xdr:rowOff>
    </xdr:from>
    <xdr:to>
      <xdr:col>19</xdr:col>
      <xdr:colOff>184150</xdr:colOff>
      <xdr:row>85</xdr:row>
      <xdr:rowOff>93707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56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78484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65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62626</xdr:rowOff>
    </xdr:from>
    <xdr:to>
      <xdr:col>15</xdr:col>
      <xdr:colOff>133350</xdr:colOff>
      <xdr:row>85</xdr:row>
      <xdr:rowOff>164226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63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149003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72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114133</xdr:rowOff>
    </xdr:from>
    <xdr:to>
      <xdr:col>11</xdr:col>
      <xdr:colOff>82550</xdr:colOff>
      <xdr:row>85</xdr:row>
      <xdr:rowOff>44283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51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29060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60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46306</xdr:rowOff>
    </xdr:from>
    <xdr:to>
      <xdr:col>7</xdr:col>
      <xdr:colOff>31750</xdr:colOff>
      <xdr:row>84</xdr:row>
      <xdr:rowOff>147906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44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132683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53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年度までは全国市町村平均並びに類似団体平均を下回っていたが、令和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年度においても特段給与水準を高めた訳ではないが結果として国の水準に近しいものとなった。令和</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年度・令和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年度に</a:t>
          </a:r>
          <a:r>
            <a:rPr lang="ja-JP" altLang="ja-JP" sz="1100" b="0" i="0" baseline="0">
              <a:solidFill>
                <a:schemeClr val="dk1"/>
              </a:solidFill>
              <a:effectLst/>
              <a:latin typeface="+mn-lt"/>
              <a:ea typeface="+mn-ea"/>
              <a:cs typeface="+mn-cs"/>
            </a:rPr>
            <a:t>おいては、再び全国市町村平均並びに類似団体平均</a:t>
          </a:r>
          <a:r>
            <a:rPr lang="ja-JP" altLang="en-US" sz="1100" b="0" i="0" baseline="0">
              <a:solidFill>
                <a:schemeClr val="dk1"/>
              </a:solidFill>
              <a:effectLst/>
              <a:latin typeface="+mn-lt"/>
              <a:ea typeface="+mn-ea"/>
              <a:cs typeface="+mn-cs"/>
            </a:rPr>
            <a:t>と近しい</a:t>
          </a:r>
          <a:r>
            <a:rPr lang="ja-JP" altLang="ja-JP" sz="1100" b="0" i="0" baseline="0">
              <a:solidFill>
                <a:schemeClr val="dk1"/>
              </a:solidFill>
              <a:effectLst/>
              <a:latin typeface="+mn-lt"/>
              <a:ea typeface="+mn-ea"/>
              <a:cs typeface="+mn-cs"/>
            </a:rPr>
            <a:t>結果となった。上記のことから引き続き適正化に努めていく。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84</xdr:row>
      <xdr:rowOff>136172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524566"/>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86</xdr:row>
      <xdr:rowOff>141816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524566"/>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28928</xdr:rowOff>
    </xdr:from>
    <xdr:to>
      <xdr:col>72</xdr:col>
      <xdr:colOff>203200</xdr:colOff>
      <xdr:row>86</xdr:row>
      <xdr:rowOff>141816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430728"/>
          <a:ext cx="889000" cy="45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28928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3637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57449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5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91016</xdr:rowOff>
    </xdr:from>
    <xdr:to>
      <xdr:col>73</xdr:col>
      <xdr:colOff>44450</xdr:colOff>
      <xdr:row>87</xdr:row>
      <xdr:rowOff>21166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149578</xdr:rowOff>
    </xdr:from>
    <xdr:to>
      <xdr:col>68</xdr:col>
      <xdr:colOff>203200</xdr:colOff>
      <xdr:row>84</xdr:row>
      <xdr:rowOff>79728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89905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人口</a:t>
          </a:r>
          <a:r>
            <a:rPr lang="en-US" altLang="ja-JP" sz="1100" b="0" i="0" baseline="0">
              <a:solidFill>
                <a:schemeClr val="dk1"/>
              </a:solidFill>
              <a:effectLst/>
              <a:latin typeface="+mn-lt"/>
              <a:ea typeface="+mn-ea"/>
              <a:cs typeface="+mn-cs"/>
            </a:rPr>
            <a:t>1,000</a:t>
          </a:r>
          <a:r>
            <a:rPr lang="ja-JP" altLang="ja-JP" sz="1100" b="0" i="0" baseline="0">
              <a:solidFill>
                <a:schemeClr val="dk1"/>
              </a:solidFill>
              <a:effectLst/>
              <a:latin typeface="+mn-lt"/>
              <a:ea typeface="+mn-ea"/>
              <a:cs typeface="+mn-cs"/>
            </a:rPr>
            <a:t>人当たり職員数は、類似団体平均を上回っている。西粟倉村では「百年の森林づくり事業」を主体として、環境モデル都市・バイオマス産業都市・</a:t>
          </a:r>
          <a:r>
            <a:rPr lang="en-US" altLang="ja-JP" sz="1100" b="0" i="0" baseline="0">
              <a:solidFill>
                <a:schemeClr val="dk1"/>
              </a:solidFill>
              <a:effectLst/>
              <a:latin typeface="+mn-lt"/>
              <a:ea typeface="+mn-ea"/>
              <a:cs typeface="+mn-cs"/>
            </a:rPr>
            <a:t>SDGs</a:t>
          </a:r>
          <a:r>
            <a:rPr lang="ja-JP" altLang="ja-JP" sz="1100" b="0" i="0" baseline="0">
              <a:solidFill>
                <a:schemeClr val="dk1"/>
              </a:solidFill>
              <a:effectLst/>
              <a:latin typeface="+mn-lt"/>
              <a:ea typeface="+mn-ea"/>
              <a:cs typeface="+mn-cs"/>
            </a:rPr>
            <a:t>未来都市の指定を受けて、地域経済を活性化すべく事業を実施している。年々職員に求められる能力は多岐にわたりまた水準が向上しており、一人一人が様々なサービスの提供に資する状況である。そのため、すべてのサービスに職員の手が行き届いているかというとそうではないのが現状である。サービスの質を落とさないためには一部の事業およびサービスのスクラップをご理解いただくか、職員を増加させる他ない。最低でも現状を維持し続けるべきであると考え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102489</xdr:rowOff>
    </xdr:from>
    <xdr:to>
      <xdr:col>81</xdr:col>
      <xdr:colOff>44450</xdr:colOff>
      <xdr:row>61</xdr:row>
      <xdr:rowOff>136472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60939"/>
          <a:ext cx="838200" cy="3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61468</xdr:rowOff>
    </xdr:from>
    <xdr:to>
      <xdr:col>77</xdr:col>
      <xdr:colOff>44450</xdr:colOff>
      <xdr:row>61</xdr:row>
      <xdr:rowOff>102489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519918"/>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51212</xdr:rowOff>
    </xdr:from>
    <xdr:to>
      <xdr:col>72</xdr:col>
      <xdr:colOff>203200</xdr:colOff>
      <xdr:row>61</xdr:row>
      <xdr:rowOff>61468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509662"/>
          <a:ext cx="8890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42365</xdr:rowOff>
    </xdr:from>
    <xdr:to>
      <xdr:col>68</xdr:col>
      <xdr:colOff>152400</xdr:colOff>
      <xdr:row>61</xdr:row>
      <xdr:rowOff>51212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500815"/>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85672</xdr:rowOff>
    </xdr:from>
    <xdr:to>
      <xdr:col>81</xdr:col>
      <xdr:colOff>95250</xdr:colOff>
      <xdr:row>62</xdr:row>
      <xdr:rowOff>15822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54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57749</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51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51689</xdr:rowOff>
    </xdr:from>
    <xdr:to>
      <xdr:col>77</xdr:col>
      <xdr:colOff>95250</xdr:colOff>
      <xdr:row>61</xdr:row>
      <xdr:rowOff>153289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5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138066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96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10668</xdr:rowOff>
    </xdr:from>
    <xdr:to>
      <xdr:col>73</xdr:col>
      <xdr:colOff>44450</xdr:colOff>
      <xdr:row>61</xdr:row>
      <xdr:rowOff>112268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97045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5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412</xdr:rowOff>
    </xdr:from>
    <xdr:to>
      <xdr:col>68</xdr:col>
      <xdr:colOff>203200</xdr:colOff>
      <xdr:row>61</xdr:row>
      <xdr:rowOff>102012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86789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4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163015</xdr:rowOff>
    </xdr:from>
    <xdr:to>
      <xdr:col>64</xdr:col>
      <xdr:colOff>152400</xdr:colOff>
      <xdr:row>61</xdr:row>
      <xdr:rowOff>93165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5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77942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36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年度からの基幹施設建設に向け、これまで起債の借入の抑制や繰上償還を行うなど地方債残高を減らし準備をしてきた。当該事業の過渡期を迎え</a:t>
          </a:r>
          <a:r>
            <a:rPr lang="ja-JP" altLang="ja-JP" sz="1100">
              <a:solidFill>
                <a:schemeClr val="dk1"/>
              </a:solidFill>
              <a:effectLst/>
              <a:latin typeface="+mn-lt"/>
              <a:ea typeface="+mn-ea"/>
              <a:cs typeface="+mn-cs"/>
            </a:rPr>
            <a:t>一時的に借入額、年間返済額が上昇し、実質公債費比率も増加し始めた。積立を行ってきた公共施設等整備基金および減債基金を活用するなど</a:t>
          </a:r>
          <a:r>
            <a:rPr lang="ja-JP" altLang="ja-JP" sz="1100" b="0" i="0" baseline="0">
              <a:solidFill>
                <a:schemeClr val="dk1"/>
              </a:solidFill>
              <a:effectLst/>
              <a:latin typeface="+mn-lt"/>
              <a:ea typeface="+mn-ea"/>
              <a:cs typeface="+mn-cs"/>
            </a:rPr>
            <a:t>計画的な運用を行っているものの令和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年度までは基幹施設建設による公債費率の増のうえに脱炭素関連の建設費等から令和</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年度までは増加の傾向にあるが、以降は起債借入額を調整し計画的な財政運営に徹することで増加は抑えられるものであると考える。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46990</xdr:rowOff>
    </xdr:from>
    <xdr:to>
      <xdr:col>81</xdr:col>
      <xdr:colOff>44450</xdr:colOff>
      <xdr:row>43</xdr:row>
      <xdr:rowOff>53884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419340"/>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142603</xdr:rowOff>
    </xdr:from>
    <xdr:to>
      <xdr:col>77</xdr:col>
      <xdr:colOff>44450</xdr:colOff>
      <xdr:row>43</xdr:row>
      <xdr:rowOff>46990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343503"/>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169273</xdr:rowOff>
    </xdr:from>
    <xdr:to>
      <xdr:col>72</xdr:col>
      <xdr:colOff>203200</xdr:colOff>
      <xdr:row>42</xdr:row>
      <xdr:rowOff>142603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719872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114119</xdr:rowOff>
    </xdr:from>
    <xdr:to>
      <xdr:col>68</xdr:col>
      <xdr:colOff>152400</xdr:colOff>
      <xdr:row>41</xdr:row>
      <xdr:rowOff>169273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143569"/>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3084</xdr:rowOff>
    </xdr:from>
    <xdr:to>
      <xdr:col>81</xdr:col>
      <xdr:colOff>95250</xdr:colOff>
      <xdr:row>43</xdr:row>
      <xdr:rowOff>104684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37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146611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34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167640</xdr:rowOff>
    </xdr:from>
    <xdr:to>
      <xdr:col>77</xdr:col>
      <xdr:colOff>95250</xdr:colOff>
      <xdr:row>43</xdr:row>
      <xdr:rowOff>97790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82567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91803</xdr:rowOff>
    </xdr:from>
    <xdr:to>
      <xdr:col>73</xdr:col>
      <xdr:colOff>44450</xdr:colOff>
      <xdr:row>43</xdr:row>
      <xdr:rowOff>21953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29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6730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379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118473</xdr:rowOff>
    </xdr:from>
    <xdr:to>
      <xdr:col>68</xdr:col>
      <xdr:colOff>203200</xdr:colOff>
      <xdr:row>42</xdr:row>
      <xdr:rowOff>48623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1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33400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234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63319</xdr:rowOff>
    </xdr:from>
    <xdr:to>
      <xdr:col>64</xdr:col>
      <xdr:colOff>152400</xdr:colOff>
      <xdr:row>41</xdr:row>
      <xdr:rowOff>164919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9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149696</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7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年度にかけては基幹施設の建設改良による基金の減、またその償還にかかる基金の減、借入による地方債現在高の増により将来負担率は大きく増加した。令和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かけては財政調整基金・財政調整基金（小水力）などの積立金に加え、むらづくり基金は積極的に取崩し事業充当とするものの寄附金を維持できていること等から基金残高が微増し将来負担の減につなが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年度については、地方債の現在高</a:t>
          </a:r>
          <a:r>
            <a:rPr kumimoji="1" lang="ja-JP" altLang="en-US" sz="1100">
              <a:solidFill>
                <a:schemeClr val="dk1"/>
              </a:solidFill>
              <a:effectLst/>
              <a:latin typeface="+mn-lt"/>
              <a:ea typeface="+mn-ea"/>
              <a:cs typeface="+mn-cs"/>
            </a:rPr>
            <a:t>の減少により大幅な減となっている。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159914</xdr:rowOff>
    </xdr:from>
    <xdr:to>
      <xdr:col>81</xdr:col>
      <xdr:colOff>44450</xdr:colOff>
      <xdr:row>16</xdr:row>
      <xdr:rowOff>134197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2388764"/>
          <a:ext cx="838200" cy="48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55774</xdr:rowOff>
    </xdr:from>
    <xdr:to>
      <xdr:col>77</xdr:col>
      <xdr:colOff>44450</xdr:colOff>
      <xdr:row>16</xdr:row>
      <xdr:rowOff>134197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798974"/>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55774</xdr:rowOff>
    </xdr:from>
    <xdr:to>
      <xdr:col>72</xdr:col>
      <xdr:colOff>203200</xdr:colOff>
      <xdr:row>16</xdr:row>
      <xdr:rowOff>162348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798974"/>
          <a:ext cx="889000" cy="10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12065</xdr:rowOff>
    </xdr:from>
    <xdr:to>
      <xdr:col>68</xdr:col>
      <xdr:colOff>152400</xdr:colOff>
      <xdr:row>16</xdr:row>
      <xdr:rowOff>162348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2583815"/>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109114</xdr:rowOff>
    </xdr:from>
    <xdr:to>
      <xdr:col>81</xdr:col>
      <xdr:colOff>95250</xdr:colOff>
      <xdr:row>14</xdr:row>
      <xdr:rowOff>39264</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33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81191</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31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83397</xdr:rowOff>
    </xdr:from>
    <xdr:to>
      <xdr:col>77</xdr:col>
      <xdr:colOff>95250</xdr:colOff>
      <xdr:row>17</xdr:row>
      <xdr:rowOff>13547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169774</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912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4974</xdr:rowOff>
    </xdr:from>
    <xdr:to>
      <xdr:col>73</xdr:col>
      <xdr:colOff>44450</xdr:colOff>
      <xdr:row>16</xdr:row>
      <xdr:rowOff>106574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7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91351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83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111548</xdr:rowOff>
    </xdr:from>
    <xdr:to>
      <xdr:col>68</xdr:col>
      <xdr:colOff>203200</xdr:colOff>
      <xdr:row>17</xdr:row>
      <xdr:rowOff>41698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85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26475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94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132715</xdr:rowOff>
    </xdr:from>
    <xdr:to>
      <xdr:col>64</xdr:col>
      <xdr:colOff>152400</xdr:colOff>
      <xdr:row>15</xdr:row>
      <xdr:rowOff>62865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5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47642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1,331
1,324
57.97
3,992,896
3,816,205
164,479
1,578,437
4,286,319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00" b="0" i="0" baseline="0">
              <a:solidFill>
                <a:schemeClr val="dk1"/>
              </a:solidFill>
              <a:effectLst/>
              <a:latin typeface="+mn-lt"/>
              <a:ea typeface="+mn-ea"/>
              <a:cs typeface="+mn-cs"/>
            </a:rPr>
            <a:t>小規模自治体ではどうしても人件費の割合が高くなりがちであり、類似団体との比較では、全国平均から比べ割合は高い傾向にある。</a:t>
          </a:r>
          <a:endParaRPr lang="ja-JP" altLang="ja-JP" sz="1000">
            <a:effectLst/>
          </a:endParaRPr>
        </a:p>
        <a:p>
          <a:r>
            <a:rPr lang="ja-JP" altLang="ja-JP" sz="1000" b="0" i="0" baseline="0">
              <a:solidFill>
                <a:schemeClr val="dk1"/>
              </a:solidFill>
              <a:effectLst/>
              <a:latin typeface="+mn-lt"/>
              <a:ea typeface="+mn-ea"/>
              <a:cs typeface="+mn-cs"/>
            </a:rPr>
            <a:t>今後について</a:t>
          </a:r>
          <a:r>
            <a:rPr lang="ja-JP" altLang="en-US" sz="1000" b="0" i="0" baseline="0">
              <a:solidFill>
                <a:schemeClr val="dk1"/>
              </a:solidFill>
              <a:effectLst/>
              <a:latin typeface="+mn-lt"/>
              <a:ea typeface="+mn-ea"/>
              <a:cs typeface="+mn-cs"/>
            </a:rPr>
            <a:t>も</a:t>
          </a:r>
          <a:r>
            <a:rPr lang="ja-JP" altLang="ja-JP" sz="1000" b="0" i="0" baseline="0">
              <a:solidFill>
                <a:schemeClr val="dk1"/>
              </a:solidFill>
              <a:effectLst/>
              <a:latin typeface="+mn-lt"/>
              <a:ea typeface="+mn-ea"/>
              <a:cs typeface="+mn-cs"/>
            </a:rPr>
            <a:t>、人事院勧告による給与増の影響から増加する見込みである。</a:t>
          </a:r>
          <a:endParaRPr lang="ja-JP" altLang="ja-JP" sz="1000">
            <a:effectLst/>
          </a:endParaRPr>
        </a:p>
        <a:p>
          <a:r>
            <a:rPr lang="ja-JP" altLang="ja-JP" sz="1000" b="0" i="0" baseline="0">
              <a:solidFill>
                <a:schemeClr val="dk1"/>
              </a:solidFill>
              <a:effectLst/>
              <a:latin typeface="+mn-lt"/>
              <a:ea typeface="+mn-ea"/>
              <a:cs typeface="+mn-cs"/>
            </a:rPr>
            <a:t>職員の人員不足という現状から再任用の活用も考えられる。事務的には改善が見込まれるものの人件費的には若年層に比べ嵩むためより効果的な活用が求められる。今後も新規事業の増加が見込まれるため財政運営適正化計画と照らし合わせながら事業調整または人員確保に努めたい。</a:t>
          </a:r>
          <a:endParaRPr lang="ja-JP" altLang="ja-JP" sz="10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66040</xdr:rowOff>
    </xdr:from>
    <xdr:to>
      <xdr:col>24</xdr:col>
      <xdr:colOff>25400</xdr:colOff>
      <xdr:row>39</xdr:row>
      <xdr:rowOff>31750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811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049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37</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504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54610</xdr:rowOff>
    </xdr:from>
    <xdr:to>
      <xdr:col>11</xdr:col>
      <xdr:colOff>9525</xdr:colOff>
      <xdr:row>37</xdr:row>
      <xdr:rowOff>168910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982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152400</xdr:rowOff>
    </xdr:from>
    <xdr:to>
      <xdr:col>24</xdr:col>
      <xdr:colOff>76200</xdr:colOff>
      <xdr:row>39</xdr:row>
      <xdr:rowOff>82550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124477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xdr:rowOff>
    </xdr:from>
    <xdr:to>
      <xdr:col>20</xdr:col>
      <xdr:colOff>38100</xdr:colOff>
      <xdr:row>38</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118110</xdr:rowOff>
    </xdr:from>
    <xdr:to>
      <xdr:col>11</xdr:col>
      <xdr:colOff>60325</xdr:colOff>
      <xdr:row>38</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33037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latinLnBrk="1"/>
          <a:r>
            <a:rPr lang="ja-JP" altLang="en-US" sz="800" b="0" i="0">
              <a:solidFill>
                <a:schemeClr val="dk1"/>
              </a:solidFill>
              <a:effectLst/>
              <a:latin typeface="+mn-lt"/>
              <a:ea typeface="+mn-ea"/>
              <a:cs typeface="+mn-cs"/>
            </a:rPr>
            <a:t>令和</a:t>
          </a:r>
          <a:r>
            <a:rPr lang="en-US" altLang="ja-JP" sz="800" b="0" i="0">
              <a:solidFill>
                <a:schemeClr val="dk1"/>
              </a:solidFill>
              <a:effectLst/>
              <a:latin typeface="+mn-lt"/>
              <a:ea typeface="+mn-ea"/>
              <a:cs typeface="+mn-cs"/>
            </a:rPr>
            <a:t>4</a:t>
          </a:r>
          <a:r>
            <a:rPr lang="ja-JP" altLang="en-US" sz="800" b="0" i="0">
              <a:solidFill>
                <a:schemeClr val="dk1"/>
              </a:solidFill>
              <a:effectLst/>
              <a:latin typeface="+mn-lt"/>
              <a:ea typeface="+mn-ea"/>
              <a:cs typeface="+mn-cs"/>
            </a:rPr>
            <a:t>年度以降の物件費は類似団体と比較して下回る状況ですが、地方創生事業や地域おこし協力隊制度を活用した事業、百年の森林構想推進事業などの農林振興、観光施設の管理委託、さらには再生可能エネルギーを活用した公共施設の熱供給管理費が物件費増加の主因です。特に、ふるさと納税事業では寄附金額の半分以内が経費として計上されるため、寄附額が増加するほど事業経費も比例して増加します。この事業は財源の確保が期待される一方で、物件費の増加要因となる点に留意が必要です。物件費に対する外部要因として、物価高騰があったものの、再生可能エネルギー活用施設の増加により電気代が抑制され、地域内での資源や人材循環を通じた環境政策が効果を上げています。ただし、電気市場の状況によっては維持管理費が増加する可能性があるため、注意が必要です。財政運営の適正化計画に基づき、管理費を含む経費削減を徹底することが求められます。同時に効率的な脱炭素施策を通じ、施策充実と物件費抑制の両立を目指し、持続可能な財政運営体制を構築していく必要がありま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108712</xdr:rowOff>
    </xdr:from>
    <xdr:to>
      <xdr:col>82</xdr:col>
      <xdr:colOff>107950</xdr:colOff>
      <xdr:row>15</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0901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53848</xdr:rowOff>
    </xdr:from>
    <xdr:to>
      <xdr:col>78</xdr:col>
      <xdr:colOff>69850</xdr:colOff>
      <xdr:row>14</xdr:row>
      <xdr:rowOff>108712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541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53848</xdr:rowOff>
    </xdr:from>
    <xdr:to>
      <xdr:col>73</xdr:col>
      <xdr:colOff>180975</xdr:colOff>
      <xdr:row>14</xdr:row>
      <xdr:rowOff>108712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4541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108712</xdr:rowOff>
    </xdr:from>
    <xdr:to>
      <xdr:col>69</xdr:col>
      <xdr:colOff>92075</xdr:colOff>
      <xdr:row>14</xdr:row>
      <xdr:rowOff>122428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090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13987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57912</xdr:rowOff>
    </xdr:from>
    <xdr:to>
      <xdr:col>78</xdr:col>
      <xdr:colOff>120650</xdr:colOff>
      <xdr:row>14</xdr:row>
      <xdr:rowOff>159512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169689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27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xdr:rowOff>
    </xdr:from>
    <xdr:to>
      <xdr:col>74</xdr:col>
      <xdr:colOff>31750</xdr:colOff>
      <xdr:row>14</xdr:row>
      <xdr:rowOff>104648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114825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57912</xdr:rowOff>
    </xdr:from>
    <xdr:to>
      <xdr:col>69</xdr:col>
      <xdr:colOff>142875</xdr:colOff>
      <xdr:row>14</xdr:row>
      <xdr:rowOff>159512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71628</xdr:rowOff>
    </xdr:from>
    <xdr:to>
      <xdr:col>65</xdr:col>
      <xdr:colOff>53975</xdr:colOff>
      <xdr:row>15</xdr:row>
      <xdr:rowOff>1778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158005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5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令和元年度には類似団体平均同等であったが、以降から類似団体よりも低い状況が続き、令和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年度はまた同等水準へ</a:t>
          </a: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年度は下回っている</a:t>
          </a:r>
          <a:r>
            <a:rPr lang="ja-JP" altLang="ja-JP" sz="1100" b="0" i="0" baseline="0">
              <a:solidFill>
                <a:schemeClr val="dk1"/>
              </a:solidFill>
              <a:effectLst/>
              <a:latin typeface="+mn-lt"/>
              <a:ea typeface="+mn-ea"/>
              <a:cs typeface="+mn-cs"/>
            </a:rPr>
            <a:t>。生活保護の扶助の抑制のため、就労支援等を行っている結果が現れている。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46990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7282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81280</xdr:rowOff>
    </xdr:from>
    <xdr:to>
      <xdr:col>19</xdr:col>
      <xdr:colOff>187325</xdr:colOff>
      <xdr:row>57</xdr:row>
      <xdr:rowOff>46990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6824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81280</xdr:rowOff>
    </xdr:from>
    <xdr:to>
      <xdr:col>15</xdr:col>
      <xdr:colOff>98425</xdr:colOff>
      <xdr:row>56</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682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81280</xdr:rowOff>
    </xdr:from>
    <xdr:to>
      <xdr:col>11</xdr:col>
      <xdr:colOff>9525</xdr:colOff>
      <xdr:row>56</xdr:row>
      <xdr:rowOff>149860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6824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167640</xdr:rowOff>
    </xdr:from>
    <xdr:to>
      <xdr:col>20</xdr:col>
      <xdr:colOff>38100</xdr:colOff>
      <xdr:row>57</xdr:row>
      <xdr:rowOff>97790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30480</xdr:rowOff>
    </xdr:from>
    <xdr:to>
      <xdr:col>15</xdr:col>
      <xdr:colOff>149225</xdr:colOff>
      <xdr:row>56</xdr:row>
      <xdr:rowOff>132080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142257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30480</xdr:rowOff>
    </xdr:from>
    <xdr:to>
      <xdr:col>11</xdr:col>
      <xdr:colOff>60325</xdr:colOff>
      <xdr:row>56</xdr:row>
      <xdr:rowOff>132080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142257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99060</xdr:rowOff>
    </xdr:from>
    <xdr:to>
      <xdr:col>6</xdr:col>
      <xdr:colOff>171450</xdr:colOff>
      <xdr:row>57</xdr:row>
      <xdr:rowOff>29210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39387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物件費や普通建設費公債費等が支出の大部分を占め抑えようがない部分があるため、その分その他の経費については極力抑える方針としており、その結果、類似団体に比べ抑制できている。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142240</xdr:rowOff>
    </xdr:from>
    <xdr:to>
      <xdr:col>82</xdr:col>
      <xdr:colOff>107950</xdr:colOff>
      <xdr:row>56</xdr:row>
      <xdr:rowOff>81280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40054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81280</xdr:rowOff>
    </xdr:from>
    <xdr:to>
      <xdr:col>78</xdr:col>
      <xdr:colOff>69850</xdr:colOff>
      <xdr:row>57</xdr:row>
      <xdr:rowOff>77470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6824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119380</xdr:rowOff>
    </xdr:from>
    <xdr:to>
      <xdr:col>73</xdr:col>
      <xdr:colOff>180975</xdr:colOff>
      <xdr:row>57</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720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119380</xdr:rowOff>
    </xdr:from>
    <xdr:to>
      <xdr:col>69</xdr:col>
      <xdr:colOff>92075</xdr:colOff>
      <xdr:row>57</xdr:row>
      <xdr:rowOff>115570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7205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91440</xdr:rowOff>
    </xdr:from>
    <xdr:to>
      <xdr:col>82</xdr:col>
      <xdr:colOff>158750</xdr:colOff>
      <xdr:row>55</xdr:row>
      <xdr:rowOff>21590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107967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30480</xdr:rowOff>
    </xdr:from>
    <xdr:to>
      <xdr:col>78</xdr:col>
      <xdr:colOff>120650</xdr:colOff>
      <xdr:row>56</xdr:row>
      <xdr:rowOff>132080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26670</xdr:rowOff>
    </xdr:from>
    <xdr:to>
      <xdr:col>74</xdr:col>
      <xdr:colOff>31750</xdr:colOff>
      <xdr:row>57</xdr:row>
      <xdr:rowOff>128270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138447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68580</xdr:rowOff>
    </xdr:from>
    <xdr:to>
      <xdr:col>69</xdr:col>
      <xdr:colOff>142875</xdr:colOff>
      <xdr:row>56</xdr:row>
      <xdr:rowOff>170180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8907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地方創生関連施策において補助費が増加しているものの、給付金給付事業等の義務的支出に留め、他サービスを充実させることに注力しているため類似団体と比較し補助費の抑制を継続できていると推測する。</a:t>
          </a:r>
          <a:endParaRPr lang="ja-JP" altLang="ja-JP" sz="1400">
            <a:effectLst/>
          </a:endParaRPr>
        </a:p>
        <a:p>
          <a:r>
            <a:rPr kumimoji="1" lang="ja-JP" altLang="ja-JP" sz="1100">
              <a:solidFill>
                <a:schemeClr val="dk1"/>
              </a:solidFill>
              <a:effectLst/>
              <a:latin typeface="+mn-lt"/>
              <a:ea typeface="+mn-ea"/>
              <a:cs typeface="+mn-cs"/>
            </a:rPr>
            <a:t>引き続き適材適所による施策対応により補助費等の抑制に努める。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36</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14375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36</xdr:row>
      <xdr:rowOff>90424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782800" y="61437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62992</xdr:rowOff>
    </xdr:from>
    <xdr:to>
      <xdr:col>73</xdr:col>
      <xdr:colOff>180975</xdr:colOff>
      <xdr:row>36</xdr:row>
      <xdr:rowOff>90424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235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72136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2351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5859</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123969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年度からの基幹施設建設に向け、これまで起債の借入の抑制や繰上償還を行うなど地方債残高を減らし準備をしてきた。当該事業により</a:t>
          </a:r>
          <a:r>
            <a:rPr lang="ja-JP" altLang="ja-JP" sz="1100">
              <a:solidFill>
                <a:schemeClr val="dk1"/>
              </a:solidFill>
              <a:effectLst/>
              <a:latin typeface="+mn-lt"/>
              <a:ea typeface="+mn-ea"/>
              <a:cs typeface="+mn-cs"/>
            </a:rPr>
            <a:t>一時的に借入額、年間償還額が上昇し、積立を行ってきた公共施設等整備基金および減債基金を活用するなど</a:t>
          </a:r>
          <a:r>
            <a:rPr lang="ja-JP" altLang="ja-JP" sz="1100" b="0" i="0" baseline="0">
              <a:solidFill>
                <a:schemeClr val="dk1"/>
              </a:solidFill>
              <a:effectLst/>
              <a:latin typeface="+mn-lt"/>
              <a:ea typeface="+mn-ea"/>
              <a:cs typeface="+mn-cs"/>
            </a:rPr>
            <a:t>計画的な運用を行っているものの令和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年度までは基幹施設建設による公債費率の増は想定できるうえに脱炭素関連の建設費等から令和</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年度までは増加の傾向にあることから、以降は起債借入額を調整し計画的な財政運営に徹することで</a:t>
          </a:r>
          <a:r>
            <a:rPr lang="ja-JP" altLang="en-US" sz="1100" b="0" i="0" baseline="0">
              <a:solidFill>
                <a:schemeClr val="dk1"/>
              </a:solidFill>
              <a:effectLst/>
              <a:latin typeface="+mn-lt"/>
              <a:ea typeface="+mn-ea"/>
              <a:cs typeface="+mn-cs"/>
            </a:rPr>
            <a:t>抑えていく。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39370</xdr:rowOff>
    </xdr:from>
    <xdr:to>
      <xdr:col>24</xdr:col>
      <xdr:colOff>25400</xdr:colOff>
      <xdr:row>80</xdr:row>
      <xdr:rowOff>92711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75537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138430</xdr:rowOff>
    </xdr:from>
    <xdr:to>
      <xdr:col>19</xdr:col>
      <xdr:colOff>187325</xdr:colOff>
      <xdr:row>80</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6829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165100</xdr:rowOff>
    </xdr:from>
    <xdr:to>
      <xdr:col>15</xdr:col>
      <xdr:colOff>98425</xdr:colOff>
      <xdr:row>79</xdr:row>
      <xdr:rowOff>138430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5382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46989</xdr:rowOff>
    </xdr:from>
    <xdr:to>
      <xdr:col>11</xdr:col>
      <xdr:colOff>9525</xdr:colOff>
      <xdr:row>78</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42008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41911</xdr:rowOff>
    </xdr:from>
    <xdr:to>
      <xdr:col>24</xdr:col>
      <xdr:colOff>76200</xdr:colOff>
      <xdr:row>80</xdr:row>
      <xdr:rowOff>143511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121938</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666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160020</xdr:rowOff>
    </xdr:from>
    <xdr:to>
      <xdr:col>20</xdr:col>
      <xdr:colOff>38100</xdr:colOff>
      <xdr:row>80</xdr:row>
      <xdr:rowOff>90170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70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74947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79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87630</xdr:rowOff>
    </xdr:from>
    <xdr:to>
      <xdr:col>15</xdr:col>
      <xdr:colOff>149225</xdr:colOff>
      <xdr:row>80</xdr:row>
      <xdr:rowOff>17780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2557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114300</xdr:rowOff>
    </xdr:from>
    <xdr:to>
      <xdr:col>11</xdr:col>
      <xdr:colOff>60325</xdr:colOff>
      <xdr:row>79</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29227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167639</xdr:rowOff>
    </xdr:from>
    <xdr:to>
      <xdr:col>6</xdr:col>
      <xdr:colOff>171450</xdr:colOff>
      <xdr:row>78</xdr:row>
      <xdr:rowOff>97789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82566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45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基幹施設整備にかかる地方債の償還発生等から全体的に当該事業以外部分の経費を抑制することで全体の事業費をコントロールした。この結果、前年度より減となっている。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90424</xdr:rowOff>
    </xdr:from>
    <xdr:to>
      <xdr:col>82</xdr:col>
      <xdr:colOff>107950</xdr:colOff>
      <xdr:row>77</xdr:row>
      <xdr:rowOff>37846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120624"/>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90424</xdr:rowOff>
    </xdr:from>
    <xdr:to>
      <xdr:col>78</xdr:col>
      <xdr:colOff>69850</xdr:colOff>
      <xdr:row>77</xdr:row>
      <xdr:rowOff>10413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3120624"/>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136144</xdr:rowOff>
    </xdr:from>
    <xdr:to>
      <xdr:col>73</xdr:col>
      <xdr:colOff>180975</xdr:colOff>
      <xdr:row>77</xdr:row>
      <xdr:rowOff>10413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1663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136144</xdr:rowOff>
    </xdr:from>
    <xdr:to>
      <xdr:col>69</xdr:col>
      <xdr:colOff>92075</xdr:colOff>
      <xdr:row>77</xdr:row>
      <xdr:rowOff>33274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1663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158496</xdr:rowOff>
    </xdr:from>
    <xdr:to>
      <xdr:col>82</xdr:col>
      <xdr:colOff>158750</xdr:colOff>
      <xdr:row>77</xdr:row>
      <xdr:rowOff>88646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3573</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03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39624</xdr:rowOff>
    </xdr:from>
    <xdr:to>
      <xdr:col>78</xdr:col>
      <xdr:colOff>120650</xdr:colOff>
      <xdr:row>76</xdr:row>
      <xdr:rowOff>141224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151401</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131063</xdr:rowOff>
    </xdr:from>
    <xdr:to>
      <xdr:col>74</xdr:col>
      <xdr:colOff>31750</xdr:colOff>
      <xdr:row>77</xdr:row>
      <xdr:rowOff>61213</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71391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85344</xdr:rowOff>
    </xdr:from>
    <xdr:to>
      <xdr:col>69</xdr:col>
      <xdr:colOff>142875</xdr:colOff>
      <xdr:row>77</xdr:row>
      <xdr:rowOff>15494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25671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153924</xdr:rowOff>
    </xdr:from>
    <xdr:to>
      <xdr:col>65</xdr:col>
      <xdr:colOff>53975</xdr:colOff>
      <xdr:row>77</xdr:row>
      <xdr:rowOff>84074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94251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33729</xdr:rowOff>
    </xdr:from>
    <xdr:to>
      <xdr:col>29</xdr:col>
      <xdr:colOff>127000</xdr:colOff>
      <xdr:row>16</xdr:row>
      <xdr:rowOff>119083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824554"/>
          <a:ext cx="647700" cy="85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119083</xdr:rowOff>
    </xdr:from>
    <xdr:to>
      <xdr:col>26</xdr:col>
      <xdr:colOff>50800</xdr:colOff>
      <xdr:row>16</xdr:row>
      <xdr:rowOff>133088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09908"/>
          <a:ext cx="698500" cy="14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128825</xdr:rowOff>
    </xdr:from>
    <xdr:to>
      <xdr:col>22</xdr:col>
      <xdr:colOff>114300</xdr:colOff>
      <xdr:row>16</xdr:row>
      <xdr:rowOff>133088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2919650"/>
          <a:ext cx="698500" cy="4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128825</xdr:rowOff>
    </xdr:from>
    <xdr:to>
      <xdr:col>18</xdr:col>
      <xdr:colOff>177800</xdr:colOff>
      <xdr:row>17</xdr:row>
      <xdr:rowOff>4190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919650"/>
          <a:ext cx="698500" cy="46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154379</xdr:rowOff>
    </xdr:from>
    <xdr:to>
      <xdr:col>29</xdr:col>
      <xdr:colOff>177800</xdr:colOff>
      <xdr:row>16</xdr:row>
      <xdr:rowOff>84529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773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170906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61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68283</xdr:rowOff>
    </xdr:from>
    <xdr:to>
      <xdr:col>26</xdr:col>
      <xdr:colOff>101600</xdr:colOff>
      <xdr:row>16</xdr:row>
      <xdr:rowOff>169883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859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8610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27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82288</xdr:rowOff>
    </xdr:from>
    <xdr:to>
      <xdr:col>22</xdr:col>
      <xdr:colOff>165100</xdr:colOff>
      <xdr:row>17</xdr:row>
      <xdr:rowOff>12438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873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22615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41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78025</xdr:rowOff>
    </xdr:from>
    <xdr:to>
      <xdr:col>19</xdr:col>
      <xdr:colOff>38100</xdr:colOff>
      <xdr:row>17</xdr:row>
      <xdr:rowOff>8175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868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18352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63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124840</xdr:rowOff>
    </xdr:from>
    <xdr:to>
      <xdr:col>15</xdr:col>
      <xdr:colOff>101600</xdr:colOff>
      <xdr:row>17</xdr:row>
      <xdr:rowOff>54990</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915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65167</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68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107358</xdr:rowOff>
    </xdr:from>
    <xdr:to>
      <xdr:col>29</xdr:col>
      <xdr:colOff>127000</xdr:colOff>
      <xdr:row>35</xdr:row>
      <xdr:rowOff>111261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717708"/>
          <a:ext cx="647700" cy="3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58643</xdr:rowOff>
    </xdr:from>
    <xdr:to>
      <xdr:col>26</xdr:col>
      <xdr:colOff>50800</xdr:colOff>
      <xdr:row>35</xdr:row>
      <xdr:rowOff>111261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6668993"/>
          <a:ext cx="698500" cy="526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58643</xdr:rowOff>
    </xdr:from>
    <xdr:to>
      <xdr:col>22</xdr:col>
      <xdr:colOff>114300</xdr:colOff>
      <xdr:row>35</xdr:row>
      <xdr:rowOff>153855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668993"/>
          <a:ext cx="698500" cy="95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153855</xdr:rowOff>
    </xdr:from>
    <xdr:to>
      <xdr:col>18</xdr:col>
      <xdr:colOff>177800</xdr:colOff>
      <xdr:row>35</xdr:row>
      <xdr:rowOff>328031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764205"/>
          <a:ext cx="698500" cy="174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56558</xdr:rowOff>
    </xdr:from>
    <xdr:to>
      <xdr:col>29</xdr:col>
      <xdr:colOff>177800</xdr:colOff>
      <xdr:row>35</xdr:row>
      <xdr:rowOff>158158</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666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244535</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51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60461</xdr:rowOff>
    </xdr:from>
    <xdr:to>
      <xdr:col>26</xdr:col>
      <xdr:colOff>101600</xdr:colOff>
      <xdr:row>35</xdr:row>
      <xdr:rowOff>162061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670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172238</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439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7843</xdr:rowOff>
    </xdr:from>
    <xdr:to>
      <xdr:col>22</xdr:col>
      <xdr:colOff>165100</xdr:colOff>
      <xdr:row>35</xdr:row>
      <xdr:rowOff>109443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618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119620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387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103055</xdr:rowOff>
    </xdr:from>
    <xdr:to>
      <xdr:col>19</xdr:col>
      <xdr:colOff>38100</xdr:colOff>
      <xdr:row>35</xdr:row>
      <xdr:rowOff>204655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13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214832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8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277231</xdr:rowOff>
    </xdr:from>
    <xdr:to>
      <xdr:col>15</xdr:col>
      <xdr:colOff>101600</xdr:colOff>
      <xdr:row>36</xdr:row>
      <xdr:rowOff>35931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887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46108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656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1,331
1,324
57.97
3,992,896
3,816,205
164,479
1,578,437
4,286,319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148061</xdr:rowOff>
    </xdr:from>
    <xdr:to>
      <xdr:col>24</xdr:col>
      <xdr:colOff>63500</xdr:colOff>
      <xdr:row>35</xdr:row>
      <xdr:rowOff>64091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977361"/>
          <a:ext cx="838200" cy="8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64091</xdr:rowOff>
    </xdr:from>
    <xdr:to>
      <xdr:col>19</xdr:col>
      <xdr:colOff>177800</xdr:colOff>
      <xdr:row>35</xdr:row>
      <xdr:rowOff>69133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064841"/>
          <a:ext cx="889000" cy="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66415</xdr:rowOff>
    </xdr:from>
    <xdr:to>
      <xdr:col>15</xdr:col>
      <xdr:colOff>50800</xdr:colOff>
      <xdr:row>35</xdr:row>
      <xdr:rowOff>69133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067165"/>
          <a:ext cx="889000" cy="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66415</xdr:rowOff>
    </xdr:from>
    <xdr:to>
      <xdr:col>10</xdr:col>
      <xdr:colOff>114300</xdr:colOff>
      <xdr:row>35</xdr:row>
      <xdr:rowOff>119553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067165"/>
          <a:ext cx="889000" cy="5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97261</xdr:rowOff>
    </xdr:from>
    <xdr:to>
      <xdr:col>24</xdr:col>
      <xdr:colOff>114300</xdr:colOff>
      <xdr:row>35</xdr:row>
      <xdr:rowOff>27411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92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120138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777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13291</xdr:rowOff>
    </xdr:from>
    <xdr:to>
      <xdr:col>20</xdr:col>
      <xdr:colOff>38100</xdr:colOff>
      <xdr:row>35</xdr:row>
      <xdr:rowOff>114891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01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131418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78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18333</xdr:rowOff>
    </xdr:from>
    <xdr:to>
      <xdr:col>15</xdr:col>
      <xdr:colOff>101600</xdr:colOff>
      <xdr:row>35</xdr:row>
      <xdr:rowOff>119933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01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136460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79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15615</xdr:rowOff>
    </xdr:from>
    <xdr:to>
      <xdr:col>10</xdr:col>
      <xdr:colOff>165100</xdr:colOff>
      <xdr:row>35</xdr:row>
      <xdr:rowOff>117215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01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133742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79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68753</xdr:rowOff>
    </xdr:from>
    <xdr:to>
      <xdr:col>6</xdr:col>
      <xdr:colOff>38100</xdr:colOff>
      <xdr:row>35</xdr:row>
      <xdr:rowOff>170353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06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15430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84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149627</xdr:rowOff>
    </xdr:from>
    <xdr:to>
      <xdr:col>24</xdr:col>
      <xdr:colOff>63500</xdr:colOff>
      <xdr:row>53</xdr:row>
      <xdr:rowOff>38455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065027"/>
          <a:ext cx="838200" cy="6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57417</xdr:rowOff>
    </xdr:from>
    <xdr:to>
      <xdr:col>19</xdr:col>
      <xdr:colOff>177800</xdr:colOff>
      <xdr:row>53</xdr:row>
      <xdr:rowOff>38455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8972817"/>
          <a:ext cx="889000" cy="15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57417</xdr:rowOff>
    </xdr:from>
    <xdr:to>
      <xdr:col>15</xdr:col>
      <xdr:colOff>50800</xdr:colOff>
      <xdr:row>53</xdr:row>
      <xdr:rowOff>119269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8972817"/>
          <a:ext cx="889000" cy="23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119269</xdr:rowOff>
    </xdr:from>
    <xdr:to>
      <xdr:col>10</xdr:col>
      <xdr:colOff>114300</xdr:colOff>
      <xdr:row>54</xdr:row>
      <xdr:rowOff>59261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206119"/>
          <a:ext cx="889000" cy="11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98827</xdr:rowOff>
    </xdr:from>
    <xdr:to>
      <xdr:col>24</xdr:col>
      <xdr:colOff>114300</xdr:colOff>
      <xdr:row>53</xdr:row>
      <xdr:rowOff>28977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01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121704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86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159105</xdr:rowOff>
    </xdr:from>
    <xdr:to>
      <xdr:col>20</xdr:col>
      <xdr:colOff>38100</xdr:colOff>
      <xdr:row>53</xdr:row>
      <xdr:rowOff>89255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07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105782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84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6617</xdr:rowOff>
    </xdr:from>
    <xdr:to>
      <xdr:col>15</xdr:col>
      <xdr:colOff>101600</xdr:colOff>
      <xdr:row>52</xdr:row>
      <xdr:rowOff>108217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92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124744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69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68469</xdr:rowOff>
    </xdr:from>
    <xdr:to>
      <xdr:col>10</xdr:col>
      <xdr:colOff>165100</xdr:colOff>
      <xdr:row>53</xdr:row>
      <xdr:rowOff>170069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15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15146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93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8461</xdr:rowOff>
    </xdr:from>
    <xdr:to>
      <xdr:col>6</xdr:col>
      <xdr:colOff>38100</xdr:colOff>
      <xdr:row>54</xdr:row>
      <xdr:rowOff>110061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26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126588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041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121695</xdr:rowOff>
    </xdr:from>
    <xdr:to>
      <xdr:col>24</xdr:col>
      <xdr:colOff>63500</xdr:colOff>
      <xdr:row>77</xdr:row>
      <xdr:rowOff>168486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23345"/>
          <a:ext cx="838200" cy="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127136</xdr:rowOff>
    </xdr:from>
    <xdr:to>
      <xdr:col>19</xdr:col>
      <xdr:colOff>177800</xdr:colOff>
      <xdr:row>77</xdr:row>
      <xdr:rowOff>168486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28786"/>
          <a:ext cx="889000" cy="4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127136</xdr:rowOff>
    </xdr:from>
    <xdr:to>
      <xdr:col>15</xdr:col>
      <xdr:colOff>50800</xdr:colOff>
      <xdr:row>78</xdr:row>
      <xdr:rowOff>24997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28786"/>
          <a:ext cx="889000" cy="6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132686</xdr:rowOff>
    </xdr:from>
    <xdr:to>
      <xdr:col>10</xdr:col>
      <xdr:colOff>114300</xdr:colOff>
      <xdr:row>78</xdr:row>
      <xdr:rowOff>24997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34336"/>
          <a:ext cx="889000" cy="6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70895</xdr:rowOff>
    </xdr:from>
    <xdr:to>
      <xdr:col>24</xdr:col>
      <xdr:colOff>114300</xdr:colOff>
      <xdr:row>78</xdr:row>
      <xdr:rowOff>1045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7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49322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117686</xdr:rowOff>
    </xdr:from>
    <xdr:to>
      <xdr:col>20</xdr:col>
      <xdr:colOff>38100</xdr:colOff>
      <xdr:row>78</xdr:row>
      <xdr:rowOff>47836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38963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1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76336</xdr:rowOff>
    </xdr:from>
    <xdr:to>
      <xdr:col>15</xdr:col>
      <xdr:colOff>101600</xdr:colOff>
      <xdr:row>78</xdr:row>
      <xdr:rowOff>6486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7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169063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7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145647</xdr:rowOff>
    </xdr:from>
    <xdr:to>
      <xdr:col>10</xdr:col>
      <xdr:colOff>165100</xdr:colOff>
      <xdr:row>78</xdr:row>
      <xdr:rowOff>75797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66924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4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81886</xdr:rowOff>
    </xdr:from>
    <xdr:to>
      <xdr:col>6</xdr:col>
      <xdr:colOff>38100</xdr:colOff>
      <xdr:row>78</xdr:row>
      <xdr:rowOff>12036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8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3163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37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158282</xdr:rowOff>
    </xdr:from>
    <xdr:to>
      <xdr:col>24</xdr:col>
      <xdr:colOff>63500</xdr:colOff>
      <xdr:row>95</xdr:row>
      <xdr:rowOff>8713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274582"/>
          <a:ext cx="8382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158282</xdr:rowOff>
    </xdr:from>
    <xdr:to>
      <xdr:col>19</xdr:col>
      <xdr:colOff>177800</xdr:colOff>
      <xdr:row>95</xdr:row>
      <xdr:rowOff>130959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74582"/>
          <a:ext cx="889000" cy="14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130959</xdr:rowOff>
    </xdr:from>
    <xdr:to>
      <xdr:col>15</xdr:col>
      <xdr:colOff>50800</xdr:colOff>
      <xdr:row>96</xdr:row>
      <xdr:rowOff>64001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418709"/>
          <a:ext cx="889000" cy="10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9736</xdr:rowOff>
    </xdr:from>
    <xdr:to>
      <xdr:col>10</xdr:col>
      <xdr:colOff>114300</xdr:colOff>
      <xdr:row>96</xdr:row>
      <xdr:rowOff>64001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1130300" y="16468936"/>
          <a:ext cx="889000" cy="5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74240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0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129363</xdr:rowOff>
    </xdr:from>
    <xdr:to>
      <xdr:col>24</xdr:col>
      <xdr:colOff>114300</xdr:colOff>
      <xdr:row>95</xdr:row>
      <xdr:rowOff>59513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4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152240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9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107482</xdr:rowOff>
    </xdr:from>
    <xdr:to>
      <xdr:col>20</xdr:col>
      <xdr:colOff>38100</xdr:colOff>
      <xdr:row>95</xdr:row>
      <xdr:rowOff>37632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2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54159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9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80159</xdr:rowOff>
    </xdr:from>
    <xdr:to>
      <xdr:col>15</xdr:col>
      <xdr:colOff>101600</xdr:colOff>
      <xdr:row>96</xdr:row>
      <xdr:rowOff>10309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6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26836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14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13201</xdr:rowOff>
    </xdr:from>
    <xdr:to>
      <xdr:col>10</xdr:col>
      <xdr:colOff>165100</xdr:colOff>
      <xdr:row>96</xdr:row>
      <xdr:rowOff>114801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7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105928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56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130386</xdr:rowOff>
    </xdr:from>
    <xdr:to>
      <xdr:col>6</xdr:col>
      <xdr:colOff>38100</xdr:colOff>
      <xdr:row>96</xdr:row>
      <xdr:rowOff>60536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1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77063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9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86558</xdr:rowOff>
    </xdr:from>
    <xdr:to>
      <xdr:col>55</xdr:col>
      <xdr:colOff>0</xdr:colOff>
      <xdr:row>34</xdr:row>
      <xdr:rowOff>114538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572958"/>
          <a:ext cx="838200" cy="370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95119</xdr:rowOff>
    </xdr:from>
    <xdr:to>
      <xdr:col>50</xdr:col>
      <xdr:colOff>114300</xdr:colOff>
      <xdr:row>34</xdr:row>
      <xdr:rowOff>114538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5924419"/>
          <a:ext cx="889000" cy="1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95119</xdr:rowOff>
    </xdr:from>
    <xdr:to>
      <xdr:col>45</xdr:col>
      <xdr:colOff>177800</xdr:colOff>
      <xdr:row>35</xdr:row>
      <xdr:rowOff>39756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5924419"/>
          <a:ext cx="889000" cy="1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21082</xdr:rowOff>
    </xdr:from>
    <xdr:to>
      <xdr:col>41</xdr:col>
      <xdr:colOff>50800</xdr:colOff>
      <xdr:row>35</xdr:row>
      <xdr:rowOff>39756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50382"/>
          <a:ext cx="889000" cy="19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35758</xdr:rowOff>
    </xdr:from>
    <xdr:to>
      <xdr:col>55</xdr:col>
      <xdr:colOff>50800</xdr:colOff>
      <xdr:row>32</xdr:row>
      <xdr:rowOff>137358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52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58635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37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63738</xdr:rowOff>
    </xdr:from>
    <xdr:to>
      <xdr:col>50</xdr:col>
      <xdr:colOff>165100</xdr:colOff>
      <xdr:row>34</xdr:row>
      <xdr:rowOff>165338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9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10415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68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44319</xdr:rowOff>
    </xdr:from>
    <xdr:to>
      <xdr:col>46</xdr:col>
      <xdr:colOff>38100</xdr:colOff>
      <xdr:row>34</xdr:row>
      <xdr:rowOff>145919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87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162446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648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160406</xdr:rowOff>
    </xdr:from>
    <xdr:to>
      <xdr:col>41</xdr:col>
      <xdr:colOff>101600</xdr:colOff>
      <xdr:row>35</xdr:row>
      <xdr:rowOff>90556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8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107083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764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141732</xdr:rowOff>
    </xdr:from>
    <xdr:to>
      <xdr:col>36</xdr:col>
      <xdr:colOff>165100</xdr:colOff>
      <xdr:row>34</xdr:row>
      <xdr:rowOff>71882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9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88409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7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163578</xdr:rowOff>
    </xdr:from>
    <xdr:to>
      <xdr:col>55</xdr:col>
      <xdr:colOff>0</xdr:colOff>
      <xdr:row>58</xdr:row>
      <xdr:rowOff>58541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593328"/>
          <a:ext cx="838200" cy="40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163578</xdr:rowOff>
    </xdr:from>
    <xdr:to>
      <xdr:col>50</xdr:col>
      <xdr:colOff>114300</xdr:colOff>
      <xdr:row>58</xdr:row>
      <xdr:rowOff>89489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593328"/>
          <a:ext cx="889000" cy="44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44524</xdr:rowOff>
    </xdr:from>
    <xdr:to>
      <xdr:col>45</xdr:col>
      <xdr:colOff>177800</xdr:colOff>
      <xdr:row>58</xdr:row>
      <xdr:rowOff>89489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17174"/>
          <a:ext cx="889000" cy="21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151840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44524</xdr:rowOff>
    </xdr:from>
    <xdr:to>
      <xdr:col>41</xdr:col>
      <xdr:colOff>50800</xdr:colOff>
      <xdr:row>57</xdr:row>
      <xdr:rowOff>144958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817174"/>
          <a:ext cx="889000" cy="10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7741</xdr:rowOff>
    </xdr:from>
    <xdr:to>
      <xdr:col>55</xdr:col>
      <xdr:colOff>50800</xdr:colOff>
      <xdr:row>58</xdr:row>
      <xdr:rowOff>109341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5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30618</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0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112778</xdr:rowOff>
    </xdr:from>
    <xdr:to>
      <xdr:col>50</xdr:col>
      <xdr:colOff>165100</xdr:colOff>
      <xdr:row>56</xdr:row>
      <xdr:rowOff>42928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5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54</xdr:row>
      <xdr:rowOff>59455</xdr:rowOff>
    </xdr:from>
    <xdr:ext cx="690189"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294205" y="93177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38689</xdr:rowOff>
    </xdr:from>
    <xdr:to>
      <xdr:col>46</xdr:col>
      <xdr:colOff>38100</xdr:colOff>
      <xdr:row>58</xdr:row>
      <xdr:rowOff>140289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8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156816</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75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165174</xdr:rowOff>
    </xdr:from>
    <xdr:to>
      <xdr:col>41</xdr:col>
      <xdr:colOff>101600</xdr:colOff>
      <xdr:row>57</xdr:row>
      <xdr:rowOff>95324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6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111851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54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94158</xdr:rowOff>
    </xdr:from>
    <xdr:to>
      <xdr:col>36</xdr:col>
      <xdr:colOff>165100</xdr:colOff>
      <xdr:row>58</xdr:row>
      <xdr:rowOff>24308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6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40835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642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110325</xdr:rowOff>
    </xdr:from>
    <xdr:to>
      <xdr:col>55</xdr:col>
      <xdr:colOff>0</xdr:colOff>
      <xdr:row>74</xdr:row>
      <xdr:rowOff>79877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626175"/>
          <a:ext cx="838200" cy="1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46435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110325</xdr:rowOff>
    </xdr:from>
    <xdr:to>
      <xdr:col>50</xdr:col>
      <xdr:colOff>114300</xdr:colOff>
      <xdr:row>75</xdr:row>
      <xdr:rowOff>168618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626175"/>
          <a:ext cx="889000" cy="40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92988</xdr:rowOff>
    </xdr:from>
    <xdr:to>
      <xdr:col>45</xdr:col>
      <xdr:colOff>177800</xdr:colOff>
      <xdr:row>75</xdr:row>
      <xdr:rowOff>168618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2780288"/>
          <a:ext cx="889000" cy="24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102554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330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67352</xdr:rowOff>
    </xdr:from>
    <xdr:to>
      <xdr:col>41</xdr:col>
      <xdr:colOff>50800</xdr:colOff>
      <xdr:row>74</xdr:row>
      <xdr:rowOff>92988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411752"/>
          <a:ext cx="889000" cy="36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76965</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32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29077</xdr:rowOff>
    </xdr:from>
    <xdr:to>
      <xdr:col>55</xdr:col>
      <xdr:colOff>50800</xdr:colOff>
      <xdr:row>74</xdr:row>
      <xdr:rowOff>130677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71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51954</xdr:rowOff>
    </xdr:from>
    <xdr:ext cx="599010"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56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59525</xdr:rowOff>
    </xdr:from>
    <xdr:to>
      <xdr:col>50</xdr:col>
      <xdr:colOff>165100</xdr:colOff>
      <xdr:row>73</xdr:row>
      <xdr:rowOff>161125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5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6202</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350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117818</xdr:rowOff>
    </xdr:from>
    <xdr:to>
      <xdr:col>46</xdr:col>
      <xdr:colOff>38100</xdr:colOff>
      <xdr:row>76</xdr:row>
      <xdr:rowOff>47968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9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64495</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50795" y="12751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42188</xdr:rowOff>
    </xdr:from>
    <xdr:to>
      <xdr:col>41</xdr:col>
      <xdr:colOff>101600</xdr:colOff>
      <xdr:row>74</xdr:row>
      <xdr:rowOff>143788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272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160315</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61795" y="1250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16552</xdr:rowOff>
    </xdr:from>
    <xdr:to>
      <xdr:col>36</xdr:col>
      <xdr:colOff>165100</xdr:colOff>
      <xdr:row>72</xdr:row>
      <xdr:rowOff>118152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3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134679</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13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94</xdr:row>
      <xdr:rowOff>127791</xdr:rowOff>
    </xdr:from>
    <xdr:to>
      <xdr:col>54</xdr:col>
      <xdr:colOff>189865</xdr:colOff>
      <xdr:row>99</xdr:row>
      <xdr:rowOff>23146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6244091"/>
          <a:ext cx="1270" cy="752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26973</xdr:rowOff>
    </xdr:from>
    <xdr:ext cx="534377"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700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23146</xdr:rowOff>
    </xdr:from>
    <xdr:to>
      <xdr:col>55</xdr:col>
      <xdr:colOff>88900</xdr:colOff>
      <xdr:row>99</xdr:row>
      <xdr:rowOff>23146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74468</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6019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94</xdr:row>
      <xdr:rowOff>127791</xdr:rowOff>
    </xdr:from>
    <xdr:to>
      <xdr:col>55</xdr:col>
      <xdr:colOff>88900</xdr:colOff>
      <xdr:row>94</xdr:row>
      <xdr:rowOff>127791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24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19714</xdr:rowOff>
    </xdr:from>
    <xdr:to>
      <xdr:col>55</xdr:col>
      <xdr:colOff>0</xdr:colOff>
      <xdr:row>98</xdr:row>
      <xdr:rowOff>105606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5621664"/>
          <a:ext cx="838200" cy="128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7689</xdr:rowOff>
    </xdr:from>
    <xdr:ext cx="599010"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6383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156262</xdr:rowOff>
    </xdr:from>
    <xdr:to>
      <xdr:col>55</xdr:col>
      <xdr:colOff>50800</xdr:colOff>
      <xdr:row>98</xdr:row>
      <xdr:rowOff>86412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78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19714</xdr:rowOff>
    </xdr:from>
    <xdr:to>
      <xdr:col>50</xdr:col>
      <xdr:colOff>114300</xdr:colOff>
      <xdr:row>98</xdr:row>
      <xdr:rowOff>64224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5621664"/>
          <a:ext cx="889000" cy="124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147476</xdr:rowOff>
    </xdr:from>
    <xdr:to>
      <xdr:col>50</xdr:col>
      <xdr:colOff>165100</xdr:colOff>
      <xdr:row>98</xdr:row>
      <xdr:rowOff>77626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77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68753</xdr:rowOff>
    </xdr:from>
    <xdr:ext cx="59901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39795" y="16870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167091</xdr:rowOff>
    </xdr:from>
    <xdr:to>
      <xdr:col>45</xdr:col>
      <xdr:colOff>177800</xdr:colOff>
      <xdr:row>98</xdr:row>
      <xdr:rowOff>64224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283391"/>
          <a:ext cx="889000" cy="58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788</xdr:rowOff>
    </xdr:from>
    <xdr:to>
      <xdr:col>46</xdr:col>
      <xdr:colOff>38100</xdr:colOff>
      <xdr:row>98</xdr:row>
      <xdr:rowOff>102388</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802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118915</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50795" y="16578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167091</xdr:rowOff>
    </xdr:from>
    <xdr:to>
      <xdr:col>41</xdr:col>
      <xdr:colOff>50800</xdr:colOff>
      <xdr:row>98</xdr:row>
      <xdr:rowOff>41247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283391"/>
          <a:ext cx="889000" cy="55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95827</xdr:rowOff>
    </xdr:from>
    <xdr:to>
      <xdr:col>41</xdr:col>
      <xdr:colOff>101600</xdr:colOff>
      <xdr:row>98</xdr:row>
      <xdr:rowOff>25977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726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17104</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61795" y="16819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134435</xdr:rowOff>
    </xdr:from>
    <xdr:to>
      <xdr:col>36</xdr:col>
      <xdr:colOff>165100</xdr:colOff>
      <xdr:row>98</xdr:row>
      <xdr:rowOff>64585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76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81112</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672795" y="1654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54806</xdr:rowOff>
    </xdr:from>
    <xdr:to>
      <xdr:col>55</xdr:col>
      <xdr:colOff>50800</xdr:colOff>
      <xdr:row>98</xdr:row>
      <xdr:rowOff>156406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85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141183</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77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140364</xdr:rowOff>
    </xdr:from>
    <xdr:to>
      <xdr:col>50</xdr:col>
      <xdr:colOff>165100</xdr:colOff>
      <xdr:row>91</xdr:row>
      <xdr:rowOff>70514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557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89</xdr:row>
      <xdr:rowOff>87041</xdr:rowOff>
    </xdr:from>
    <xdr:ext cx="690189"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294205" y="15346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13424</xdr:rowOff>
    </xdr:from>
    <xdr:to>
      <xdr:col>46</xdr:col>
      <xdr:colOff>38100</xdr:colOff>
      <xdr:row>98</xdr:row>
      <xdr:rowOff>115024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81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106151</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50795" y="1690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116291</xdr:rowOff>
    </xdr:from>
    <xdr:to>
      <xdr:col>41</xdr:col>
      <xdr:colOff>101600</xdr:colOff>
      <xdr:row>95</xdr:row>
      <xdr:rowOff>46441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23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62968</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61795" y="1600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161897</xdr:rowOff>
    </xdr:from>
    <xdr:to>
      <xdr:col>36</xdr:col>
      <xdr:colOff>165100</xdr:colOff>
      <xdr:row>98</xdr:row>
      <xdr:rowOff>92047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79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83174</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672795" y="16885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127378</xdr:rowOff>
    </xdr:from>
    <xdr:to>
      <xdr:col>85</xdr:col>
      <xdr:colOff>127000</xdr:colOff>
      <xdr:row>39</xdr:row>
      <xdr:rowOff>8975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471028"/>
          <a:ext cx="838200" cy="22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19866</xdr:rowOff>
    </xdr:from>
    <xdr:ext cx="534377"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3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8975</xdr:rowOff>
    </xdr:from>
    <xdr:to>
      <xdr:col>81</xdr:col>
      <xdr:colOff>50800</xdr:colOff>
      <xdr:row>39</xdr:row>
      <xdr:rowOff>33238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695525"/>
          <a:ext cx="889000" cy="2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27526</xdr:rowOff>
    </xdr:from>
    <xdr:to>
      <xdr:col>76</xdr:col>
      <xdr:colOff>114300</xdr:colOff>
      <xdr:row>39</xdr:row>
      <xdr:rowOff>33238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14076"/>
          <a:ext cx="889000" cy="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99756</xdr:rowOff>
    </xdr:from>
    <xdr:to>
      <xdr:col>71</xdr:col>
      <xdr:colOff>177800</xdr:colOff>
      <xdr:row>39</xdr:row>
      <xdr:rowOff>27526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614856"/>
          <a:ext cx="889000" cy="9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76578</xdr:rowOff>
    </xdr:from>
    <xdr:to>
      <xdr:col>85</xdr:col>
      <xdr:colOff>177800</xdr:colOff>
      <xdr:row>38</xdr:row>
      <xdr:rowOff>6728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42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99455</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27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129625</xdr:rowOff>
    </xdr:from>
    <xdr:to>
      <xdr:col>81</xdr:col>
      <xdr:colOff>101600</xdr:colOff>
      <xdr:row>39</xdr:row>
      <xdr:rowOff>59775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4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50902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37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153888</xdr:rowOff>
    </xdr:from>
    <xdr:to>
      <xdr:col>76</xdr:col>
      <xdr:colOff>165100</xdr:colOff>
      <xdr:row>39</xdr:row>
      <xdr:rowOff>84038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75165</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76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148176</xdr:rowOff>
    </xdr:from>
    <xdr:to>
      <xdr:col>72</xdr:col>
      <xdr:colOff>38100</xdr:colOff>
      <xdr:row>39</xdr:row>
      <xdr:rowOff>78326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69453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75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48956</xdr:rowOff>
    </xdr:from>
    <xdr:to>
      <xdr:col>67</xdr:col>
      <xdr:colOff>101600</xdr:colOff>
      <xdr:row>38</xdr:row>
      <xdr:rowOff>150556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56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141683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47111" y="665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29073</xdr:rowOff>
    </xdr:from>
    <xdr:to>
      <xdr:col>85</xdr:col>
      <xdr:colOff>127000</xdr:colOff>
      <xdr:row>73</xdr:row>
      <xdr:rowOff>113987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5481300" y="12544923"/>
          <a:ext cx="838200" cy="8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113987</xdr:rowOff>
    </xdr:from>
    <xdr:to>
      <xdr:col>81</xdr:col>
      <xdr:colOff>50800</xdr:colOff>
      <xdr:row>73</xdr:row>
      <xdr:rowOff>166069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2629837"/>
          <a:ext cx="88900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166069</xdr:rowOff>
    </xdr:from>
    <xdr:to>
      <xdr:col>76</xdr:col>
      <xdr:colOff>114300</xdr:colOff>
      <xdr:row>74</xdr:row>
      <xdr:rowOff>97075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703300" y="12681919"/>
          <a:ext cx="889000" cy="10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97075</xdr:rowOff>
    </xdr:from>
    <xdr:to>
      <xdr:col>71</xdr:col>
      <xdr:colOff>177800</xdr:colOff>
      <xdr:row>75</xdr:row>
      <xdr:rowOff>63274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2784375"/>
          <a:ext cx="889000" cy="13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149723</xdr:rowOff>
    </xdr:from>
    <xdr:to>
      <xdr:col>85</xdr:col>
      <xdr:colOff>177800</xdr:colOff>
      <xdr:row>73</xdr:row>
      <xdr:rowOff>79873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249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1150</xdr:rowOff>
    </xdr:from>
    <xdr:ext cx="599010"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2345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63187</xdr:rowOff>
    </xdr:from>
    <xdr:to>
      <xdr:col>81</xdr:col>
      <xdr:colOff>101600</xdr:colOff>
      <xdr:row>73</xdr:row>
      <xdr:rowOff>164787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257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9864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181795" y="12354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115269</xdr:rowOff>
    </xdr:from>
    <xdr:to>
      <xdr:col>76</xdr:col>
      <xdr:colOff>165100</xdr:colOff>
      <xdr:row>74</xdr:row>
      <xdr:rowOff>45419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263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61946</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292795" y="12406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46275</xdr:rowOff>
    </xdr:from>
    <xdr:to>
      <xdr:col>72</xdr:col>
      <xdr:colOff>38100</xdr:colOff>
      <xdr:row>74</xdr:row>
      <xdr:rowOff>147875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273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164402</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250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12474</xdr:rowOff>
    </xdr:from>
    <xdr:to>
      <xdr:col>67</xdr:col>
      <xdr:colOff>101600</xdr:colOff>
      <xdr:row>75</xdr:row>
      <xdr:rowOff>114074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287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130601</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2646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70" name="積立金最小値テキスト">
          <a:extLst>
            <a:ext uri="{FF2B5EF4-FFF2-40B4-BE49-F238E27FC236}">
              <a16:creationId xmlns:a16="http://schemas.microsoft.com/office/drawing/2014/main" id="{00000000-0008-0000-0600-00009E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2" name="積立金最大値テキスト">
          <a:extLst>
            <a:ext uri="{FF2B5EF4-FFF2-40B4-BE49-F238E27FC236}">
              <a16:creationId xmlns:a16="http://schemas.microsoft.com/office/drawing/2014/main" id="{00000000-0008-0000-0600-0000A0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155783</xdr:rowOff>
    </xdr:from>
    <xdr:to>
      <xdr:col>85</xdr:col>
      <xdr:colOff>127000</xdr:colOff>
      <xdr:row>96</xdr:row>
      <xdr:rowOff>77372</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5481300" y="16443533"/>
          <a:ext cx="838200" cy="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5" name="積立金平均値テキスト">
          <a:extLst>
            <a:ext uri="{FF2B5EF4-FFF2-40B4-BE49-F238E27FC236}">
              <a16:creationId xmlns:a16="http://schemas.microsoft.com/office/drawing/2014/main" id="{00000000-0008-0000-0600-0000A3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71096</xdr:rowOff>
    </xdr:from>
    <xdr:to>
      <xdr:col>81</xdr:col>
      <xdr:colOff>50800</xdr:colOff>
      <xdr:row>96</xdr:row>
      <xdr:rowOff>77372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4592300" y="16530296"/>
          <a:ext cx="889000" cy="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71096</xdr:rowOff>
    </xdr:from>
    <xdr:to>
      <xdr:col>76</xdr:col>
      <xdr:colOff>114300</xdr:colOff>
      <xdr:row>97</xdr:row>
      <xdr:rowOff>1054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3703300" y="16530296"/>
          <a:ext cx="889000" cy="10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293</xdr:rowOff>
    </xdr:from>
    <xdr:to>
      <xdr:col>71</xdr:col>
      <xdr:colOff>177800</xdr:colOff>
      <xdr:row>97</xdr:row>
      <xdr:rowOff>1054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814300" y="1663094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104983</xdr:rowOff>
    </xdr:from>
    <xdr:to>
      <xdr:col>85</xdr:col>
      <xdr:colOff>177800</xdr:colOff>
      <xdr:row>96</xdr:row>
      <xdr:rowOff>35133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6268700" y="1639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127860</xdr:rowOff>
    </xdr:from>
    <xdr:ext cx="599010" cy="259045"/>
    <xdr:sp macro="" textlink="">
      <xdr:nvSpPr>
        <xdr:cNvPr id="694" name="積立金該当値テキスト">
          <a:extLst>
            <a:ext uri="{FF2B5EF4-FFF2-40B4-BE49-F238E27FC236}">
              <a16:creationId xmlns:a16="http://schemas.microsoft.com/office/drawing/2014/main" id="{00000000-0008-0000-0600-0000B6020000}"/>
            </a:ext>
          </a:extLst>
        </xdr:cNvPr>
        <xdr:cNvSpPr txBox="1"/>
      </xdr:nvSpPr>
      <xdr:spPr>
        <a:xfrm>
          <a:off x="16370300" y="16244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26572</xdr:rowOff>
    </xdr:from>
    <xdr:to>
      <xdr:col>81</xdr:col>
      <xdr:colOff>101600</xdr:colOff>
      <xdr:row>96</xdr:row>
      <xdr:rowOff>128172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5430500" y="1648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144699</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181795" y="16260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20296</xdr:rowOff>
    </xdr:from>
    <xdr:to>
      <xdr:col>76</xdr:col>
      <xdr:colOff>165100</xdr:colOff>
      <xdr:row>96</xdr:row>
      <xdr:rowOff>121896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541500" y="16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138423</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292795" y="1625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121704</xdr:rowOff>
    </xdr:from>
    <xdr:to>
      <xdr:col>72</xdr:col>
      <xdr:colOff>38100</xdr:colOff>
      <xdr:row>97</xdr:row>
      <xdr:rowOff>51854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3652500" y="165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42981</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67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120943</xdr:rowOff>
    </xdr:from>
    <xdr:to>
      <xdr:col>67</xdr:col>
      <xdr:colOff>101600</xdr:colOff>
      <xdr:row>97</xdr:row>
      <xdr:rowOff>51093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2763500" y="165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67620</xdr:rowOff>
    </xdr:from>
    <xdr:ext cx="59901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14795" y="1635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28074</xdr:rowOff>
    </xdr:from>
    <xdr:to>
      <xdr:col>111</xdr:col>
      <xdr:colOff>177800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543174"/>
          <a:ext cx="889000" cy="1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28074</xdr:rowOff>
    </xdr:from>
    <xdr:to>
      <xdr:col>107</xdr:col>
      <xdr:colOff>50800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543174"/>
          <a:ext cx="889000" cy="1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162150</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677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123584</xdr:rowOff>
    </xdr:from>
    <xdr:to>
      <xdr:col>102</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638684"/>
          <a:ext cx="889000" cy="1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148725</xdr:rowOff>
    </xdr:from>
    <xdr:to>
      <xdr:col>107</xdr:col>
      <xdr:colOff>101600</xdr:colOff>
      <xdr:row>38</xdr:row>
      <xdr:rowOff>78874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4923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95402</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6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72784</xdr:rowOff>
    </xdr:from>
    <xdr:to>
      <xdr:col>98</xdr:col>
      <xdr:colOff>38100</xdr:colOff>
      <xdr:row>39</xdr:row>
      <xdr:rowOff>2934</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58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165511</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7017" y="6680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17159</xdr:rowOff>
    </xdr:from>
    <xdr:to>
      <xdr:col>116</xdr:col>
      <xdr:colOff>63500</xdr:colOff>
      <xdr:row>76</xdr:row>
      <xdr:rowOff>71295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533009"/>
          <a:ext cx="838200" cy="56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93033</xdr:rowOff>
    </xdr:from>
    <xdr:to>
      <xdr:col>111</xdr:col>
      <xdr:colOff>177800</xdr:colOff>
      <xdr:row>73</xdr:row>
      <xdr:rowOff>17159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265983"/>
          <a:ext cx="889000" cy="26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93033</xdr:rowOff>
    </xdr:from>
    <xdr:to>
      <xdr:col>107</xdr:col>
      <xdr:colOff>50800</xdr:colOff>
      <xdr:row>72</xdr:row>
      <xdr:rowOff>19544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265983"/>
          <a:ext cx="889000" cy="9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19544</xdr:rowOff>
    </xdr:from>
    <xdr:to>
      <xdr:col>102</xdr:col>
      <xdr:colOff>114300</xdr:colOff>
      <xdr:row>72</xdr:row>
      <xdr:rowOff>26401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363944"/>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21400</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45795" y="125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146901</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56795" y="1249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20495</xdr:rowOff>
    </xdr:from>
    <xdr:to>
      <xdr:col>116</xdr:col>
      <xdr:colOff>114300</xdr:colOff>
      <xdr:row>76</xdr:row>
      <xdr:rowOff>122095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5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170372</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2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137809</xdr:rowOff>
    </xdr:from>
    <xdr:to>
      <xdr:col>112</xdr:col>
      <xdr:colOff>38100</xdr:colOff>
      <xdr:row>73</xdr:row>
      <xdr:rowOff>67959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48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84486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25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42233</xdr:rowOff>
    </xdr:from>
    <xdr:to>
      <xdr:col>107</xdr:col>
      <xdr:colOff>101600</xdr:colOff>
      <xdr:row>71</xdr:row>
      <xdr:rowOff>143833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21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160360</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34795" y="1199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140194</xdr:rowOff>
    </xdr:from>
    <xdr:to>
      <xdr:col>102</xdr:col>
      <xdr:colOff>165100</xdr:colOff>
      <xdr:row>72</xdr:row>
      <xdr:rowOff>70344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3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86871</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08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147051</xdr:rowOff>
    </xdr:from>
    <xdr:to>
      <xdr:col>98</xdr:col>
      <xdr:colOff>38100</xdr:colOff>
      <xdr:row>72</xdr:row>
      <xdr:rowOff>77201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32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93728</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09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latinLnBrk="1"/>
          <a:r>
            <a:rPr lang="ja-JP" altLang="en-US" sz="1100" b="0" i="0">
              <a:solidFill>
                <a:schemeClr val="dk1"/>
              </a:solidFill>
              <a:effectLst/>
              <a:latin typeface="+mn-lt"/>
              <a:ea typeface="+mn-ea"/>
              <a:cs typeface="+mn-cs"/>
            </a:rPr>
            <a:t>人件費については、近年の会計年度任用職員の処遇を改善しているほか、人事院勧告に基づく給与を増加していることから、大幅に上昇している。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補助費に関しては、地域おこし協力隊の運用を変更していることに伴い、事業費の大部分を委託費から補助費へ移行していることが増加の要因になっている。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普通建設事業費については、令和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年度は新宿泊施設建設に伴い類似団体内平均値を大きく上回っていたため令和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年度については、減少している。</a:t>
          </a:r>
          <a:endParaRPr lang="en-US" altLang="ja-JP" sz="1100" b="0" i="0">
            <a:solidFill>
              <a:schemeClr val="dk1"/>
            </a:solidFill>
            <a:effectLst/>
            <a:latin typeface="+mn-lt"/>
            <a:ea typeface="+mn-ea"/>
            <a:cs typeface="+mn-cs"/>
          </a:endParaRPr>
        </a:p>
        <a:p>
          <a:pPr latinLnBrk="1"/>
          <a:r>
            <a:rPr lang="ja-JP" altLang="en-US" sz="1100" b="0" i="0">
              <a:solidFill>
                <a:schemeClr val="dk1"/>
              </a:solidFill>
              <a:effectLst/>
              <a:latin typeface="+mn-lt"/>
              <a:ea typeface="+mn-ea"/>
              <a:cs typeface="+mn-cs"/>
            </a:rPr>
            <a:t>公債費については、近年実施している基幹施設整備に伴う償還が増加の要因となっている。基幹施設整備は令和</a:t>
          </a:r>
          <a:r>
            <a:rPr lang="en-US" altLang="ja-JP" sz="1100" b="0" i="0">
              <a:solidFill>
                <a:schemeClr val="dk1"/>
              </a:solidFill>
              <a:effectLst/>
              <a:latin typeface="+mn-lt"/>
              <a:ea typeface="+mn-ea"/>
              <a:cs typeface="+mn-cs"/>
            </a:rPr>
            <a:t>9</a:t>
          </a:r>
          <a:r>
            <a:rPr lang="ja-JP" altLang="en-US" sz="1100" b="0" i="0">
              <a:solidFill>
                <a:schemeClr val="dk1"/>
              </a:solidFill>
              <a:effectLst/>
              <a:latin typeface="+mn-lt"/>
              <a:ea typeface="+mn-ea"/>
              <a:cs typeface="+mn-cs"/>
            </a:rPr>
            <a:t>年度まで大型建設を予定しているほか、借入利率が上昇していることにより、利子も増加し続けている。 </a:t>
          </a:r>
        </a:p>
        <a:p>
          <a:pPr latinLnBrk="1"/>
          <a:r>
            <a:rPr lang="ja-JP" altLang="en-US" sz="1100" b="0" i="0">
              <a:solidFill>
                <a:schemeClr val="dk1"/>
              </a:solidFill>
              <a:effectLst/>
              <a:latin typeface="+mn-lt"/>
              <a:ea typeface="+mn-ea"/>
              <a:cs typeface="+mn-cs"/>
            </a:rPr>
            <a:t>全体的に、本村は類似団体と比較してコストが高くなっているが、人口が</a:t>
          </a:r>
          <a:r>
            <a:rPr lang="en-US" altLang="ja-JP" sz="1100" b="0" i="0">
              <a:solidFill>
                <a:schemeClr val="dk1"/>
              </a:solidFill>
              <a:effectLst/>
              <a:latin typeface="+mn-lt"/>
              <a:ea typeface="+mn-ea"/>
              <a:cs typeface="+mn-cs"/>
            </a:rPr>
            <a:t>5,000</a:t>
          </a:r>
          <a:r>
            <a:rPr lang="ja-JP" altLang="en-US" sz="1100" b="0" i="0">
              <a:solidFill>
                <a:schemeClr val="dk1"/>
              </a:solidFill>
              <a:effectLst/>
              <a:latin typeface="+mn-lt"/>
              <a:ea typeface="+mn-ea"/>
              <a:cs typeface="+mn-cs"/>
            </a:rPr>
            <a:t>人未満という類型区分の中でも、</a:t>
          </a:r>
          <a:r>
            <a:rPr lang="en-US" altLang="ja-JP" sz="1100" b="0" i="0">
              <a:solidFill>
                <a:schemeClr val="dk1"/>
              </a:solidFill>
              <a:effectLst/>
              <a:latin typeface="+mn-lt"/>
              <a:ea typeface="+mn-ea"/>
              <a:cs typeface="+mn-cs"/>
            </a:rPr>
            <a:t>1,300</a:t>
          </a:r>
          <a:r>
            <a:rPr lang="ja-JP" altLang="en-US" sz="1100" b="0" i="0">
              <a:solidFill>
                <a:schemeClr val="dk1"/>
              </a:solidFill>
              <a:effectLst/>
              <a:latin typeface="+mn-lt"/>
              <a:ea typeface="+mn-ea"/>
              <a:cs typeface="+mn-cs"/>
            </a:rPr>
            <a:t>人程度の規模である本村では、わずかな費用の増減でも住民一人当たりのコストに与える影響が大きくなっている。したがって、類似団体内で基幹施設整備、地方創生に関連する事業、脱炭素や再生可能エネルギー事業などを積極的に展開している本村では、住民一人当たりのコストが全体的に高い傾向を示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1,331
1,324
57.97
3,992,896
3,816,205
164,479
1,578,437
4,286,319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86802</xdr:rowOff>
    </xdr:from>
    <xdr:to>
      <xdr:col>24</xdr:col>
      <xdr:colOff>63500</xdr:colOff>
      <xdr:row>34</xdr:row>
      <xdr:rowOff>133871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5916102"/>
          <a:ext cx="838200" cy="4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86802</xdr:rowOff>
    </xdr:from>
    <xdr:to>
      <xdr:col>19</xdr:col>
      <xdr:colOff>177800</xdr:colOff>
      <xdr:row>34</xdr:row>
      <xdr:rowOff>102598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5916102"/>
          <a:ext cx="889000" cy="1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102598</xdr:rowOff>
    </xdr:from>
    <xdr:to>
      <xdr:col>15</xdr:col>
      <xdr:colOff>50800</xdr:colOff>
      <xdr:row>34</xdr:row>
      <xdr:rowOff>113023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5931898"/>
          <a:ext cx="889000" cy="1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113023</xdr:rowOff>
    </xdr:from>
    <xdr:to>
      <xdr:col>10</xdr:col>
      <xdr:colOff>114300</xdr:colOff>
      <xdr:row>35</xdr:row>
      <xdr:rowOff>10792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5942323"/>
          <a:ext cx="889000" cy="6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83071</xdr:rowOff>
    </xdr:from>
    <xdr:to>
      <xdr:col>24</xdr:col>
      <xdr:colOff>114300</xdr:colOff>
      <xdr:row>35</xdr:row>
      <xdr:rowOff>13221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591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105948</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76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36002</xdr:rowOff>
    </xdr:from>
    <xdr:to>
      <xdr:col>20</xdr:col>
      <xdr:colOff>38100</xdr:colOff>
      <xdr:row>34</xdr:row>
      <xdr:rowOff>137602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586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154129</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64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51798</xdr:rowOff>
    </xdr:from>
    <xdr:to>
      <xdr:col>15</xdr:col>
      <xdr:colOff>101600</xdr:colOff>
      <xdr:row>34</xdr:row>
      <xdr:rowOff>153398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588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169925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65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62223</xdr:rowOff>
    </xdr:from>
    <xdr:to>
      <xdr:col>10</xdr:col>
      <xdr:colOff>165100</xdr:colOff>
      <xdr:row>34</xdr:row>
      <xdr:rowOff>163823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589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8900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66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131442</xdr:rowOff>
    </xdr:from>
    <xdr:to>
      <xdr:col>6</xdr:col>
      <xdr:colOff>38100</xdr:colOff>
      <xdr:row>35</xdr:row>
      <xdr:rowOff>61592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596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78119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73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52360</xdr:rowOff>
    </xdr:from>
    <xdr:to>
      <xdr:col>24</xdr:col>
      <xdr:colOff>63500</xdr:colOff>
      <xdr:row>56</xdr:row>
      <xdr:rowOff>2963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482110"/>
          <a:ext cx="838200" cy="12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10306</xdr:rowOff>
    </xdr:from>
    <xdr:to>
      <xdr:col>19</xdr:col>
      <xdr:colOff>177800</xdr:colOff>
      <xdr:row>56</xdr:row>
      <xdr:rowOff>2963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440056"/>
          <a:ext cx="889000" cy="16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1488</xdr:rowOff>
    </xdr:from>
    <xdr:to>
      <xdr:col>15</xdr:col>
      <xdr:colOff>50800</xdr:colOff>
      <xdr:row>55</xdr:row>
      <xdr:rowOff>10306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259788"/>
          <a:ext cx="889000" cy="18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1488</xdr:rowOff>
    </xdr:from>
    <xdr:to>
      <xdr:col>10</xdr:col>
      <xdr:colOff>114300</xdr:colOff>
      <xdr:row>55</xdr:row>
      <xdr:rowOff>32973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259788"/>
          <a:ext cx="889000" cy="20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xdr:rowOff>
    </xdr:from>
    <xdr:to>
      <xdr:col>24</xdr:col>
      <xdr:colOff>114300</xdr:colOff>
      <xdr:row>55</xdr:row>
      <xdr:rowOff>103160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3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24437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282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123613</xdr:rowOff>
    </xdr:from>
    <xdr:to>
      <xdr:col>20</xdr:col>
      <xdr:colOff>38100</xdr:colOff>
      <xdr:row>56</xdr:row>
      <xdr:rowOff>53763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5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70290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328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130956</xdr:rowOff>
    </xdr:from>
    <xdr:to>
      <xdr:col>15</xdr:col>
      <xdr:colOff>101600</xdr:colOff>
      <xdr:row>55</xdr:row>
      <xdr:rowOff>61106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38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77633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164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122138</xdr:rowOff>
    </xdr:from>
    <xdr:to>
      <xdr:col>10</xdr:col>
      <xdr:colOff>165100</xdr:colOff>
      <xdr:row>54</xdr:row>
      <xdr:rowOff>52288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20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52</xdr:row>
      <xdr:rowOff>68815</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674205" y="89842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153623</xdr:rowOff>
    </xdr:from>
    <xdr:to>
      <xdr:col>6</xdr:col>
      <xdr:colOff>38100</xdr:colOff>
      <xdr:row>55</xdr:row>
      <xdr:rowOff>83773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41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100300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187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135757</xdr:rowOff>
    </xdr:from>
    <xdr:to>
      <xdr:col>24</xdr:col>
      <xdr:colOff>63500</xdr:colOff>
      <xdr:row>73</xdr:row>
      <xdr:rowOff>99272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480157"/>
          <a:ext cx="838200" cy="13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99272</xdr:rowOff>
    </xdr:from>
    <xdr:to>
      <xdr:col>19</xdr:col>
      <xdr:colOff>177800</xdr:colOff>
      <xdr:row>74</xdr:row>
      <xdr:rowOff>146312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615122"/>
          <a:ext cx="889000" cy="21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17536</xdr:rowOff>
    </xdr:from>
    <xdr:to>
      <xdr:col>15</xdr:col>
      <xdr:colOff>50800</xdr:colOff>
      <xdr:row>74</xdr:row>
      <xdr:rowOff>146312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704836"/>
          <a:ext cx="889000" cy="12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17536</xdr:rowOff>
    </xdr:from>
    <xdr:to>
      <xdr:col>10</xdr:col>
      <xdr:colOff>114300</xdr:colOff>
      <xdr:row>74</xdr:row>
      <xdr:rowOff>152010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704836"/>
          <a:ext cx="889000" cy="13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84957</xdr:rowOff>
    </xdr:from>
    <xdr:to>
      <xdr:col>24</xdr:col>
      <xdr:colOff>114300</xdr:colOff>
      <xdr:row>73</xdr:row>
      <xdr:rowOff>15107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42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107834</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28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48472</xdr:rowOff>
    </xdr:from>
    <xdr:to>
      <xdr:col>20</xdr:col>
      <xdr:colOff>38100</xdr:colOff>
      <xdr:row>73</xdr:row>
      <xdr:rowOff>150072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56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166599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339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95512</xdr:rowOff>
    </xdr:from>
    <xdr:to>
      <xdr:col>15</xdr:col>
      <xdr:colOff>101600</xdr:colOff>
      <xdr:row>75</xdr:row>
      <xdr:rowOff>25662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7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42189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55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138186</xdr:rowOff>
    </xdr:from>
    <xdr:to>
      <xdr:col>10</xdr:col>
      <xdr:colOff>165100</xdr:colOff>
      <xdr:row>74</xdr:row>
      <xdr:rowOff>68336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6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84863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42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101210</xdr:rowOff>
    </xdr:from>
    <xdr:to>
      <xdr:col>6</xdr:col>
      <xdr:colOff>38100</xdr:colOff>
      <xdr:row>75</xdr:row>
      <xdr:rowOff>31360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78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47887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56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53279</xdr:rowOff>
    </xdr:from>
    <xdr:to>
      <xdr:col>24</xdr:col>
      <xdr:colOff>63500</xdr:colOff>
      <xdr:row>91</xdr:row>
      <xdr:rowOff>27898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5483779"/>
          <a:ext cx="838200" cy="14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53279</xdr:rowOff>
    </xdr:from>
    <xdr:to>
      <xdr:col>19</xdr:col>
      <xdr:colOff>177800</xdr:colOff>
      <xdr:row>96</xdr:row>
      <xdr:rowOff>19476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5483779"/>
          <a:ext cx="889000" cy="99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19476</xdr:rowOff>
    </xdr:from>
    <xdr:to>
      <xdr:col>15</xdr:col>
      <xdr:colOff>50800</xdr:colOff>
      <xdr:row>96</xdr:row>
      <xdr:rowOff>55043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78676"/>
          <a:ext cx="889000" cy="3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98535</xdr:rowOff>
    </xdr:from>
    <xdr:to>
      <xdr:col>10</xdr:col>
      <xdr:colOff>114300</xdr:colOff>
      <xdr:row>96</xdr:row>
      <xdr:rowOff>55043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5871935"/>
          <a:ext cx="889000" cy="64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148548</xdr:rowOff>
    </xdr:from>
    <xdr:to>
      <xdr:col>24</xdr:col>
      <xdr:colOff>114300</xdr:colOff>
      <xdr:row>91</xdr:row>
      <xdr:rowOff>78698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57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101575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53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2479</xdr:rowOff>
    </xdr:from>
    <xdr:to>
      <xdr:col>20</xdr:col>
      <xdr:colOff>38100</xdr:colOff>
      <xdr:row>90</xdr:row>
      <xdr:rowOff>104079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43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88</xdr:row>
      <xdr:rowOff>120606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208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140126</xdr:rowOff>
    </xdr:from>
    <xdr:to>
      <xdr:col>15</xdr:col>
      <xdr:colOff>101600</xdr:colOff>
      <xdr:row>96</xdr:row>
      <xdr:rowOff>70276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86803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03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4243</xdr:rowOff>
    </xdr:from>
    <xdr:to>
      <xdr:col>10</xdr:col>
      <xdr:colOff>165100</xdr:colOff>
      <xdr:row>96</xdr:row>
      <xdr:rowOff>105843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6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122370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3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47735</xdr:rowOff>
    </xdr:from>
    <xdr:to>
      <xdr:col>6</xdr:col>
      <xdr:colOff>38100</xdr:colOff>
      <xdr:row>92</xdr:row>
      <xdr:rowOff>149335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582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165862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59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123049</xdr:rowOff>
    </xdr:from>
    <xdr:to>
      <xdr:col>55</xdr:col>
      <xdr:colOff>0</xdr:colOff>
      <xdr:row>58</xdr:row>
      <xdr:rowOff>130842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67149"/>
          <a:ext cx="838200" cy="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117884</xdr:rowOff>
    </xdr:from>
    <xdr:to>
      <xdr:col>50</xdr:col>
      <xdr:colOff>114300</xdr:colOff>
      <xdr:row>58</xdr:row>
      <xdr:rowOff>130842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61984"/>
          <a:ext cx="889000" cy="1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117884</xdr:rowOff>
    </xdr:from>
    <xdr:to>
      <xdr:col>45</xdr:col>
      <xdr:colOff>177800</xdr:colOff>
      <xdr:row>58</xdr:row>
      <xdr:rowOff>123042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61984"/>
          <a:ext cx="889000" cy="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115966</xdr:rowOff>
    </xdr:from>
    <xdr:to>
      <xdr:col>41</xdr:col>
      <xdr:colOff>50800</xdr:colOff>
      <xdr:row>58</xdr:row>
      <xdr:rowOff>123042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60066"/>
          <a:ext cx="889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26884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1014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35214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72249</xdr:rowOff>
    </xdr:from>
    <xdr:to>
      <xdr:col>55</xdr:col>
      <xdr:colOff>50800</xdr:colOff>
      <xdr:row>59</xdr:row>
      <xdr:rowOff>2399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1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31626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0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80042</xdr:rowOff>
    </xdr:from>
    <xdr:to>
      <xdr:col>50</xdr:col>
      <xdr:colOff>165100</xdr:colOff>
      <xdr:row>59</xdr:row>
      <xdr:rowOff>10192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2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26719</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79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67084</xdr:rowOff>
    </xdr:from>
    <xdr:to>
      <xdr:col>46</xdr:col>
      <xdr:colOff>38100</xdr:colOff>
      <xdr:row>58</xdr:row>
      <xdr:rowOff>168684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1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13761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78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72242</xdr:rowOff>
    </xdr:from>
    <xdr:to>
      <xdr:col>41</xdr:col>
      <xdr:colOff>101600</xdr:colOff>
      <xdr:row>59</xdr:row>
      <xdr:rowOff>2392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1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18919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79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65166</xdr:rowOff>
    </xdr:from>
    <xdr:to>
      <xdr:col>36</xdr:col>
      <xdr:colOff>165100</xdr:colOff>
      <xdr:row>58</xdr:row>
      <xdr:rowOff>166766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11843</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78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76</xdr:row>
      <xdr:rowOff>31886</xdr:rowOff>
    </xdr:from>
    <xdr:to>
      <xdr:col>54</xdr:col>
      <xdr:colOff>189865</xdr:colOff>
      <xdr:row>79</xdr:row>
      <xdr:rowOff>39512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3062086"/>
          <a:ext cx="1270" cy="521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43339</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39512</xdr:rowOff>
    </xdr:from>
    <xdr:to>
      <xdr:col>55</xdr:col>
      <xdr:colOff>88900</xdr:colOff>
      <xdr:row>79</xdr:row>
      <xdr:rowOff>39512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4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150014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83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76</xdr:row>
      <xdr:rowOff>31886</xdr:rowOff>
    </xdr:from>
    <xdr:to>
      <xdr:col>55</xdr:col>
      <xdr:colOff>88900</xdr:colOff>
      <xdr:row>76</xdr:row>
      <xdr:rowOff>31886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062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20001</xdr:rowOff>
    </xdr:from>
    <xdr:to>
      <xdr:col>55</xdr:col>
      <xdr:colOff>0</xdr:colOff>
      <xdr:row>78</xdr:row>
      <xdr:rowOff>22805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192951"/>
          <a:ext cx="838200" cy="120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75192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44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96765</xdr:rowOff>
    </xdr:from>
    <xdr:to>
      <xdr:col>55</xdr:col>
      <xdr:colOff>50800</xdr:colOff>
      <xdr:row>79</xdr:row>
      <xdr:rowOff>26915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46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20001</xdr:rowOff>
    </xdr:from>
    <xdr:to>
      <xdr:col>50</xdr:col>
      <xdr:colOff>114300</xdr:colOff>
      <xdr:row>77</xdr:row>
      <xdr:rowOff>155204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192951"/>
          <a:ext cx="889000" cy="116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63390</xdr:rowOff>
    </xdr:from>
    <xdr:to>
      <xdr:col>50</xdr:col>
      <xdr:colOff>165100</xdr:colOff>
      <xdr:row>78</xdr:row>
      <xdr:rowOff>164990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43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156117</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52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158051</xdr:rowOff>
    </xdr:from>
    <xdr:to>
      <xdr:col>45</xdr:col>
      <xdr:colOff>177800</xdr:colOff>
      <xdr:row>77</xdr:row>
      <xdr:rowOff>155204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188251"/>
          <a:ext cx="889000" cy="16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63086</xdr:rowOff>
    </xdr:from>
    <xdr:to>
      <xdr:col>46</xdr:col>
      <xdr:colOff>38100</xdr:colOff>
      <xdr:row>78</xdr:row>
      <xdr:rowOff>164686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4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155813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52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158051</xdr:rowOff>
    </xdr:from>
    <xdr:to>
      <xdr:col>41</xdr:col>
      <xdr:colOff>50800</xdr:colOff>
      <xdr:row>78</xdr:row>
      <xdr:rowOff>62111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188251"/>
          <a:ext cx="889000" cy="24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80180</xdr:rowOff>
    </xdr:from>
    <xdr:to>
      <xdr:col>41</xdr:col>
      <xdr:colOff>101600</xdr:colOff>
      <xdr:row>79</xdr:row>
      <xdr:rowOff>10330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45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1457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54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83804</xdr:rowOff>
    </xdr:from>
    <xdr:to>
      <xdr:col>36</xdr:col>
      <xdr:colOff>165100</xdr:colOff>
      <xdr:row>79</xdr:row>
      <xdr:rowOff>13954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45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5081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54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143455</xdr:rowOff>
    </xdr:from>
    <xdr:to>
      <xdr:col>55</xdr:col>
      <xdr:colOff>50800</xdr:colOff>
      <xdr:row>78</xdr:row>
      <xdr:rowOff>73605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166332</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96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140651</xdr:rowOff>
    </xdr:from>
    <xdr:to>
      <xdr:col>50</xdr:col>
      <xdr:colOff>165100</xdr:colOff>
      <xdr:row>71</xdr:row>
      <xdr:rowOff>70801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14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69</xdr:row>
      <xdr:rowOff>87328</xdr:rowOff>
    </xdr:from>
    <xdr:ext cx="690189"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294205" y="119173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104404</xdr:rowOff>
    </xdr:from>
    <xdr:to>
      <xdr:col>46</xdr:col>
      <xdr:colOff>38100</xdr:colOff>
      <xdr:row>78</xdr:row>
      <xdr:rowOff>34554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0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51081</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308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107251</xdr:rowOff>
    </xdr:from>
    <xdr:to>
      <xdr:col>41</xdr:col>
      <xdr:colOff>101600</xdr:colOff>
      <xdr:row>77</xdr:row>
      <xdr:rowOff>37401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3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53927</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9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11311</xdr:rowOff>
    </xdr:from>
    <xdr:to>
      <xdr:col>36</xdr:col>
      <xdr:colOff>165100</xdr:colOff>
      <xdr:row>78</xdr:row>
      <xdr:rowOff>112911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8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129438</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3159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54240</xdr:rowOff>
    </xdr:from>
    <xdr:to>
      <xdr:col>55</xdr:col>
      <xdr:colOff>0</xdr:colOff>
      <xdr:row>97</xdr:row>
      <xdr:rowOff>54251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684890"/>
          <a:ext cx="8382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24941</xdr:rowOff>
    </xdr:from>
    <xdr:to>
      <xdr:col>50</xdr:col>
      <xdr:colOff>114300</xdr:colOff>
      <xdr:row>97</xdr:row>
      <xdr:rowOff>54240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655591"/>
          <a:ext cx="8890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14773</xdr:rowOff>
    </xdr:from>
    <xdr:to>
      <xdr:col>45</xdr:col>
      <xdr:colOff>177800</xdr:colOff>
      <xdr:row>97</xdr:row>
      <xdr:rowOff>24941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645423"/>
          <a:ext cx="889000" cy="1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14773</xdr:rowOff>
    </xdr:from>
    <xdr:to>
      <xdr:col>41</xdr:col>
      <xdr:colOff>50800</xdr:colOff>
      <xdr:row>97</xdr:row>
      <xdr:rowOff>48820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45423"/>
          <a:ext cx="889000" cy="3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3451</xdr:rowOff>
    </xdr:from>
    <xdr:to>
      <xdr:col>55</xdr:col>
      <xdr:colOff>50800</xdr:colOff>
      <xdr:row>97</xdr:row>
      <xdr:rowOff>105051</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3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153328</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12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3440</xdr:rowOff>
    </xdr:from>
    <xdr:to>
      <xdr:col>50</xdr:col>
      <xdr:colOff>165100</xdr:colOff>
      <xdr:row>97</xdr:row>
      <xdr:rowOff>105040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3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96167</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72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145591</xdr:rowOff>
    </xdr:from>
    <xdr:to>
      <xdr:col>46</xdr:col>
      <xdr:colOff>38100</xdr:colOff>
      <xdr:row>97</xdr:row>
      <xdr:rowOff>75741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66868</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69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135423</xdr:rowOff>
    </xdr:from>
    <xdr:to>
      <xdr:col>41</xdr:col>
      <xdr:colOff>101600</xdr:colOff>
      <xdr:row>97</xdr:row>
      <xdr:rowOff>65573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9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56700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687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169470</xdr:rowOff>
    </xdr:from>
    <xdr:to>
      <xdr:col>36</xdr:col>
      <xdr:colOff>165100</xdr:colOff>
      <xdr:row>97</xdr:row>
      <xdr:rowOff>99620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2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90747</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7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147853</xdr:rowOff>
    </xdr:from>
    <xdr:to>
      <xdr:col>85</xdr:col>
      <xdr:colOff>127000</xdr:colOff>
      <xdr:row>36</xdr:row>
      <xdr:rowOff>149377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32005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147853</xdr:rowOff>
    </xdr:from>
    <xdr:to>
      <xdr:col>81</xdr:col>
      <xdr:colOff>50800</xdr:colOff>
      <xdr:row>36</xdr:row>
      <xdr:rowOff>157447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20053"/>
          <a:ext cx="889000" cy="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27160</xdr:rowOff>
    </xdr:from>
    <xdr:to>
      <xdr:col>76</xdr:col>
      <xdr:colOff>114300</xdr:colOff>
      <xdr:row>36</xdr:row>
      <xdr:rowOff>157447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199360"/>
          <a:ext cx="889000" cy="13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27160</xdr:rowOff>
    </xdr:from>
    <xdr:to>
      <xdr:col>71</xdr:col>
      <xdr:colOff>177800</xdr:colOff>
      <xdr:row>37</xdr:row>
      <xdr:rowOff>4156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199360"/>
          <a:ext cx="889000" cy="14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98577</xdr:rowOff>
    </xdr:from>
    <xdr:to>
      <xdr:col>85</xdr:col>
      <xdr:colOff>177800</xdr:colOff>
      <xdr:row>37</xdr:row>
      <xdr:rowOff>28727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7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77004</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4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97053</xdr:rowOff>
    </xdr:from>
    <xdr:to>
      <xdr:col>81</xdr:col>
      <xdr:colOff>101600</xdr:colOff>
      <xdr:row>37</xdr:row>
      <xdr:rowOff>27203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2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18330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361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106647</xdr:rowOff>
    </xdr:from>
    <xdr:to>
      <xdr:col>76</xdr:col>
      <xdr:colOff>165100</xdr:colOff>
      <xdr:row>37</xdr:row>
      <xdr:rowOff>36797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2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27924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37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147810</xdr:rowOff>
    </xdr:from>
    <xdr:to>
      <xdr:col>72</xdr:col>
      <xdr:colOff>38100</xdr:colOff>
      <xdr:row>36</xdr:row>
      <xdr:rowOff>77960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14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94487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92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124806</xdr:rowOff>
    </xdr:from>
    <xdr:to>
      <xdr:col>67</xdr:col>
      <xdr:colOff>101600</xdr:colOff>
      <xdr:row>37</xdr:row>
      <xdr:rowOff>54956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29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46083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38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9150</xdr:rowOff>
    </xdr:from>
    <xdr:to>
      <xdr:col>85</xdr:col>
      <xdr:colOff>127000</xdr:colOff>
      <xdr:row>56</xdr:row>
      <xdr:rowOff>60307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610350"/>
          <a:ext cx="838200" cy="5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150219</xdr:rowOff>
    </xdr:from>
    <xdr:to>
      <xdr:col>81</xdr:col>
      <xdr:colOff>50800</xdr:colOff>
      <xdr:row>56</xdr:row>
      <xdr:rowOff>9150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579969"/>
          <a:ext cx="889000" cy="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32080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0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150219</xdr:rowOff>
    </xdr:from>
    <xdr:to>
      <xdr:col>76</xdr:col>
      <xdr:colOff>114300</xdr:colOff>
      <xdr:row>56</xdr:row>
      <xdr:rowOff>112157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579969"/>
          <a:ext cx="889000" cy="13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112157</xdr:rowOff>
    </xdr:from>
    <xdr:to>
      <xdr:col>71</xdr:col>
      <xdr:colOff>177800</xdr:colOff>
      <xdr:row>56</xdr:row>
      <xdr:rowOff>148161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713357"/>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9507</xdr:rowOff>
    </xdr:from>
    <xdr:to>
      <xdr:col>85</xdr:col>
      <xdr:colOff>177800</xdr:colOff>
      <xdr:row>56</xdr:row>
      <xdr:rowOff>111107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1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32384</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462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129800</xdr:rowOff>
    </xdr:from>
    <xdr:to>
      <xdr:col>81</xdr:col>
      <xdr:colOff>101600</xdr:colOff>
      <xdr:row>56</xdr:row>
      <xdr:rowOff>59950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76477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33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99419</xdr:rowOff>
    </xdr:from>
    <xdr:to>
      <xdr:col>76</xdr:col>
      <xdr:colOff>165100</xdr:colOff>
      <xdr:row>56</xdr:row>
      <xdr:rowOff>29569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2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46096</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30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61357</xdr:rowOff>
    </xdr:from>
    <xdr:to>
      <xdr:col>72</xdr:col>
      <xdr:colOff>38100</xdr:colOff>
      <xdr:row>56</xdr:row>
      <xdr:rowOff>162957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6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8034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43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97361</xdr:rowOff>
    </xdr:from>
    <xdr:to>
      <xdr:col>67</xdr:col>
      <xdr:colOff>101600</xdr:colOff>
      <xdr:row>57</xdr:row>
      <xdr:rowOff>27511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9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44038</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47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127378</xdr:rowOff>
    </xdr:from>
    <xdr:to>
      <xdr:col>85</xdr:col>
      <xdr:colOff>127000</xdr:colOff>
      <xdr:row>79</xdr:row>
      <xdr:rowOff>8975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329028"/>
          <a:ext cx="838200" cy="22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19866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92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8975</xdr:rowOff>
    </xdr:from>
    <xdr:to>
      <xdr:col>81</xdr:col>
      <xdr:colOff>50800</xdr:colOff>
      <xdr:row>79</xdr:row>
      <xdr:rowOff>33237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53525"/>
          <a:ext cx="889000" cy="2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27525</xdr:rowOff>
    </xdr:from>
    <xdr:to>
      <xdr:col>76</xdr:col>
      <xdr:colOff>114300</xdr:colOff>
      <xdr:row>79</xdr:row>
      <xdr:rowOff>33237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72075"/>
          <a:ext cx="889000" cy="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99757</xdr:rowOff>
    </xdr:from>
    <xdr:to>
      <xdr:col>71</xdr:col>
      <xdr:colOff>177800</xdr:colOff>
      <xdr:row>79</xdr:row>
      <xdr:rowOff>27525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72857"/>
          <a:ext cx="889000" cy="9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76578</xdr:rowOff>
    </xdr:from>
    <xdr:to>
      <xdr:col>85</xdr:col>
      <xdr:colOff>177800</xdr:colOff>
      <xdr:row>78</xdr:row>
      <xdr:rowOff>6728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27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99455</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12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129625</xdr:rowOff>
    </xdr:from>
    <xdr:to>
      <xdr:col>81</xdr:col>
      <xdr:colOff>101600</xdr:colOff>
      <xdr:row>79</xdr:row>
      <xdr:rowOff>59775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50902</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59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153887</xdr:rowOff>
    </xdr:from>
    <xdr:to>
      <xdr:col>76</xdr:col>
      <xdr:colOff>165100</xdr:colOff>
      <xdr:row>79</xdr:row>
      <xdr:rowOff>84037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75164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148175</xdr:rowOff>
    </xdr:from>
    <xdr:to>
      <xdr:col>72</xdr:col>
      <xdr:colOff>38100</xdr:colOff>
      <xdr:row>79</xdr:row>
      <xdr:rowOff>78325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2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69452</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1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48957</xdr:rowOff>
    </xdr:from>
    <xdr:to>
      <xdr:col>67</xdr:col>
      <xdr:colOff>101600</xdr:colOff>
      <xdr:row>78</xdr:row>
      <xdr:rowOff>150557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2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141684</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1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29074</xdr:rowOff>
    </xdr:from>
    <xdr:to>
      <xdr:col>85</xdr:col>
      <xdr:colOff>127000</xdr:colOff>
      <xdr:row>93</xdr:row>
      <xdr:rowOff>113987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5973924"/>
          <a:ext cx="838200" cy="8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113987</xdr:rowOff>
    </xdr:from>
    <xdr:to>
      <xdr:col>81</xdr:col>
      <xdr:colOff>50800</xdr:colOff>
      <xdr:row>93</xdr:row>
      <xdr:rowOff>166069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058837"/>
          <a:ext cx="88900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166069</xdr:rowOff>
    </xdr:from>
    <xdr:to>
      <xdr:col>76</xdr:col>
      <xdr:colOff>114300</xdr:colOff>
      <xdr:row>94</xdr:row>
      <xdr:rowOff>97075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110919"/>
          <a:ext cx="889000" cy="10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97075</xdr:rowOff>
    </xdr:from>
    <xdr:to>
      <xdr:col>71</xdr:col>
      <xdr:colOff>177800</xdr:colOff>
      <xdr:row>95</xdr:row>
      <xdr:rowOff>63275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213375"/>
          <a:ext cx="889000" cy="13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149724</xdr:rowOff>
    </xdr:from>
    <xdr:to>
      <xdr:col>85</xdr:col>
      <xdr:colOff>177800</xdr:colOff>
      <xdr:row>93</xdr:row>
      <xdr:rowOff>79874</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592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1151</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5774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63187</xdr:rowOff>
    </xdr:from>
    <xdr:to>
      <xdr:col>81</xdr:col>
      <xdr:colOff>101600</xdr:colOff>
      <xdr:row>93</xdr:row>
      <xdr:rowOff>164787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00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9864</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578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115269</xdr:rowOff>
    </xdr:from>
    <xdr:to>
      <xdr:col>76</xdr:col>
      <xdr:colOff>165100</xdr:colOff>
      <xdr:row>94</xdr:row>
      <xdr:rowOff>45419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06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61946</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583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46275</xdr:rowOff>
    </xdr:from>
    <xdr:to>
      <xdr:col>72</xdr:col>
      <xdr:colOff>38100</xdr:colOff>
      <xdr:row>94</xdr:row>
      <xdr:rowOff>147875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16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164402</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5937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12475</xdr:rowOff>
    </xdr:from>
    <xdr:to>
      <xdr:col>67</xdr:col>
      <xdr:colOff>101600</xdr:colOff>
      <xdr:row>95</xdr:row>
      <xdr:rowOff>114075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30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130602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07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latinLnBrk="1"/>
          <a:r>
            <a:rPr lang="ja-JP" altLang="en-US" sz="1100" b="0" i="0">
              <a:solidFill>
                <a:schemeClr val="dk1"/>
              </a:solidFill>
              <a:effectLst/>
              <a:latin typeface="+mn-lt"/>
              <a:ea typeface="+mn-ea"/>
              <a:cs typeface="+mn-cs"/>
            </a:rPr>
            <a:t>人口約</a:t>
          </a:r>
          <a:r>
            <a:rPr lang="en-US" altLang="ja-JP" sz="1100" b="0" i="0">
              <a:solidFill>
                <a:schemeClr val="dk1"/>
              </a:solidFill>
              <a:effectLst/>
              <a:latin typeface="+mn-lt"/>
              <a:ea typeface="+mn-ea"/>
              <a:cs typeface="+mn-cs"/>
            </a:rPr>
            <a:t>1,300</a:t>
          </a:r>
          <a:r>
            <a:rPr lang="ja-JP" altLang="en-US" sz="1100" b="0" i="0">
              <a:solidFill>
                <a:schemeClr val="dk1"/>
              </a:solidFill>
              <a:effectLst/>
              <a:latin typeface="+mn-lt"/>
              <a:ea typeface="+mn-ea"/>
              <a:cs typeface="+mn-cs"/>
            </a:rPr>
            <a:t>人の本村は、</a:t>
          </a:r>
          <a:r>
            <a:rPr lang="en-US" altLang="ja-JP" sz="1100" b="0" i="0">
              <a:solidFill>
                <a:schemeClr val="dk1"/>
              </a:solidFill>
              <a:effectLst/>
              <a:latin typeface="+mn-lt"/>
              <a:ea typeface="+mn-ea"/>
              <a:cs typeface="+mn-cs"/>
            </a:rPr>
            <a:t>5,000</a:t>
          </a:r>
          <a:r>
            <a:rPr lang="ja-JP" altLang="en-US" sz="1100" b="0" i="0">
              <a:solidFill>
                <a:schemeClr val="dk1"/>
              </a:solidFill>
              <a:effectLst/>
              <a:latin typeface="+mn-lt"/>
              <a:ea typeface="+mn-ea"/>
              <a:cs typeface="+mn-cs"/>
            </a:rPr>
            <a:t>人未満の類型区分内で、類似団体と比較してコストが高くなる傾向がある。 </a:t>
          </a:r>
        </a:p>
        <a:p>
          <a:pPr latinLnBrk="1"/>
          <a:r>
            <a:rPr lang="ja-JP" altLang="en-US" sz="1100" b="0" i="0">
              <a:solidFill>
                <a:schemeClr val="dk1"/>
              </a:solidFill>
              <a:effectLst/>
              <a:latin typeface="+mn-lt"/>
              <a:ea typeface="+mn-ea"/>
              <a:cs typeface="+mn-cs"/>
            </a:rPr>
            <a:t>総務費は、標準化・共通化によるシステム整備の影響で増加している。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民生費は、生活保護費の増加が主な要因となっている。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衛生費は、脱炭素関連事業により令和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年度に大幅な増加が見られ、令和</a:t>
          </a:r>
          <a:r>
            <a:rPr lang="en-US" altLang="ja-JP" sz="1100" b="0" i="0">
              <a:solidFill>
                <a:schemeClr val="dk1"/>
              </a:solidFill>
              <a:effectLst/>
              <a:latin typeface="+mn-lt"/>
              <a:ea typeface="+mn-ea"/>
              <a:cs typeface="+mn-cs"/>
            </a:rPr>
            <a:t>8</a:t>
          </a:r>
          <a:r>
            <a:rPr lang="ja-JP" altLang="en-US" sz="1100" b="0" i="0">
              <a:solidFill>
                <a:schemeClr val="dk1"/>
              </a:solidFill>
              <a:effectLst/>
              <a:latin typeface="+mn-lt"/>
              <a:ea typeface="+mn-ea"/>
              <a:cs typeface="+mn-cs"/>
            </a:rPr>
            <a:t>年度の事業完了まで継続的な支出が見込まれている。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商工費は、令和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年度に新宿泊施設の整備があったことで大幅に増加しているが、令和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年度には例年通りの水準に戻っている。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公債費は、基幹施設整備事業や観光施設整備事業といった大規模な借入額を伴う事業の償還によって年々増加している。 </a:t>
          </a:r>
        </a:p>
        <a:p>
          <a:br>
            <a:rPr lang="ja-JP" altLang="en-US"/>
          </a:b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岡山県西粟倉村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年度は実質単年度収支が赤字となったことで、積み上げてきた財政調整基金を取り崩す形となったが、基金残高および実質収支額の標準財政規模比は依然として</a:t>
          </a:r>
          <a:r>
            <a:rPr lang="en-US" altLang="ja-JP" sz="1100" b="0" i="0">
              <a:solidFill>
                <a:schemeClr val="dk1"/>
              </a:solidFill>
              <a:effectLst/>
              <a:latin typeface="+mn-lt"/>
              <a:ea typeface="+mn-ea"/>
              <a:cs typeface="+mn-cs"/>
            </a:rPr>
            <a:t>10%</a:t>
          </a:r>
          <a:r>
            <a:rPr lang="ja-JP" altLang="en-US" sz="1100" b="0" i="0">
              <a:solidFill>
                <a:schemeClr val="dk1"/>
              </a:solidFill>
              <a:effectLst/>
              <a:latin typeface="+mn-lt"/>
              <a:ea typeface="+mn-ea"/>
              <a:cs typeface="+mn-cs"/>
            </a:rPr>
            <a:t>以上を維持しており、現時点での財政の健全性は保たれていると言える 。</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岡山県西粟倉村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年度における連結実質赤字比率は、全ての会計において黒字を維持しているため算定されず、財政の健全性が保たれている。財政基盤である一般会計の黒字幅（標準財政規模比）は</a:t>
          </a:r>
          <a:r>
            <a:rPr lang="en-US" altLang="ja-JP" sz="1100" b="0" i="0">
              <a:solidFill>
                <a:schemeClr val="dk1"/>
              </a:solidFill>
              <a:effectLst/>
              <a:latin typeface="+mn-lt"/>
              <a:ea typeface="+mn-ea"/>
              <a:cs typeface="+mn-cs"/>
            </a:rPr>
            <a:t>10.42%</a:t>
          </a:r>
          <a:r>
            <a:rPr lang="ja-JP" altLang="en-US" sz="1100" b="0" i="0">
              <a:solidFill>
                <a:schemeClr val="dk1"/>
              </a:solidFill>
              <a:effectLst/>
              <a:latin typeface="+mn-lt"/>
              <a:ea typeface="+mn-ea"/>
              <a:cs typeface="+mn-cs"/>
            </a:rPr>
            <a:t>と、前年度の</a:t>
          </a:r>
          <a:r>
            <a:rPr lang="en-US" altLang="ja-JP" sz="1100" b="0" i="0">
              <a:solidFill>
                <a:schemeClr val="dk1"/>
              </a:solidFill>
              <a:effectLst/>
              <a:latin typeface="+mn-lt"/>
              <a:ea typeface="+mn-ea"/>
              <a:cs typeface="+mn-cs"/>
            </a:rPr>
            <a:t>11.93%</a:t>
          </a:r>
          <a:r>
            <a:rPr lang="ja-JP" altLang="en-US" sz="1100" b="0" i="0">
              <a:solidFill>
                <a:schemeClr val="dk1"/>
              </a:solidFill>
              <a:effectLst/>
              <a:latin typeface="+mn-lt"/>
              <a:ea typeface="+mn-ea"/>
              <a:cs typeface="+mn-cs"/>
            </a:rPr>
            <a:t>からは</a:t>
          </a:r>
          <a:r>
            <a:rPr lang="en-US" altLang="ja-JP" sz="1100" b="0" i="0">
              <a:solidFill>
                <a:schemeClr val="dk1"/>
              </a:solidFill>
              <a:effectLst/>
              <a:latin typeface="+mn-lt"/>
              <a:ea typeface="+mn-ea"/>
              <a:cs typeface="+mn-cs"/>
            </a:rPr>
            <a:t>1.51</a:t>
          </a:r>
          <a:r>
            <a:rPr lang="ja-JP" altLang="en-US" sz="1100" b="0" i="0">
              <a:solidFill>
                <a:schemeClr val="dk1"/>
              </a:solidFill>
              <a:effectLst/>
              <a:latin typeface="+mn-lt"/>
              <a:ea typeface="+mn-ea"/>
              <a:cs typeface="+mn-cs"/>
            </a:rPr>
            <a:t>低下したものの、依然として高い水準を確保している。特別会計においも、全項目で黒字を継続しており、新たに農業集落排水事業特別会計でも</a:t>
          </a:r>
          <a:r>
            <a:rPr lang="en-US" altLang="ja-JP" sz="1100" b="0" i="0">
              <a:solidFill>
                <a:schemeClr val="dk1"/>
              </a:solidFill>
              <a:effectLst/>
              <a:latin typeface="+mn-lt"/>
              <a:ea typeface="+mn-ea"/>
              <a:cs typeface="+mn-cs"/>
            </a:rPr>
            <a:t>0.30%</a:t>
          </a:r>
          <a:r>
            <a:rPr lang="ja-JP" altLang="en-US" sz="1100" b="0" i="0">
              <a:solidFill>
                <a:schemeClr val="dk1"/>
              </a:solidFill>
              <a:effectLst/>
              <a:latin typeface="+mn-lt"/>
              <a:ea typeface="+mn-ea"/>
              <a:cs typeface="+mn-cs"/>
            </a:rPr>
            <a:t>の黒字が計上された。総じて健全な状態にあるが、一般会計等の黒字幅が縮小傾向にあるため、今後の安定的な収支管理を行っていく。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岡山県西粟倉村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年度からの基幹施設建設に向け、これまで起債の借入の抑制や繰上償還を行うなど地方債残高を減らし準備をしてきた。償還が始まる令和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年度から借入額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年間返済額が上昇し、実質公債費比率も増加</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これに向け積立を行ってきた公共施設等整備基金を活用するなど計画的な管理に努める。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岡山県西粟倉村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平成</a:t>
          </a:r>
          <a:r>
            <a:rPr lang="en-US" altLang="ja-JP" sz="1100" b="0" i="0">
              <a:solidFill>
                <a:schemeClr val="dk1"/>
              </a:solidFill>
              <a:effectLst/>
              <a:latin typeface="+mn-lt"/>
              <a:ea typeface="+mn-ea"/>
              <a:cs typeface="+mn-cs"/>
            </a:rPr>
            <a:t>29</a:t>
          </a:r>
          <a:r>
            <a:rPr lang="ja-JP" altLang="en-US" sz="1100" b="0" i="0">
              <a:solidFill>
                <a:schemeClr val="dk1"/>
              </a:solidFill>
              <a:effectLst/>
              <a:latin typeface="+mn-lt"/>
              <a:ea typeface="+mn-ea"/>
              <a:cs typeface="+mn-cs"/>
            </a:rPr>
            <a:t>年度から基幹施設建設に向け、これまで地方債の借入抑制や繰上償還を行うなど、地方債残高を減らし準備を進めてきた。当該事業および脱炭素関連事業、観光施設建設改良事業の影響により、地方債残高は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年度まで一時的に増加していたが、令和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年度の一般会計等地方債現在高は</a:t>
          </a:r>
          <a:r>
            <a:rPr lang="en-US" altLang="ja-JP" sz="1100" b="0" i="0">
              <a:solidFill>
                <a:schemeClr val="dk1"/>
              </a:solidFill>
              <a:effectLst/>
              <a:latin typeface="+mn-lt"/>
              <a:ea typeface="+mn-ea"/>
              <a:cs typeface="+mn-cs"/>
            </a:rPr>
            <a:t>4,286</a:t>
          </a:r>
          <a:r>
            <a:rPr lang="ja-JP" altLang="en-US" sz="1100" b="0" i="0">
              <a:solidFill>
                <a:schemeClr val="dk1"/>
              </a:solidFill>
              <a:effectLst/>
              <a:latin typeface="+mn-lt"/>
              <a:ea typeface="+mn-ea"/>
              <a:cs typeface="+mn-cs"/>
            </a:rPr>
            <a:t>百万円となり、前年度（</a:t>
          </a:r>
          <a:r>
            <a:rPr lang="en-US" altLang="ja-JP" sz="1100" b="0" i="0">
              <a:solidFill>
                <a:schemeClr val="dk1"/>
              </a:solidFill>
              <a:effectLst/>
              <a:latin typeface="+mn-lt"/>
              <a:ea typeface="+mn-ea"/>
              <a:cs typeface="+mn-cs"/>
            </a:rPr>
            <a:t>4,623</a:t>
          </a:r>
          <a:r>
            <a:rPr lang="ja-JP" altLang="en-US" sz="1100" b="0" i="0">
              <a:solidFill>
                <a:schemeClr val="dk1"/>
              </a:solidFill>
              <a:effectLst/>
              <a:latin typeface="+mn-lt"/>
              <a:ea typeface="+mn-ea"/>
              <a:cs typeface="+mn-cs"/>
            </a:rPr>
            <a:t>百万円）から減少に転じている。また、将来負担額の他の要素についても、債務負担行為に基づく支出予定額が</a:t>
          </a:r>
          <a:r>
            <a:rPr lang="en-US" altLang="ja-JP" sz="1100" b="0" i="0">
              <a:solidFill>
                <a:schemeClr val="dk1"/>
              </a:solidFill>
              <a:effectLst/>
              <a:latin typeface="+mn-lt"/>
              <a:ea typeface="+mn-ea"/>
              <a:cs typeface="+mn-cs"/>
            </a:rPr>
            <a:t>191</a:t>
          </a:r>
          <a:r>
            <a:rPr lang="ja-JP" altLang="en-US" sz="1100" b="0" i="0">
              <a:solidFill>
                <a:schemeClr val="dk1"/>
              </a:solidFill>
              <a:effectLst/>
              <a:latin typeface="+mn-lt"/>
              <a:ea typeface="+mn-ea"/>
              <a:cs typeface="+mn-cs"/>
            </a:rPr>
            <a:t>百万円（前年度</a:t>
          </a:r>
          <a:r>
            <a:rPr lang="en-US" altLang="ja-JP" sz="1100" b="0" i="0">
              <a:solidFill>
                <a:schemeClr val="dk1"/>
              </a:solidFill>
              <a:effectLst/>
              <a:latin typeface="+mn-lt"/>
              <a:ea typeface="+mn-ea"/>
              <a:cs typeface="+mn-cs"/>
            </a:rPr>
            <a:t>256</a:t>
          </a:r>
          <a:r>
            <a:rPr lang="ja-JP" altLang="en-US" sz="1100" b="0" i="0">
              <a:solidFill>
                <a:schemeClr val="dk1"/>
              </a:solidFill>
              <a:effectLst/>
              <a:latin typeface="+mn-lt"/>
              <a:ea typeface="+mn-ea"/>
              <a:cs typeface="+mn-cs"/>
            </a:rPr>
            <a:t>百万円）、公営企業債等繰入見込額が</a:t>
          </a:r>
          <a:r>
            <a:rPr lang="en-US" altLang="ja-JP" sz="1100" b="0" i="0">
              <a:solidFill>
                <a:schemeClr val="dk1"/>
              </a:solidFill>
              <a:effectLst/>
              <a:latin typeface="+mn-lt"/>
              <a:ea typeface="+mn-ea"/>
              <a:cs typeface="+mn-cs"/>
            </a:rPr>
            <a:t>194</a:t>
          </a:r>
          <a:r>
            <a:rPr lang="ja-JP" altLang="en-US" sz="1100" b="0" i="0">
              <a:solidFill>
                <a:schemeClr val="dk1"/>
              </a:solidFill>
              <a:effectLst/>
              <a:latin typeface="+mn-lt"/>
              <a:ea typeface="+mn-ea"/>
              <a:cs typeface="+mn-cs"/>
            </a:rPr>
            <a:t>百万円（前年度</a:t>
          </a:r>
          <a:r>
            <a:rPr lang="en-US" altLang="ja-JP" sz="1100" b="0" i="0">
              <a:solidFill>
                <a:schemeClr val="dk1"/>
              </a:solidFill>
              <a:effectLst/>
              <a:latin typeface="+mn-lt"/>
              <a:ea typeface="+mn-ea"/>
              <a:cs typeface="+mn-cs"/>
            </a:rPr>
            <a:t>288</a:t>
          </a:r>
          <a:r>
            <a:rPr lang="ja-JP" altLang="en-US" sz="1100" b="0" i="0">
              <a:solidFill>
                <a:schemeClr val="dk1"/>
              </a:solidFill>
              <a:effectLst/>
              <a:latin typeface="+mn-lt"/>
              <a:ea typeface="+mn-ea"/>
              <a:cs typeface="+mn-cs"/>
            </a:rPr>
            <a:t>百万円）と、それぞれ減少した。一方で、充当可能財源については、ふるさと納税事業の推進等により財源確保に努めているものの、充当可能基金は</a:t>
          </a:r>
          <a:r>
            <a:rPr lang="en-US" altLang="ja-JP" sz="1100" b="0" i="0">
              <a:solidFill>
                <a:schemeClr val="dk1"/>
              </a:solidFill>
              <a:effectLst/>
              <a:latin typeface="+mn-lt"/>
              <a:ea typeface="+mn-ea"/>
              <a:cs typeface="+mn-cs"/>
            </a:rPr>
            <a:t>1,404</a:t>
          </a:r>
          <a:r>
            <a:rPr lang="ja-JP" altLang="en-US" sz="1100" b="0" i="0">
              <a:solidFill>
                <a:schemeClr val="dk1"/>
              </a:solidFill>
              <a:effectLst/>
              <a:latin typeface="+mn-lt"/>
              <a:ea typeface="+mn-ea"/>
              <a:cs typeface="+mn-cs"/>
            </a:rPr>
            <a:t>百万円（前年度</a:t>
          </a:r>
          <a:r>
            <a:rPr lang="en-US" altLang="ja-JP" sz="1100" b="0" i="0">
              <a:solidFill>
                <a:schemeClr val="dk1"/>
              </a:solidFill>
              <a:effectLst/>
              <a:latin typeface="+mn-lt"/>
              <a:ea typeface="+mn-ea"/>
              <a:cs typeface="+mn-cs"/>
            </a:rPr>
            <a:t>1,536</a:t>
          </a:r>
          <a:r>
            <a:rPr lang="ja-JP" altLang="en-US" sz="1100" b="0" i="0">
              <a:solidFill>
                <a:schemeClr val="dk1"/>
              </a:solidFill>
              <a:effectLst/>
              <a:latin typeface="+mn-lt"/>
              <a:ea typeface="+mn-ea"/>
              <a:cs typeface="+mn-cs"/>
            </a:rPr>
            <a:t>百万円）と減少している。将来負担比率を一定の水準に抑制しつつも、特定の財源に過度に依存しない持続可能な財政運営を目指し、引き続き事業計画の精査と財源確保に向けた取組を継続していく。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岡山県西粟倉村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・近年の公共施設整備に伴う償還に対する減債基金の取り崩しや基幹システム整備に伴う特定目的金は取り崩し</a:t>
          </a:r>
          <a:r>
            <a:rPr kumimoji="1" lang="ja-JP" altLang="en-US" sz="1100">
              <a:solidFill>
                <a:schemeClr val="dk1"/>
              </a:solidFill>
              <a:effectLst/>
              <a:latin typeface="+mn-lt"/>
              <a:ea typeface="+mn-ea"/>
              <a:cs typeface="+mn-cs"/>
            </a:rPr>
            <a:t>により、全体額</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lang="ja-JP" altLang="en-US" sz="1100" b="0" i="0">
              <a:solidFill>
                <a:schemeClr val="dk1"/>
              </a:solidFill>
              <a:effectLst/>
              <a:latin typeface="+mn-lt"/>
              <a:ea typeface="+mn-ea"/>
              <a:cs typeface="+mn-cs"/>
            </a:rPr>
            <a:t>・人件費の増加や物価高、起債償還などで歳出が膨張し、一般財源の負担が増大する中、基金を維持するためには慎重な財政運営を行う。まず、基金の目的を再評価し厳選した事業に活用することで効率を高める。また、歳入拡大を図る施策を強化し、余剰金や臨時収入を基金へ積み立てていく。さらに、経費削減や事業の再編を進めることで財政健全化を図り、将来の不測の事態にも対応できる基金の安定確保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・公共施設整備基金：公共施設の整備を目的</a:t>
          </a:r>
          <a:endParaRPr lang="ja-JP" altLang="ja-JP" sz="1400">
            <a:effectLst/>
          </a:endParaRPr>
        </a:p>
        <a:p>
          <a:r>
            <a:rPr kumimoji="1" lang="ja-JP" altLang="ja-JP" sz="1100">
              <a:solidFill>
                <a:schemeClr val="dk1"/>
              </a:solidFill>
              <a:effectLst/>
              <a:latin typeface="+mn-lt"/>
              <a:ea typeface="+mn-ea"/>
              <a:cs typeface="+mn-cs"/>
            </a:rPr>
            <a:t>・むらづくり基金：ふるさと納税の寄付者から寄附金を社会投資の資金として受け入れると同時に、寄附者の公共サービスに対するニーズを具体化することにより、寄附を通じた住民参加型の地方自治を実現すると共に個性あるむらづくりに資するため</a:t>
          </a:r>
          <a:endParaRPr lang="ja-JP" altLang="ja-JP" sz="1400">
            <a:effectLst/>
          </a:endParaRPr>
        </a:p>
        <a:p>
          <a:r>
            <a:rPr kumimoji="1" lang="ja-JP" altLang="ja-JP" sz="1100">
              <a:solidFill>
                <a:schemeClr val="dk1"/>
              </a:solidFill>
              <a:effectLst/>
              <a:latin typeface="+mn-lt"/>
              <a:ea typeface="+mn-ea"/>
              <a:cs typeface="+mn-cs"/>
            </a:rPr>
            <a:t>・財政調整基金（小水力）：小水力発電施設の整備を目的</a:t>
          </a:r>
          <a:endParaRPr lang="ja-JP" altLang="ja-JP" sz="1400">
            <a:effectLst/>
          </a:endParaRPr>
        </a:p>
        <a:p>
          <a:r>
            <a:rPr kumimoji="1" lang="ja-JP" altLang="ja-JP" sz="1100">
              <a:solidFill>
                <a:schemeClr val="dk1"/>
              </a:solidFill>
              <a:effectLst/>
              <a:latin typeface="+mn-lt"/>
              <a:ea typeface="+mn-ea"/>
              <a:cs typeface="+mn-cs"/>
            </a:rPr>
            <a:t>・観光施設等整備事業基金：観光施設及び設備の開発並びに老朽化に備える</a:t>
          </a:r>
          <a:endParaRPr lang="ja-JP" altLang="ja-JP" sz="1400">
            <a:effectLst/>
          </a:endParaRPr>
        </a:p>
        <a:p>
          <a:r>
            <a:rPr kumimoji="1" lang="ja-JP" altLang="ja-JP" sz="1100">
              <a:solidFill>
                <a:schemeClr val="dk1"/>
              </a:solidFill>
              <a:effectLst/>
              <a:latin typeface="+mn-lt"/>
              <a:ea typeface="+mn-ea"/>
              <a:cs typeface="+mn-cs"/>
            </a:rPr>
            <a:t>・公有財産取得基金：公有財産の取得を目的</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・公共施設整備基金：基幹システム整備に対する取崩による減</a:t>
          </a:r>
          <a:endParaRPr lang="ja-JP" altLang="ja-JP" sz="1400">
            <a:effectLst/>
          </a:endParaRPr>
        </a:p>
        <a:p>
          <a:r>
            <a:rPr kumimoji="1" lang="ja-JP" altLang="ja-JP" sz="1100">
              <a:solidFill>
                <a:schemeClr val="dk1"/>
              </a:solidFill>
              <a:effectLst/>
              <a:latin typeface="+mn-lt"/>
              <a:ea typeface="+mn-ea"/>
              <a:cs typeface="+mn-cs"/>
            </a:rPr>
            <a:t>・むらづくり基金：ふるさと納税による寄附金の充当事業（取崩事業）の増による基金の減</a:t>
          </a:r>
          <a:endParaRPr lang="ja-JP" altLang="ja-JP" sz="1400">
            <a:effectLst/>
          </a:endParaRPr>
        </a:p>
        <a:p>
          <a:r>
            <a:rPr kumimoji="1" lang="ja-JP" altLang="ja-JP" sz="1100">
              <a:solidFill>
                <a:schemeClr val="dk1"/>
              </a:solidFill>
              <a:effectLst/>
              <a:latin typeface="+mn-lt"/>
              <a:ea typeface="+mn-ea"/>
              <a:cs typeface="+mn-cs"/>
            </a:rPr>
            <a:t>・財政調整基金（小水力）：小水力発電による売電収入の増</a:t>
          </a:r>
          <a:endParaRPr lang="ja-JP" altLang="ja-JP" sz="1400">
            <a:effectLst/>
          </a:endParaRPr>
        </a:p>
        <a:p>
          <a:r>
            <a:rPr kumimoji="1" lang="ja-JP" altLang="ja-JP" sz="1100">
              <a:solidFill>
                <a:schemeClr val="dk1"/>
              </a:solidFill>
              <a:effectLst/>
              <a:latin typeface="+mn-lt"/>
              <a:ea typeface="+mn-ea"/>
              <a:cs typeface="+mn-cs"/>
            </a:rPr>
            <a:t>・公有財産取得基金：</a:t>
          </a:r>
          <a:r>
            <a:rPr kumimoji="1" lang="ja-JP" altLang="en-US" sz="1100">
              <a:solidFill>
                <a:schemeClr val="dk1"/>
              </a:solidFill>
              <a:effectLst/>
              <a:latin typeface="+mn-lt"/>
              <a:ea typeface="+mn-ea"/>
              <a:cs typeface="+mn-cs"/>
            </a:rPr>
            <a:t>村有分譲地の買戻しに伴う減</a:t>
          </a:r>
          <a:endParaRPr lang="ja-JP" altLang="ja-JP" sz="1400">
            <a:effectLst/>
          </a:endParaRPr>
        </a:p>
        <a:p>
          <a:r>
            <a:rPr kumimoji="1" lang="ja-JP" altLang="ja-JP" sz="1100">
              <a:solidFill>
                <a:schemeClr val="dk1"/>
              </a:solidFill>
              <a:effectLst/>
              <a:latin typeface="+mn-lt"/>
              <a:ea typeface="+mn-ea"/>
              <a:cs typeface="+mn-cs"/>
            </a:rPr>
            <a:t>・観光施設等整備事業基金：観光施設等の</a:t>
          </a:r>
          <a:r>
            <a:rPr kumimoji="1" lang="ja-JP" altLang="en-US" sz="1100">
              <a:solidFill>
                <a:schemeClr val="dk1"/>
              </a:solidFill>
              <a:effectLst/>
              <a:latin typeface="+mn-lt"/>
              <a:ea typeface="+mn-ea"/>
              <a:cs typeface="+mn-cs"/>
            </a:rPr>
            <a:t>修繕に対応した減</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・財政調整基金と減債基金、その他特定目的基金との関連について改めて精査し財政健全化に向けて計画的に基金活用を行えるよう計画を再編する。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・予算の見込みが甘く積立漏れが発生したことにより繰越金が増となった。繰越金の半分以上を積立した。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・経常収支比率の増加が見込まれるため適切に取り崩しつつも経費を切り詰めて最低でも現状を維持できるよう積み立てを行っていく。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・近年の公共施設整備に伴う償還に対する減債基金の取り崩しを行っ</a:t>
          </a:r>
          <a:r>
            <a:rPr kumimoji="1" lang="ja-JP" altLang="en-US" sz="1100">
              <a:solidFill>
                <a:schemeClr val="dk1"/>
              </a:solidFill>
              <a:effectLst/>
              <a:latin typeface="+mn-lt"/>
              <a:ea typeface="+mn-ea"/>
              <a:cs typeface="+mn-cs"/>
            </a:rPr>
            <a:t>ているものの、最終補正によりそれ以上を積むことができた。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今後についても</a:t>
          </a:r>
          <a:r>
            <a:rPr kumimoji="1" lang="ja-JP" altLang="ja-JP" sz="1100">
              <a:solidFill>
                <a:schemeClr val="dk1"/>
              </a:solidFill>
              <a:effectLst/>
              <a:latin typeface="+mn-lt"/>
              <a:ea typeface="+mn-ea"/>
              <a:cs typeface="+mn-cs"/>
            </a:rPr>
            <a:t>高額な償還に対する取崩が見込まれるため、適宜、積立・取崩を行い健全な財政運営を目指す。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681434B-4E11-4A28-8B80-556073352B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2CF54A-BC04-430F-A85F-5311519B7B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ADBE00A-ACAC-41A8-B015-1397DE586589}"/>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C455EA8-E032-4627-92F3-B47B220459B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E4A237E-C2C2-42C5-8233-4D3DB58D7DF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88C164B-DF2A-45CC-94D2-5AB03B69050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C6437CF-969D-4CC8-A6D6-BE7EE1E41FA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353B62B-7B57-4AE6-8781-F395E8E32F68}"/>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B3AD04B-B565-427B-9877-376A80ED4086}"/>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9764FA9-549B-4135-859F-F7AA64D3E84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4E61A94-9940-466B-89A7-089C1029C28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7AA7D2D-EE0B-44C4-B850-F1B90ACF4B0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1,331
1,324
57.97
3,992,896
3,816,205
164,479
1,578,437
4,286,319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3346097-6988-4FE4-BF76-43B69F3155F5}"/>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8787F77-1F19-4D75-8E87-3CDDA85EC62F}"/>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41E26AE-2B64-4E69-AEFB-9F915896835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5637CE4-8C55-41C8-8DA4-DF43F18720F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16E69F4-894C-4D2E-B3F2-634ED153CCA4}"/>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6CA2EA8-DEE3-4E0E-8E09-F64454D2CDFE}"/>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B2581C9-B3AD-4BDE-B8BE-7C307593D73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A8CDC1E-7155-4922-AF84-9984E514A67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2EE8B16-A6F4-4396-9A64-3A3E6435F571}"/>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556152D-5AD6-45D8-8CBF-726A2492BF16}"/>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E937ADB-2BF3-4CF5-9DDF-1FDE2E48BAB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80FB8A5-5C49-417B-8246-37E1A010CC8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91467F1-B93C-4637-A879-F1C7B2FD7FC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130F082-7639-4A90-B129-F355E23175A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D9C24AA-B740-47E8-9434-F50F3FD4110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C19289F-82DA-4EBE-A490-0184170EA3B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C41BDE3-82D1-40EA-BC7E-DEEEAA4BB8A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DAFCC66-652D-41C7-A57F-5971AB438F6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5EA5C34-F729-4098-9CAF-7D53C6A95B02}"/>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A8B7D8E-4F52-4B2D-A830-E95EB63F95F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98CB701-3665-4184-A9B9-C3C9F507BB43}"/>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CC53493-2076-48ED-8222-8A7569AE76E2}"/>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DDBEFD1-EDB9-433D-A434-BC8FF145F0A7}"/>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4712F53-7539-423C-9989-2F5606EE3B3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1D3660F-0E70-494F-89EF-4FE54AD05CCF}"/>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353A8CE-2D98-40C3-BA71-1A178448363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9F9EE09-58DB-4AA5-B56A-F3C330B117D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297A7DC-D8C9-4D51-9C9C-1F268D07DCBA}"/>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E737B78-A757-4600-974A-9557B660DA39}"/>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C3E906C-F11D-47BD-9F83-EAC2B0C54B66}"/>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26E3FA5-B818-4871-A176-9F549365DD6B}"/>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91E7EF3-12DB-43D9-90FC-AFCD2B9B753E}"/>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F786389-12BD-4D61-A2FF-10468ECC6A57}"/>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12EC334-8655-470F-9D7E-9FA22504B338}"/>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73B2616-3BE9-44B1-8AA0-D284AC015CC4}"/>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65.3</a:t>
          </a:r>
          <a:r>
            <a:rPr kumimoji="1" lang="ja-JP" altLang="en-US" sz="1100">
              <a:latin typeface="ＭＳ Ｐゴシック" panose="020B0600070205080204" pitchFamily="50" charset="-128"/>
              <a:ea typeface="ＭＳ Ｐゴシック" panose="020B0600070205080204" pitchFamily="50" charset="-128"/>
            </a:rPr>
            <a:t>％で、前年度の</a:t>
          </a:r>
          <a:r>
            <a:rPr kumimoji="1" lang="en-US" altLang="ja-JP" sz="1100">
              <a:latin typeface="ＭＳ Ｐゴシック" panose="020B0600070205080204" pitchFamily="50" charset="-128"/>
              <a:ea typeface="ＭＳ Ｐゴシック" panose="020B0600070205080204" pitchFamily="50" charset="-128"/>
            </a:rPr>
            <a:t>64.2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ポイント上昇しているものの、類似団体内平均</a:t>
          </a:r>
          <a:r>
            <a:rPr kumimoji="1" lang="en-US" altLang="ja-JP" sz="1100">
              <a:latin typeface="ＭＳ Ｐゴシック" panose="020B0600070205080204" pitchFamily="50" charset="-128"/>
              <a:ea typeface="ＭＳ Ｐゴシック" panose="020B0600070205080204" pitchFamily="50" charset="-128"/>
            </a:rPr>
            <a:t>65.8</a:t>
          </a:r>
          <a:r>
            <a:rPr kumimoji="1" lang="ja-JP" altLang="en-US" sz="1100">
              <a:latin typeface="ＭＳ Ｐゴシック" panose="020B0600070205080204" pitchFamily="50" charset="-128"/>
              <a:ea typeface="ＭＳ Ｐゴシック" panose="020B0600070205080204" pitchFamily="50" charset="-128"/>
            </a:rPr>
            <a:t>％を下回っている。近年、既存施設の減価償却が進んでいることから、今後も公共施設等の老朽化状況を踏まえ、個別施設計画等に基づく計画的な点検・修繕や長寿命化を進めるとともに、施設の更新・集約化等についても検討し、適正な施設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3B89891-6EAA-4507-9CEF-7E41E57BA52E}"/>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C2869F3-8B3B-4A3C-B1E0-501793C7300D}"/>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18FE49E-EB97-4B37-8E89-B25A2073D698}"/>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539FBC2B-3A92-48C2-A910-C2F1909FE781}"/>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0C570A0-E84D-4662-9071-18BAAA7CDE71}"/>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333529E-707D-4CA9-A633-6DA424454F63}"/>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4AEEE933-B523-422A-9270-36EAA9C921B5}"/>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89F325C4-EA96-40EF-A6CC-C9961E0E4C84}"/>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7AB9DAF-2A93-46AB-B896-D5D53E66BF7C}"/>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B1E8CE4-172C-421B-8E51-AD7534755116}"/>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6FF9F70-6434-4087-9F9C-9CB1D010F71E}"/>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467B325-84F0-4420-BCBB-6F5FE4C89668}"/>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50C4CF8-1CEA-4275-ACC7-695258E75D30}"/>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23CDF67A-054F-4DC1-8B69-F20FF1482A76}"/>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7D8CDF32-BA31-40FD-ABA3-9E481F3964C1}"/>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7F5C180-2413-4B51-AA13-858E465644AA}"/>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13181210-3125-4B2E-A80E-DC215A7C65C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D8CDCAA7-0996-4A3E-9D17-18D007201221}"/>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67" name="直線コネクタ 66">
          <a:extLst>
            <a:ext uri="{FF2B5EF4-FFF2-40B4-BE49-F238E27FC236}">
              <a16:creationId xmlns:a16="http://schemas.microsoft.com/office/drawing/2014/main" id="{7F1189DC-8418-4074-B554-C964DB7EA856}"/>
            </a:ext>
          </a:extLst>
        </xdr:cNvPr>
        <xdr:cNvCxnSpPr/>
      </xdr:nvCxnSpPr>
      <xdr:spPr>
        <a:xfrm flipV="1">
          <a:off x="4760595" y="4628697"/>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68" name="有形固定資産減価償却率最小値テキスト">
          <a:extLst>
            <a:ext uri="{FF2B5EF4-FFF2-40B4-BE49-F238E27FC236}">
              <a16:creationId xmlns:a16="http://schemas.microsoft.com/office/drawing/2014/main" id="{263B09C0-D872-4E71-ADFB-EBBC8D349E5E}"/>
            </a:ext>
          </a:extLst>
        </xdr:cNvPr>
        <xdr:cNvSpPr txBox="1"/>
      </xdr:nvSpPr>
      <xdr:spPr>
        <a:xfrm>
          <a:off x="4813300" y="6097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69" name="直線コネクタ 68">
          <a:extLst>
            <a:ext uri="{FF2B5EF4-FFF2-40B4-BE49-F238E27FC236}">
              <a16:creationId xmlns:a16="http://schemas.microsoft.com/office/drawing/2014/main" id="{786962A1-A44E-4071-8EB3-388D31367DC4}"/>
            </a:ext>
          </a:extLst>
        </xdr:cNvPr>
        <xdr:cNvCxnSpPr/>
      </xdr:nvCxnSpPr>
      <xdr:spPr>
        <a:xfrm>
          <a:off x="4673600" y="6093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0" name="有形固定資産減価償却率最大値テキスト">
          <a:extLst>
            <a:ext uri="{FF2B5EF4-FFF2-40B4-BE49-F238E27FC236}">
              <a16:creationId xmlns:a16="http://schemas.microsoft.com/office/drawing/2014/main" id="{9E78CCC8-845D-456C-86C0-7001E8DDCA18}"/>
            </a:ext>
          </a:extLst>
        </xdr:cNvPr>
        <xdr:cNvSpPr txBox="1"/>
      </xdr:nvSpPr>
      <xdr:spPr>
        <a:xfrm>
          <a:off x="4813300" y="4403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1" name="直線コネクタ 70">
          <a:extLst>
            <a:ext uri="{FF2B5EF4-FFF2-40B4-BE49-F238E27FC236}">
              <a16:creationId xmlns:a16="http://schemas.microsoft.com/office/drawing/2014/main" id="{2238C682-F416-49A7-A30C-01F5BFC1339A}"/>
            </a:ext>
          </a:extLst>
        </xdr:cNvPr>
        <xdr:cNvCxnSpPr/>
      </xdr:nvCxnSpPr>
      <xdr:spPr>
        <a:xfrm>
          <a:off x="4673600" y="4628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72" name="有形固定資産減価償却率平均値テキスト">
          <a:extLst>
            <a:ext uri="{FF2B5EF4-FFF2-40B4-BE49-F238E27FC236}">
              <a16:creationId xmlns:a16="http://schemas.microsoft.com/office/drawing/2014/main" id="{8DE5CBB0-D637-46A4-96DF-92F79F380C06}"/>
            </a:ext>
          </a:extLst>
        </xdr:cNvPr>
        <xdr:cNvSpPr txBox="1"/>
      </xdr:nvSpPr>
      <xdr:spPr>
        <a:xfrm>
          <a:off x="4813300" y="5213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3" name="フローチャート: 判断 72">
          <a:extLst>
            <a:ext uri="{FF2B5EF4-FFF2-40B4-BE49-F238E27FC236}">
              <a16:creationId xmlns:a16="http://schemas.microsoft.com/office/drawing/2014/main" id="{B1539B7B-2CB9-465C-B68F-ED912E6FACDB}"/>
            </a:ext>
          </a:extLst>
        </xdr:cNvPr>
        <xdr:cNvSpPr/>
      </xdr:nvSpPr>
      <xdr:spPr>
        <a:xfrm>
          <a:off x="4711700" y="52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74" name="フローチャート: 判断 73">
          <a:extLst>
            <a:ext uri="{FF2B5EF4-FFF2-40B4-BE49-F238E27FC236}">
              <a16:creationId xmlns:a16="http://schemas.microsoft.com/office/drawing/2014/main" id="{9E1F6FEB-79CD-44D0-BDD2-349D763793E9}"/>
            </a:ext>
          </a:extLst>
        </xdr:cNvPr>
        <xdr:cNvSpPr/>
      </xdr:nvSpPr>
      <xdr:spPr>
        <a:xfrm>
          <a:off x="40005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5" name="フローチャート: 判断 74">
          <a:extLst>
            <a:ext uri="{FF2B5EF4-FFF2-40B4-BE49-F238E27FC236}">
              <a16:creationId xmlns:a16="http://schemas.microsoft.com/office/drawing/2014/main" id="{E6F66222-12E8-443C-A0C2-1424CA3FFB9A}"/>
            </a:ext>
          </a:extLst>
        </xdr:cNvPr>
        <xdr:cNvSpPr/>
      </xdr:nvSpPr>
      <xdr:spPr>
        <a:xfrm>
          <a:off x="32385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6" name="フローチャート: 判断 75">
          <a:extLst>
            <a:ext uri="{FF2B5EF4-FFF2-40B4-BE49-F238E27FC236}">
              <a16:creationId xmlns:a16="http://schemas.microsoft.com/office/drawing/2014/main" id="{3033FFAD-F1DB-4532-BF1C-906148DCA213}"/>
            </a:ext>
          </a:extLst>
        </xdr:cNvPr>
        <xdr:cNvSpPr/>
      </xdr:nvSpPr>
      <xdr:spPr>
        <a:xfrm>
          <a:off x="24765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7" name="フローチャート: 判断 76">
          <a:extLst>
            <a:ext uri="{FF2B5EF4-FFF2-40B4-BE49-F238E27FC236}">
              <a16:creationId xmlns:a16="http://schemas.microsoft.com/office/drawing/2014/main" id="{BADD1322-3863-48E3-BA2C-2449A7B98BAF}"/>
            </a:ext>
          </a:extLst>
        </xdr:cNvPr>
        <xdr:cNvSpPr/>
      </xdr:nvSpPr>
      <xdr:spPr>
        <a:xfrm>
          <a:off x="1714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ECC2B34-F602-4765-831C-29BB0A06BFB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C53EF4E-E1AC-48CC-AEDB-25DAD98D817A}"/>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87EEDA1-0CB3-4F9A-A0D2-A0214B647CA6}"/>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D9943A0-0007-4448-89C2-C816C07A5FE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46E2AAC-AED4-498B-BDB7-45861862C6B4}"/>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75928</xdr:rowOff>
    </xdr:from>
    <xdr:to>
      <xdr:col>23</xdr:col>
      <xdr:colOff>136525</xdr:colOff>
      <xdr:row>31</xdr:row>
      <xdr:rowOff>6078</xdr:rowOff>
    </xdr:to>
    <xdr:sp macro="" textlink="">
      <xdr:nvSpPr>
        <xdr:cNvPr id="83" name="楕円 82">
          <a:extLst>
            <a:ext uri="{FF2B5EF4-FFF2-40B4-BE49-F238E27FC236}">
              <a16:creationId xmlns:a16="http://schemas.microsoft.com/office/drawing/2014/main" id="{1E64FD47-46BF-477A-A718-97CED325B58D}"/>
            </a:ext>
          </a:extLst>
        </xdr:cNvPr>
        <xdr:cNvSpPr/>
      </xdr:nvSpPr>
      <xdr:spPr>
        <a:xfrm>
          <a:off x="4711700" y="521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98805</xdr:rowOff>
    </xdr:from>
    <xdr:ext cx="405111" cy="259045"/>
    <xdr:sp macro="" textlink="">
      <xdr:nvSpPr>
        <xdr:cNvPr id="84" name="有形固定資産減価償却率該当値テキスト">
          <a:extLst>
            <a:ext uri="{FF2B5EF4-FFF2-40B4-BE49-F238E27FC236}">
              <a16:creationId xmlns:a16="http://schemas.microsoft.com/office/drawing/2014/main" id="{F6A44398-AD68-4044-831B-44448412F5FE}"/>
            </a:ext>
          </a:extLst>
        </xdr:cNvPr>
        <xdr:cNvSpPr txBox="1"/>
      </xdr:nvSpPr>
      <xdr:spPr>
        <a:xfrm>
          <a:off x="4813300" y="507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42001</xdr:rowOff>
    </xdr:from>
    <xdr:to>
      <xdr:col>19</xdr:col>
      <xdr:colOff>187325</xdr:colOff>
      <xdr:row>30</xdr:row>
      <xdr:rowOff>143601</xdr:rowOff>
    </xdr:to>
    <xdr:sp macro="" textlink="">
      <xdr:nvSpPr>
        <xdr:cNvPr id="85" name="楕円 84">
          <a:extLst>
            <a:ext uri="{FF2B5EF4-FFF2-40B4-BE49-F238E27FC236}">
              <a16:creationId xmlns:a16="http://schemas.microsoft.com/office/drawing/2014/main" id="{DC2649CA-AB4B-481B-B307-23517DF6A9D9}"/>
            </a:ext>
          </a:extLst>
        </xdr:cNvPr>
        <xdr:cNvSpPr/>
      </xdr:nvSpPr>
      <xdr:spPr>
        <a:xfrm>
          <a:off x="4000500" y="51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92801</xdr:rowOff>
    </xdr:from>
    <xdr:to>
      <xdr:col>23</xdr:col>
      <xdr:colOff>85725</xdr:colOff>
      <xdr:row>30</xdr:row>
      <xdr:rowOff>126728</xdr:rowOff>
    </xdr:to>
    <xdr:cxnSp macro="">
      <xdr:nvCxnSpPr>
        <xdr:cNvPr id="86" name="直線コネクタ 85">
          <a:extLst>
            <a:ext uri="{FF2B5EF4-FFF2-40B4-BE49-F238E27FC236}">
              <a16:creationId xmlns:a16="http://schemas.microsoft.com/office/drawing/2014/main" id="{17B3D5DD-25FB-47E9-A980-AC986E58D9AE}"/>
            </a:ext>
          </a:extLst>
        </xdr:cNvPr>
        <xdr:cNvCxnSpPr/>
      </xdr:nvCxnSpPr>
      <xdr:spPr>
        <a:xfrm>
          <a:off x="4051300" y="5236301"/>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87" name="n_1aveValue有形固定資産減価償却率">
          <a:extLst>
            <a:ext uri="{FF2B5EF4-FFF2-40B4-BE49-F238E27FC236}">
              <a16:creationId xmlns:a16="http://schemas.microsoft.com/office/drawing/2014/main" id="{F813E8D9-6BE4-417D-A292-9D3F27E0BC36}"/>
            </a:ext>
          </a:extLst>
        </xdr:cNvPr>
        <xdr:cNvSpPr txBox="1"/>
      </xdr:nvSpPr>
      <xdr:spPr>
        <a:xfrm>
          <a:off x="3836044" y="52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88" name="n_2aveValue有形固定資産減価償却率">
          <a:extLst>
            <a:ext uri="{FF2B5EF4-FFF2-40B4-BE49-F238E27FC236}">
              <a16:creationId xmlns:a16="http://schemas.microsoft.com/office/drawing/2014/main" id="{382FFBAA-8F93-400C-AF5D-0AFAB46F13CD}"/>
            </a:ext>
          </a:extLst>
        </xdr:cNvPr>
        <xdr:cNvSpPr txBox="1"/>
      </xdr:nvSpPr>
      <xdr:spPr>
        <a:xfrm>
          <a:off x="3086744" y="492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89" name="n_3aveValue有形固定資産減価償却率">
          <a:extLst>
            <a:ext uri="{FF2B5EF4-FFF2-40B4-BE49-F238E27FC236}">
              <a16:creationId xmlns:a16="http://schemas.microsoft.com/office/drawing/2014/main" id="{58837A4D-32DB-40E4-B540-E90AD188D1AE}"/>
            </a:ext>
          </a:extLst>
        </xdr:cNvPr>
        <xdr:cNvSpPr txBox="1"/>
      </xdr:nvSpPr>
      <xdr:spPr>
        <a:xfrm>
          <a:off x="2324744" y="492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90" name="n_4aveValue有形固定資産減価償却率">
          <a:extLst>
            <a:ext uri="{FF2B5EF4-FFF2-40B4-BE49-F238E27FC236}">
              <a16:creationId xmlns:a16="http://schemas.microsoft.com/office/drawing/2014/main" id="{5BEA597E-4248-4511-A973-65E3EB0FB6F4}"/>
            </a:ext>
          </a:extLst>
        </xdr:cNvPr>
        <xdr:cNvSpPr txBox="1"/>
      </xdr:nvSpPr>
      <xdr:spPr>
        <a:xfrm>
          <a:off x="1562744" y="489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160128</xdr:rowOff>
    </xdr:from>
    <xdr:ext cx="405111" cy="259045"/>
    <xdr:sp macro="" textlink="">
      <xdr:nvSpPr>
        <xdr:cNvPr id="91" name="n_1mainValue有形固定資産減価償却率">
          <a:extLst>
            <a:ext uri="{FF2B5EF4-FFF2-40B4-BE49-F238E27FC236}">
              <a16:creationId xmlns:a16="http://schemas.microsoft.com/office/drawing/2014/main" id="{23944690-8A8F-4566-BC59-77271404A6F8}"/>
            </a:ext>
          </a:extLst>
        </xdr:cNvPr>
        <xdr:cNvSpPr txBox="1"/>
      </xdr:nvSpPr>
      <xdr:spPr>
        <a:xfrm>
          <a:off x="3836044" y="496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a:extLst>
            <a:ext uri="{FF2B5EF4-FFF2-40B4-BE49-F238E27FC236}">
              <a16:creationId xmlns:a16="http://schemas.microsoft.com/office/drawing/2014/main" id="{CE4DEFB6-ABC3-481C-900A-4130944A4AE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3" name="正方形/長方形 92">
          <a:extLst>
            <a:ext uri="{FF2B5EF4-FFF2-40B4-BE49-F238E27FC236}">
              <a16:creationId xmlns:a16="http://schemas.microsoft.com/office/drawing/2014/main" id="{735701B2-B66A-4D51-91CE-E5A3AEC8AAE8}"/>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4" name="正方形/長方形 93">
          <a:extLst>
            <a:ext uri="{FF2B5EF4-FFF2-40B4-BE49-F238E27FC236}">
              <a16:creationId xmlns:a16="http://schemas.microsoft.com/office/drawing/2014/main" id="{5529B211-2A86-4E45-BA63-E5F796A814F8}"/>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a:extLst>
            <a:ext uri="{FF2B5EF4-FFF2-40B4-BE49-F238E27FC236}">
              <a16:creationId xmlns:a16="http://schemas.microsoft.com/office/drawing/2014/main" id="{C357BA4B-D18F-422D-ABBC-FCEFA32411AD}"/>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a:extLst>
            <a:ext uri="{FF2B5EF4-FFF2-40B4-BE49-F238E27FC236}">
              <a16:creationId xmlns:a16="http://schemas.microsoft.com/office/drawing/2014/main" id="{A106C015-F084-412C-B51E-F0F532EB59A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a:extLst>
            <a:ext uri="{FF2B5EF4-FFF2-40B4-BE49-F238E27FC236}">
              <a16:creationId xmlns:a16="http://schemas.microsoft.com/office/drawing/2014/main" id="{D923595A-4393-45D7-B4CC-A977C7E9855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a:extLst>
            <a:ext uri="{FF2B5EF4-FFF2-40B4-BE49-F238E27FC236}">
              <a16:creationId xmlns:a16="http://schemas.microsoft.com/office/drawing/2014/main" id="{0A93D007-1D71-42EA-B2B6-6422C856FAAE}"/>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a:extLst>
            <a:ext uri="{FF2B5EF4-FFF2-40B4-BE49-F238E27FC236}">
              <a16:creationId xmlns:a16="http://schemas.microsoft.com/office/drawing/2014/main" id="{F5DF05DE-CEF8-4D0B-BD75-D45C3D0C0B4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a:extLst>
            <a:ext uri="{FF2B5EF4-FFF2-40B4-BE49-F238E27FC236}">
              <a16:creationId xmlns:a16="http://schemas.microsoft.com/office/drawing/2014/main" id="{CF4B49B3-ECE5-4A10-8C5F-920BB66DF4A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a:extLst>
            <a:ext uri="{FF2B5EF4-FFF2-40B4-BE49-F238E27FC236}">
              <a16:creationId xmlns:a16="http://schemas.microsoft.com/office/drawing/2014/main" id="{FD069619-A2CB-4465-AC54-2C026CA7997F}"/>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a:extLst>
            <a:ext uri="{FF2B5EF4-FFF2-40B4-BE49-F238E27FC236}">
              <a16:creationId xmlns:a16="http://schemas.microsoft.com/office/drawing/2014/main" id="{B43BEDD1-673A-4E1C-AEEE-3DBE4E6E077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a:extLst>
            <a:ext uri="{FF2B5EF4-FFF2-40B4-BE49-F238E27FC236}">
              <a16:creationId xmlns:a16="http://schemas.microsoft.com/office/drawing/2014/main" id="{79D5BB8D-EFF1-4C29-BE49-75B3E6296F4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a:extLst>
            <a:ext uri="{FF2B5EF4-FFF2-40B4-BE49-F238E27FC236}">
              <a16:creationId xmlns:a16="http://schemas.microsoft.com/office/drawing/2014/main" id="{2E629E8C-4914-450A-93AD-FCE2B4AD1B8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債務償還費率は</a:t>
          </a:r>
          <a:r>
            <a:rPr kumimoji="1" lang="en-US" altLang="ja-JP" sz="1100">
              <a:latin typeface="ＭＳ Ｐゴシック" panose="020B0600070205080204" pitchFamily="50" charset="-128"/>
              <a:ea typeface="ＭＳ Ｐゴシック" panose="020B0600070205080204" pitchFamily="50" charset="-128"/>
            </a:rPr>
            <a:t>549.4</a:t>
          </a:r>
          <a:r>
            <a:rPr kumimoji="1" lang="ja-JP" altLang="en-US" sz="1100">
              <a:latin typeface="ＭＳ Ｐゴシック" panose="020B0600070205080204" pitchFamily="50" charset="-128"/>
              <a:ea typeface="ＭＳ Ｐゴシック" panose="020B0600070205080204" pitchFamily="50" charset="-128"/>
            </a:rPr>
            <a:t>％で、前年度の</a:t>
          </a:r>
          <a:r>
            <a:rPr kumimoji="1" lang="en-US" altLang="ja-JP" sz="1100">
              <a:latin typeface="ＭＳ Ｐゴシック" panose="020B0600070205080204" pitchFamily="50" charset="-128"/>
              <a:ea typeface="ＭＳ Ｐゴシック" panose="020B0600070205080204" pitchFamily="50" charset="-128"/>
            </a:rPr>
            <a:t>581.7</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32.3</a:t>
          </a:r>
          <a:r>
            <a:rPr kumimoji="1" lang="ja-JP" altLang="en-US" sz="1100">
              <a:latin typeface="ＭＳ Ｐゴシック" panose="020B0600070205080204" pitchFamily="50" charset="-128"/>
              <a:ea typeface="ＭＳ Ｐゴシック" panose="020B0600070205080204" pitchFamily="50" charset="-128"/>
            </a:rPr>
            <a:t>ポイント低下したものの、全国平均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％及び岡山県平均</a:t>
          </a:r>
          <a:r>
            <a:rPr kumimoji="1" lang="en-US" altLang="ja-JP" sz="1100">
              <a:latin typeface="ＭＳ Ｐゴシック" panose="020B0600070205080204" pitchFamily="50" charset="-128"/>
              <a:ea typeface="ＭＳ Ｐゴシック" panose="020B0600070205080204" pitchFamily="50" charset="-128"/>
            </a:rPr>
            <a:t>529.5</a:t>
          </a:r>
          <a:r>
            <a:rPr kumimoji="1" lang="ja-JP" altLang="en-US" sz="1100">
              <a:latin typeface="ＭＳ Ｐゴシック" panose="020B0600070205080204" pitchFamily="50" charset="-128"/>
              <a:ea typeface="ＭＳ Ｐゴシック" panose="020B0600070205080204" pitchFamily="50" charset="-128"/>
            </a:rPr>
            <a:t>％を上回っており、依然として高い水準にある。地方債の新規発行額は前年度から大幅に減少しており、今後の債務負担の抑制につながるものと考えられる。引き続き、必要な事業の選択と集中を図り、地方債の発行を慎重に判断するとともに、既発債の償還を着実に進め、債務の適正化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a:extLst>
            <a:ext uri="{FF2B5EF4-FFF2-40B4-BE49-F238E27FC236}">
              <a16:creationId xmlns:a16="http://schemas.microsoft.com/office/drawing/2014/main" id="{36BE360E-94F8-474B-A394-ADB3EFF8F16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a:extLst>
            <a:ext uri="{FF2B5EF4-FFF2-40B4-BE49-F238E27FC236}">
              <a16:creationId xmlns:a16="http://schemas.microsoft.com/office/drawing/2014/main" id="{03585326-8A8A-49D9-9368-18C5F6760B46}"/>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7" name="テキスト ボックス 106">
          <a:extLst>
            <a:ext uri="{FF2B5EF4-FFF2-40B4-BE49-F238E27FC236}">
              <a16:creationId xmlns:a16="http://schemas.microsoft.com/office/drawing/2014/main" id="{F5EF54EB-70D3-46EE-A607-73ECDA84A5F6}"/>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a:extLst>
            <a:ext uri="{FF2B5EF4-FFF2-40B4-BE49-F238E27FC236}">
              <a16:creationId xmlns:a16="http://schemas.microsoft.com/office/drawing/2014/main" id="{C2B1E102-3F66-43BA-BABA-539EBC51A2BE}"/>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09" name="テキスト ボックス 108">
          <a:extLst>
            <a:ext uri="{FF2B5EF4-FFF2-40B4-BE49-F238E27FC236}">
              <a16:creationId xmlns:a16="http://schemas.microsoft.com/office/drawing/2014/main" id="{06252988-A005-4FB6-AFF5-E523C9268667}"/>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a:extLst>
            <a:ext uri="{FF2B5EF4-FFF2-40B4-BE49-F238E27FC236}">
              <a16:creationId xmlns:a16="http://schemas.microsoft.com/office/drawing/2014/main" id="{658915FB-A36C-4CA6-9CEB-C63BE2C237F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a:extLst>
            <a:ext uri="{FF2B5EF4-FFF2-40B4-BE49-F238E27FC236}">
              <a16:creationId xmlns:a16="http://schemas.microsoft.com/office/drawing/2014/main" id="{2B5C19AC-21C4-486D-AB02-7E59B8D67313}"/>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a:extLst>
            <a:ext uri="{FF2B5EF4-FFF2-40B4-BE49-F238E27FC236}">
              <a16:creationId xmlns:a16="http://schemas.microsoft.com/office/drawing/2014/main" id="{D8BB9708-AEE5-40A6-9EFE-7D0B1532208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a:extLst>
            <a:ext uri="{FF2B5EF4-FFF2-40B4-BE49-F238E27FC236}">
              <a16:creationId xmlns:a16="http://schemas.microsoft.com/office/drawing/2014/main" id="{6059BF94-8749-4208-959A-3536941A27DE}"/>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a:extLst>
            <a:ext uri="{FF2B5EF4-FFF2-40B4-BE49-F238E27FC236}">
              <a16:creationId xmlns:a16="http://schemas.microsoft.com/office/drawing/2014/main" id="{D7276058-0743-4F21-8649-FD06A5A173F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a:extLst>
            <a:ext uri="{FF2B5EF4-FFF2-40B4-BE49-F238E27FC236}">
              <a16:creationId xmlns:a16="http://schemas.microsoft.com/office/drawing/2014/main" id="{A7B85BAC-5D2C-4128-BB0F-CA6DE4D0DD0B}"/>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a:extLst>
            <a:ext uri="{FF2B5EF4-FFF2-40B4-BE49-F238E27FC236}">
              <a16:creationId xmlns:a16="http://schemas.microsoft.com/office/drawing/2014/main" id="{33C61652-FD51-4915-8B0F-68251D43CD81}"/>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7" name="テキスト ボックス 116">
          <a:extLst>
            <a:ext uri="{FF2B5EF4-FFF2-40B4-BE49-F238E27FC236}">
              <a16:creationId xmlns:a16="http://schemas.microsoft.com/office/drawing/2014/main" id="{FD10B3BB-5932-47FB-B534-1C7E18BCB69D}"/>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a:extLst>
            <a:ext uri="{FF2B5EF4-FFF2-40B4-BE49-F238E27FC236}">
              <a16:creationId xmlns:a16="http://schemas.microsoft.com/office/drawing/2014/main" id="{A8AEE304-6EA4-42D4-B8BD-22CECD96F055}"/>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9" name="債務償還比率グラフ枠">
          <a:extLst>
            <a:ext uri="{FF2B5EF4-FFF2-40B4-BE49-F238E27FC236}">
              <a16:creationId xmlns:a16="http://schemas.microsoft.com/office/drawing/2014/main" id="{B20127E9-2788-4838-9E20-4A660D531523}"/>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20" name="直線コネクタ 119">
          <a:extLst>
            <a:ext uri="{FF2B5EF4-FFF2-40B4-BE49-F238E27FC236}">
              <a16:creationId xmlns:a16="http://schemas.microsoft.com/office/drawing/2014/main" id="{7782D880-C44B-4041-9527-093B0C6B30C1}"/>
            </a:ext>
          </a:extLst>
        </xdr:cNvPr>
        <xdr:cNvCxnSpPr/>
      </xdr:nvCxnSpPr>
      <xdr:spPr>
        <a:xfrm flipV="1">
          <a:off x="14793595" y="4541308"/>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21" name="債務償還比率最小値テキスト">
          <a:extLst>
            <a:ext uri="{FF2B5EF4-FFF2-40B4-BE49-F238E27FC236}">
              <a16:creationId xmlns:a16="http://schemas.microsoft.com/office/drawing/2014/main" id="{445A3BD0-3176-4E89-B301-756438AE45F3}"/>
            </a:ext>
          </a:extLst>
        </xdr:cNvPr>
        <xdr:cNvSpPr txBox="1"/>
      </xdr:nvSpPr>
      <xdr:spPr>
        <a:xfrm>
          <a:off x="14846300" y="576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22" name="直線コネクタ 121">
          <a:extLst>
            <a:ext uri="{FF2B5EF4-FFF2-40B4-BE49-F238E27FC236}">
              <a16:creationId xmlns:a16="http://schemas.microsoft.com/office/drawing/2014/main" id="{144D071C-07D0-49D1-845A-F3E646A7EF83}"/>
            </a:ext>
          </a:extLst>
        </xdr:cNvPr>
        <xdr:cNvCxnSpPr/>
      </xdr:nvCxnSpPr>
      <xdr:spPr>
        <a:xfrm>
          <a:off x="14706600" y="5756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3" name="債務償還比率最大値テキスト">
          <a:extLst>
            <a:ext uri="{FF2B5EF4-FFF2-40B4-BE49-F238E27FC236}">
              <a16:creationId xmlns:a16="http://schemas.microsoft.com/office/drawing/2014/main" id="{097965E9-461C-4CBF-8D55-9381CA6210EC}"/>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4" name="直線コネクタ 123">
          <a:extLst>
            <a:ext uri="{FF2B5EF4-FFF2-40B4-BE49-F238E27FC236}">
              <a16:creationId xmlns:a16="http://schemas.microsoft.com/office/drawing/2014/main" id="{C9E9A1EE-3D91-45CE-9603-1BAC6BCC1181}"/>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25" name="債務償還比率平均値テキスト">
          <a:extLst>
            <a:ext uri="{FF2B5EF4-FFF2-40B4-BE49-F238E27FC236}">
              <a16:creationId xmlns:a16="http://schemas.microsoft.com/office/drawing/2014/main" id="{B446F6EE-0344-49B0-BA05-25BE2519E9A9}"/>
            </a:ext>
          </a:extLst>
        </xdr:cNvPr>
        <xdr:cNvSpPr txBox="1"/>
      </xdr:nvSpPr>
      <xdr:spPr>
        <a:xfrm>
          <a:off x="14846300" y="4661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26" name="フローチャート: 判断 125">
          <a:extLst>
            <a:ext uri="{FF2B5EF4-FFF2-40B4-BE49-F238E27FC236}">
              <a16:creationId xmlns:a16="http://schemas.microsoft.com/office/drawing/2014/main" id="{6C8FEC3E-0B02-4B2F-A94D-F05D120A2199}"/>
            </a:ext>
          </a:extLst>
        </xdr:cNvPr>
        <xdr:cNvSpPr/>
      </xdr:nvSpPr>
      <xdr:spPr>
        <a:xfrm>
          <a:off x="14744700" y="481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27" name="フローチャート: 判断 126">
          <a:extLst>
            <a:ext uri="{FF2B5EF4-FFF2-40B4-BE49-F238E27FC236}">
              <a16:creationId xmlns:a16="http://schemas.microsoft.com/office/drawing/2014/main" id="{F1D86A72-AA46-4179-9CD9-01ABAB6E82D4}"/>
            </a:ext>
          </a:extLst>
        </xdr:cNvPr>
        <xdr:cNvSpPr/>
      </xdr:nvSpPr>
      <xdr:spPr>
        <a:xfrm>
          <a:off x="14033500" y="480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28" name="フローチャート: 判断 127">
          <a:extLst>
            <a:ext uri="{FF2B5EF4-FFF2-40B4-BE49-F238E27FC236}">
              <a16:creationId xmlns:a16="http://schemas.microsoft.com/office/drawing/2014/main" id="{9CEB07A5-30E7-432F-A6DB-A6D8A2D91F96}"/>
            </a:ext>
          </a:extLst>
        </xdr:cNvPr>
        <xdr:cNvSpPr/>
      </xdr:nvSpPr>
      <xdr:spPr>
        <a:xfrm>
          <a:off x="13271500" y="468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29" name="フローチャート: 判断 128">
          <a:extLst>
            <a:ext uri="{FF2B5EF4-FFF2-40B4-BE49-F238E27FC236}">
              <a16:creationId xmlns:a16="http://schemas.microsoft.com/office/drawing/2014/main" id="{56AD8C2E-F422-4CA0-9958-19EF8436EFA1}"/>
            </a:ext>
          </a:extLst>
        </xdr:cNvPr>
        <xdr:cNvSpPr/>
      </xdr:nvSpPr>
      <xdr:spPr>
        <a:xfrm>
          <a:off x="12509500" y="469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30" name="フローチャート: 判断 129">
          <a:extLst>
            <a:ext uri="{FF2B5EF4-FFF2-40B4-BE49-F238E27FC236}">
              <a16:creationId xmlns:a16="http://schemas.microsoft.com/office/drawing/2014/main" id="{5D2E8C03-A6E1-43AC-8994-83B5669739B0}"/>
            </a:ext>
          </a:extLst>
        </xdr:cNvPr>
        <xdr:cNvSpPr/>
      </xdr:nvSpPr>
      <xdr:spPr>
        <a:xfrm>
          <a:off x="11747500" y="488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id="{B511E340-53DA-496C-9F98-6F51CA2D1AD5}"/>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75E5372E-35B6-46CA-B713-7A02FD93F503}"/>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3B0088CC-66AE-4136-9174-24DFB9BB527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3C3B75B1-FDC1-4135-A415-F3EEB4F3139C}"/>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3EA2502B-56A2-4CF4-B56E-E7A21C60163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164021</xdr:rowOff>
    </xdr:from>
    <xdr:to>
      <xdr:col>76</xdr:col>
      <xdr:colOff>73025</xdr:colOff>
      <xdr:row>32</xdr:row>
      <xdr:rowOff>94171</xdr:rowOff>
    </xdr:to>
    <xdr:sp macro="" textlink="">
      <xdr:nvSpPr>
        <xdr:cNvPr id="136" name="楕円 135">
          <a:extLst>
            <a:ext uri="{FF2B5EF4-FFF2-40B4-BE49-F238E27FC236}">
              <a16:creationId xmlns:a16="http://schemas.microsoft.com/office/drawing/2014/main" id="{7F7EA1FC-F25D-4BD9-8427-05A113039077}"/>
            </a:ext>
          </a:extLst>
        </xdr:cNvPr>
        <xdr:cNvSpPr/>
      </xdr:nvSpPr>
      <xdr:spPr>
        <a:xfrm>
          <a:off x="14744700" y="547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142448</xdr:rowOff>
    </xdr:from>
    <xdr:ext cx="469744" cy="259045"/>
    <xdr:sp macro="" textlink="">
      <xdr:nvSpPr>
        <xdr:cNvPr id="137" name="債務償還比率該当値テキスト">
          <a:extLst>
            <a:ext uri="{FF2B5EF4-FFF2-40B4-BE49-F238E27FC236}">
              <a16:creationId xmlns:a16="http://schemas.microsoft.com/office/drawing/2014/main" id="{DDD0FA21-9AB1-4885-B1D2-5F9C182DBA6B}"/>
            </a:ext>
          </a:extLst>
        </xdr:cNvPr>
        <xdr:cNvSpPr txBox="1"/>
      </xdr:nvSpPr>
      <xdr:spPr>
        <a:xfrm>
          <a:off x="14846300" y="545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50684</xdr:rowOff>
    </xdr:from>
    <xdr:to>
      <xdr:col>72</xdr:col>
      <xdr:colOff>123825</xdr:colOff>
      <xdr:row>32</xdr:row>
      <xdr:rowOff>152284</xdr:rowOff>
    </xdr:to>
    <xdr:sp macro="" textlink="">
      <xdr:nvSpPr>
        <xdr:cNvPr id="138" name="楕円 137">
          <a:extLst>
            <a:ext uri="{FF2B5EF4-FFF2-40B4-BE49-F238E27FC236}">
              <a16:creationId xmlns:a16="http://schemas.microsoft.com/office/drawing/2014/main" id="{7977715B-A007-4A81-B6E8-B468FA4BBDB2}"/>
            </a:ext>
          </a:extLst>
        </xdr:cNvPr>
        <xdr:cNvSpPr/>
      </xdr:nvSpPr>
      <xdr:spPr>
        <a:xfrm>
          <a:off x="14033500" y="55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43371</xdr:rowOff>
    </xdr:from>
    <xdr:to>
      <xdr:col>76</xdr:col>
      <xdr:colOff>22225</xdr:colOff>
      <xdr:row>32</xdr:row>
      <xdr:rowOff>101484</xdr:rowOff>
    </xdr:to>
    <xdr:cxnSp macro="">
      <xdr:nvCxnSpPr>
        <xdr:cNvPr id="139" name="直線コネクタ 138">
          <a:extLst>
            <a:ext uri="{FF2B5EF4-FFF2-40B4-BE49-F238E27FC236}">
              <a16:creationId xmlns:a16="http://schemas.microsoft.com/office/drawing/2014/main" id="{243CD30B-E815-45CE-AB81-8E67973EB733}"/>
            </a:ext>
          </a:extLst>
        </xdr:cNvPr>
        <xdr:cNvCxnSpPr/>
      </xdr:nvCxnSpPr>
      <xdr:spPr>
        <a:xfrm flipV="1">
          <a:off x="14084300" y="5529771"/>
          <a:ext cx="711200" cy="5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134154</xdr:rowOff>
    </xdr:from>
    <xdr:to>
      <xdr:col>68</xdr:col>
      <xdr:colOff>123825</xdr:colOff>
      <xdr:row>32</xdr:row>
      <xdr:rowOff>64304</xdr:rowOff>
    </xdr:to>
    <xdr:sp macro="" textlink="">
      <xdr:nvSpPr>
        <xdr:cNvPr id="140" name="楕円 139">
          <a:extLst>
            <a:ext uri="{FF2B5EF4-FFF2-40B4-BE49-F238E27FC236}">
              <a16:creationId xmlns:a16="http://schemas.microsoft.com/office/drawing/2014/main" id="{B2C4DE4F-318C-40E7-AF81-4D007B866BF3}"/>
            </a:ext>
          </a:extLst>
        </xdr:cNvPr>
        <xdr:cNvSpPr/>
      </xdr:nvSpPr>
      <xdr:spPr>
        <a:xfrm>
          <a:off x="13271500" y="54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13504</xdr:rowOff>
    </xdr:from>
    <xdr:to>
      <xdr:col>72</xdr:col>
      <xdr:colOff>73025</xdr:colOff>
      <xdr:row>32</xdr:row>
      <xdr:rowOff>101484</xdr:rowOff>
    </xdr:to>
    <xdr:cxnSp macro="">
      <xdr:nvCxnSpPr>
        <xdr:cNvPr id="141" name="直線コネクタ 140">
          <a:extLst>
            <a:ext uri="{FF2B5EF4-FFF2-40B4-BE49-F238E27FC236}">
              <a16:creationId xmlns:a16="http://schemas.microsoft.com/office/drawing/2014/main" id="{99A5E4AD-0B06-40EE-A05E-459AD877C75E}"/>
            </a:ext>
          </a:extLst>
        </xdr:cNvPr>
        <xdr:cNvCxnSpPr/>
      </xdr:nvCxnSpPr>
      <xdr:spPr>
        <a:xfrm>
          <a:off x="13322300" y="5499904"/>
          <a:ext cx="762000" cy="8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148008</xdr:rowOff>
    </xdr:from>
    <xdr:to>
      <xdr:col>64</xdr:col>
      <xdr:colOff>123825</xdr:colOff>
      <xdr:row>32</xdr:row>
      <xdr:rowOff>78158</xdr:rowOff>
    </xdr:to>
    <xdr:sp macro="" textlink="">
      <xdr:nvSpPr>
        <xdr:cNvPr id="142" name="楕円 141">
          <a:extLst>
            <a:ext uri="{FF2B5EF4-FFF2-40B4-BE49-F238E27FC236}">
              <a16:creationId xmlns:a16="http://schemas.microsoft.com/office/drawing/2014/main" id="{8751198F-27E6-4C2D-91A2-A15DEFC2FEE5}"/>
            </a:ext>
          </a:extLst>
        </xdr:cNvPr>
        <xdr:cNvSpPr/>
      </xdr:nvSpPr>
      <xdr:spPr>
        <a:xfrm>
          <a:off x="12509500" y="546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13504</xdr:rowOff>
    </xdr:from>
    <xdr:to>
      <xdr:col>68</xdr:col>
      <xdr:colOff>73025</xdr:colOff>
      <xdr:row>32</xdr:row>
      <xdr:rowOff>27358</xdr:rowOff>
    </xdr:to>
    <xdr:cxnSp macro="">
      <xdr:nvCxnSpPr>
        <xdr:cNvPr id="143" name="直線コネクタ 142">
          <a:extLst>
            <a:ext uri="{FF2B5EF4-FFF2-40B4-BE49-F238E27FC236}">
              <a16:creationId xmlns:a16="http://schemas.microsoft.com/office/drawing/2014/main" id="{32EC0772-4457-40C0-A6DE-ECEA5868166E}"/>
            </a:ext>
          </a:extLst>
        </xdr:cNvPr>
        <xdr:cNvCxnSpPr/>
      </xdr:nvCxnSpPr>
      <xdr:spPr>
        <a:xfrm flipV="1">
          <a:off x="12560300" y="5499904"/>
          <a:ext cx="762000" cy="1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152865</xdr:rowOff>
    </xdr:from>
    <xdr:to>
      <xdr:col>60</xdr:col>
      <xdr:colOff>123825</xdr:colOff>
      <xdr:row>32</xdr:row>
      <xdr:rowOff>83015</xdr:rowOff>
    </xdr:to>
    <xdr:sp macro="" textlink="">
      <xdr:nvSpPr>
        <xdr:cNvPr id="144" name="楕円 143">
          <a:extLst>
            <a:ext uri="{FF2B5EF4-FFF2-40B4-BE49-F238E27FC236}">
              <a16:creationId xmlns:a16="http://schemas.microsoft.com/office/drawing/2014/main" id="{9A56EB22-7A4F-43AE-BFA6-E33425B5535C}"/>
            </a:ext>
          </a:extLst>
        </xdr:cNvPr>
        <xdr:cNvSpPr/>
      </xdr:nvSpPr>
      <xdr:spPr>
        <a:xfrm>
          <a:off x="11747500" y="546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27358</xdr:rowOff>
    </xdr:from>
    <xdr:to>
      <xdr:col>64</xdr:col>
      <xdr:colOff>73025</xdr:colOff>
      <xdr:row>32</xdr:row>
      <xdr:rowOff>32215</xdr:rowOff>
    </xdr:to>
    <xdr:cxnSp macro="">
      <xdr:nvCxnSpPr>
        <xdr:cNvPr id="145" name="直線コネクタ 144">
          <a:extLst>
            <a:ext uri="{FF2B5EF4-FFF2-40B4-BE49-F238E27FC236}">
              <a16:creationId xmlns:a16="http://schemas.microsoft.com/office/drawing/2014/main" id="{1D04C10D-8E6F-4554-BC1D-B5AFFAD06688}"/>
            </a:ext>
          </a:extLst>
        </xdr:cNvPr>
        <xdr:cNvCxnSpPr/>
      </xdr:nvCxnSpPr>
      <xdr:spPr>
        <a:xfrm flipV="1">
          <a:off x="11798300" y="5513758"/>
          <a:ext cx="762000" cy="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46" name="n_1aveValue債務償還比率">
          <a:extLst>
            <a:ext uri="{FF2B5EF4-FFF2-40B4-BE49-F238E27FC236}">
              <a16:creationId xmlns:a16="http://schemas.microsoft.com/office/drawing/2014/main" id="{7CA4E8B3-EB75-4A74-9DE8-759D06D6A89B}"/>
            </a:ext>
          </a:extLst>
        </xdr:cNvPr>
        <xdr:cNvSpPr txBox="1"/>
      </xdr:nvSpPr>
      <xdr:spPr>
        <a:xfrm>
          <a:off x="13836727" y="458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47" name="n_2aveValue債務償還比率">
          <a:extLst>
            <a:ext uri="{FF2B5EF4-FFF2-40B4-BE49-F238E27FC236}">
              <a16:creationId xmlns:a16="http://schemas.microsoft.com/office/drawing/2014/main" id="{934B8C80-2637-4357-9468-196A899566DD}"/>
            </a:ext>
          </a:extLst>
        </xdr:cNvPr>
        <xdr:cNvSpPr txBox="1"/>
      </xdr:nvSpPr>
      <xdr:spPr>
        <a:xfrm>
          <a:off x="13087427" y="445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48" name="n_3aveValue債務償還比率">
          <a:extLst>
            <a:ext uri="{FF2B5EF4-FFF2-40B4-BE49-F238E27FC236}">
              <a16:creationId xmlns:a16="http://schemas.microsoft.com/office/drawing/2014/main" id="{DE026E2A-B2A3-4644-9267-29DE29532502}"/>
            </a:ext>
          </a:extLst>
        </xdr:cNvPr>
        <xdr:cNvSpPr txBox="1"/>
      </xdr:nvSpPr>
      <xdr:spPr>
        <a:xfrm>
          <a:off x="12325427" y="447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49" name="n_4aveValue債務償還比率">
          <a:extLst>
            <a:ext uri="{FF2B5EF4-FFF2-40B4-BE49-F238E27FC236}">
              <a16:creationId xmlns:a16="http://schemas.microsoft.com/office/drawing/2014/main" id="{2E26DE1A-3E7E-4392-B8D5-CE11095E6D86}"/>
            </a:ext>
          </a:extLst>
        </xdr:cNvPr>
        <xdr:cNvSpPr txBox="1"/>
      </xdr:nvSpPr>
      <xdr:spPr>
        <a:xfrm>
          <a:off x="11563427" y="465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143411</xdr:rowOff>
    </xdr:from>
    <xdr:ext cx="469744" cy="259045"/>
    <xdr:sp macro="" textlink="">
      <xdr:nvSpPr>
        <xdr:cNvPr id="150" name="n_1mainValue債務償還比率">
          <a:extLst>
            <a:ext uri="{FF2B5EF4-FFF2-40B4-BE49-F238E27FC236}">
              <a16:creationId xmlns:a16="http://schemas.microsoft.com/office/drawing/2014/main" id="{01DEFDB9-60B2-49A5-A392-C9DF58E36193}"/>
            </a:ext>
          </a:extLst>
        </xdr:cNvPr>
        <xdr:cNvSpPr txBox="1"/>
      </xdr:nvSpPr>
      <xdr:spPr>
        <a:xfrm>
          <a:off x="13836727" y="562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55431</xdr:rowOff>
    </xdr:from>
    <xdr:ext cx="469744" cy="259045"/>
    <xdr:sp macro="" textlink="">
      <xdr:nvSpPr>
        <xdr:cNvPr id="151" name="n_2mainValue債務償還比率">
          <a:extLst>
            <a:ext uri="{FF2B5EF4-FFF2-40B4-BE49-F238E27FC236}">
              <a16:creationId xmlns:a16="http://schemas.microsoft.com/office/drawing/2014/main" id="{9FF47762-6EF9-491D-B149-215F8377ABF8}"/>
            </a:ext>
          </a:extLst>
        </xdr:cNvPr>
        <xdr:cNvSpPr txBox="1"/>
      </xdr:nvSpPr>
      <xdr:spPr>
        <a:xfrm>
          <a:off x="13087427" y="554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69285</xdr:rowOff>
    </xdr:from>
    <xdr:ext cx="469744" cy="259045"/>
    <xdr:sp macro="" textlink="">
      <xdr:nvSpPr>
        <xdr:cNvPr id="152" name="n_3mainValue債務償還比率">
          <a:extLst>
            <a:ext uri="{FF2B5EF4-FFF2-40B4-BE49-F238E27FC236}">
              <a16:creationId xmlns:a16="http://schemas.microsoft.com/office/drawing/2014/main" id="{384FDAB6-6A63-4939-8159-2EF294B24573}"/>
            </a:ext>
          </a:extLst>
        </xdr:cNvPr>
        <xdr:cNvSpPr txBox="1"/>
      </xdr:nvSpPr>
      <xdr:spPr>
        <a:xfrm>
          <a:off x="12325427" y="5555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74142</xdr:rowOff>
    </xdr:from>
    <xdr:ext cx="469744" cy="259045"/>
    <xdr:sp macro="" textlink="">
      <xdr:nvSpPr>
        <xdr:cNvPr id="153" name="n_4mainValue債務償還比率">
          <a:extLst>
            <a:ext uri="{FF2B5EF4-FFF2-40B4-BE49-F238E27FC236}">
              <a16:creationId xmlns:a16="http://schemas.microsoft.com/office/drawing/2014/main" id="{5F98E45B-4E4E-4846-BC76-AA9D8B9257A7}"/>
            </a:ext>
          </a:extLst>
        </xdr:cNvPr>
        <xdr:cNvSpPr txBox="1"/>
      </xdr:nvSpPr>
      <xdr:spPr>
        <a:xfrm>
          <a:off x="11563427" y="556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4" name="正方形/長方形 153">
          <a:extLst>
            <a:ext uri="{FF2B5EF4-FFF2-40B4-BE49-F238E27FC236}">
              <a16:creationId xmlns:a16="http://schemas.microsoft.com/office/drawing/2014/main" id="{8E918BE5-2FD0-4F98-A23E-62A60EA0117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5" name="正方形/長方形 154">
          <a:extLst>
            <a:ext uri="{FF2B5EF4-FFF2-40B4-BE49-F238E27FC236}">
              <a16:creationId xmlns:a16="http://schemas.microsoft.com/office/drawing/2014/main" id="{E210592B-1582-41D8-AF56-FF1D06E1D06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6" name="テキスト ボックス 155">
          <a:extLst>
            <a:ext uri="{FF2B5EF4-FFF2-40B4-BE49-F238E27FC236}">
              <a16:creationId xmlns:a16="http://schemas.microsoft.com/office/drawing/2014/main" id="{DCD766AD-B53B-4161-8C44-969CEDDBD342}"/>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7" name="テキスト ボックス 156">
          <a:extLst>
            <a:ext uri="{FF2B5EF4-FFF2-40B4-BE49-F238E27FC236}">
              <a16:creationId xmlns:a16="http://schemas.microsoft.com/office/drawing/2014/main" id="{E3A718A9-D9CA-419C-AB5B-6B392E4B0A24}"/>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8" name="テキスト ボックス 157">
          <a:extLst>
            <a:ext uri="{FF2B5EF4-FFF2-40B4-BE49-F238E27FC236}">
              <a16:creationId xmlns:a16="http://schemas.microsoft.com/office/drawing/2014/main" id="{773C6091-4AAD-4C5A-84C8-2AE54C568EEB}"/>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9" name="テキスト ボックス 158">
          <a:extLst>
            <a:ext uri="{FF2B5EF4-FFF2-40B4-BE49-F238E27FC236}">
              <a16:creationId xmlns:a16="http://schemas.microsoft.com/office/drawing/2014/main" id="{D48FF463-3C42-4A72-9983-92B8A25E5AD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331DBD2-1604-4734-961C-8891FD20B0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BA02E2-8135-4B12-9D37-CAE5A9920A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71538E-966E-413C-BC85-2C447666B89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4FD560E-3775-482A-AF00-953C8B148FD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BED505-A40D-4799-ABC0-85ECE0B0C41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C95EB9-1D81-4EEC-81EF-9B5C4321A96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786030-60F0-4556-9E22-F2165C9030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AA70B6-DCC6-4FA4-8530-BC43801D3E5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A62E03-1252-4152-982C-2B3E44936C9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5255E8-3F2A-439A-9E90-0B41EABE13D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1,331
1,324
57.97
3,992,896
3,816,205
164,479
1,578,437
4,286,319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4E873D-0544-4A1D-AA41-B85606CD89A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45705C-2309-478E-83E6-1172C01261B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3292ED-3A63-4454-819A-15976C33F59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B33D41-FC92-458D-8E2B-45BE2DFD34F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B61E6B-5043-44CF-ABF9-71C476260B9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CDD61A7-9EF6-4486-BFAC-ED03B8528EA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5A3513EA-FC41-4B70-B2E7-9A517BD20C7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A7F8B125-A15C-4EF5-97EB-62E4D7C39F6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C4F89B88-B2C6-4BAC-BA77-3A2056B39B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A8CD5913-F2AF-44A1-823B-944F5D01CD1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AFCEE1D5-6E1D-4B8E-83CD-EEE8F733CA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5114C64D-CC70-4397-85E7-1F02251212D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5423833E-DF7E-4F2E-95AB-6C281D7B0E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D62F052E-4606-44FC-A03C-C0E019357C6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4434B162-E43C-4707-8016-FFC4FF48BC6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70E74716-3A10-441A-9CF2-016FB80442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0D49F640-45F9-47F7-B201-16C637F1413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FA36EAD2-D9EA-429B-896B-778C0A32D0B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0F4CBF70-9361-40D5-A68D-3CBFF484B00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955B1074-73F6-434F-AAA9-A2E1512F494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7574D89F-2B77-478C-B8E8-0FF9A87F415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9365D81B-CB99-4E35-B282-4741C3B8383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FF32085E-FC47-45D9-8ECD-64394088516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2818AFD9-48CA-4DE8-8A1F-0C08A2184D6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EDC9D0BC-74E8-4B0D-84C8-9787BD9A6CA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F9AF9AC1-BC96-425A-A06F-C3A94176863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4CD66B7E-81DB-428D-A84D-6A0F22D682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ABE9D0CE-1300-4755-923F-28CDEE4356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E6E5937C-F560-4732-A7FF-72826EA7970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31989C0E-19FB-4CC7-9D72-0767D3ADDCE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D65D75AA-9529-4F3B-B03D-A5F50264984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74FFA6EC-F207-4814-AB7A-DA1A706D4CE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CB98830D-3C2A-408E-BB0F-B5A3C95A589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7FEEB5FB-904E-43D0-BBDE-67DD45172AAA}"/>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9553D8D0-65C1-4C5A-990B-DB06924265E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E5EFC26B-40A7-4FEB-BE83-BF370427637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2756976B-82F0-4B7F-B06A-77879CE1EE8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86BF7460-E1DB-4C13-96D7-CC78179ED54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4B06B7A8-A436-4272-AB73-F5F08502210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B7DAD7BA-E8FA-49A2-9C39-744F37867E2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F9D6605E-278D-4EE5-BE1E-59BC75910AA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BC635C0E-5976-4F0B-8289-BA2359A27289}"/>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A4A4881E-2ACA-4B31-8786-536F2BD63FD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FB481B48-6180-499F-A7A8-00C0D950933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A28E8B42-0B54-441B-8945-161116F94C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B02290C1-C80E-47AE-B39E-390AE3A8BF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C153D86A-573C-49CA-97BE-3755087AAC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FD3EAE12-ECBE-4595-B115-1F95B69E067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C2F851F1-FF11-420E-AD3B-380163FBBF0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55E25913-B05C-46BF-8822-4063B9BF281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29940893-09D7-4903-9621-BE9F19A6EE8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983EE300-9E10-4BA5-B797-D4F18C76E5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7E0A542D-1486-4AE2-A197-2D49070D0F7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AEAB18FE-6D1A-497F-A8FA-9290167D54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E443AE1E-7D18-4A5C-9B0F-767BB26D7B2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E053D487-6582-42A6-9E43-1D11696CDDA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6FA1BE59-65D8-444D-8514-6B175F0AFEE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4BD80BA7-BD9A-4C7E-B42C-495E3EE2086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708336B8-B88C-405F-B972-11510894DC9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22FAF2A2-9A4B-487A-ABED-23FF08BB21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7D0C7C5C-2F3D-40BA-85D8-87C10919F7E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D944A6EA-9EBE-441A-8F4E-76AA88FC810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3302FBBF-E011-4867-8123-2C33DCEC6D5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3C32F25B-E5C2-4688-84E6-A905325F12F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DE13D23B-AC70-4EB3-A92C-FBE04B830CD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7290D624-BF7F-45D7-AAC6-7D14C10C9EB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2FD8E47F-BCB5-4F6A-8CE3-BC45C879F03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F5EA9B1C-AA39-40BE-83ED-C4CD9FDD674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65A9A7D7-B8BD-48F5-8421-F655C7158E0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270EE5B3-A5F8-43B7-B137-D35E52B8E01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1C054036-08A1-470B-A546-0856D36CD90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A0422BB0-6689-4882-A194-E28F9F34851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99360C09-6263-4190-B6A0-91B218F320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E5E0B928-0729-45DD-8C12-F4C3B0462A0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6ABB76AC-F277-4692-A8FA-C39DD48AFFF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FC5BE139-577E-4CAA-A344-1D9E46AB4B1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09BBBB0D-140A-4D70-901D-F32833D41E0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BC92AC75-CA8E-477F-8863-623AF780A0F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D5DBEB4E-1C4E-4527-BC31-6657B7658D7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D715ACB4-73BB-4AE1-A851-B48210BF30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8E7D6D7C-C8FA-479A-9CFB-286975D701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C9F03BB2-88F8-4A91-960B-98C1A996904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2DE63A35-F644-435D-828E-5475792999A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BC193D73-7ECC-4659-A719-3415EE702C6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17BE360C-B3BB-4C8E-A77A-42227DAA339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1AF79E21-A001-45B5-943D-873332A247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C7C525C7-569A-465B-8189-70199518B0F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5F9771BE-5FCC-4CBA-9BAB-F73CC110E86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A1475428-50AA-4CF5-B964-D2B616B2FFB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098820AA-3BB8-473A-BD42-416D7CC6810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454B3CA8-2C69-4B0A-A06B-E05FCF9B463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6BF9090D-A4B1-43CF-8830-E67B4DBEFDB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654BEB0D-FB35-4A80-80D2-72EDAC41AD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ED9BF016-4377-4BF8-BBEB-5CEC6C627C3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884AE4A0-B0A5-43AC-BE36-1869040877C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8250F626-A62F-469A-9DFF-C2AD5EFC0D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1F5393EA-951B-49DF-B263-F98B0ACA5D4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DABD5980-FA03-422D-BCFB-261080250A5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E57AD7DB-CDBD-4336-BB79-15C39A8ECF0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02551F44-16E9-42E5-9C52-30C648201AA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C25E1EF4-DB61-4FB2-A93D-D43D996C48D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9FFBCA72-3BCF-44A2-9499-EA065480741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51B60945-5410-43B8-ABCE-87E39056259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4E266D9E-61AA-4E88-9630-633D2A923B2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25BCCDCE-CDD8-479D-8C62-8F84E9F9D11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94B0201B-8410-41EC-A74D-65AC9F4B87C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302BE52B-59C2-4452-884F-9932592E022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AB26EA6F-73C5-47D7-8EB2-042CF790DFF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32D47BA5-AC08-44D8-BEEF-76F43F4FB3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351D83A7-4314-4931-8E74-70A2D1B9079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D0300764-3192-40BF-8D1A-2B82C4C4EF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3982591B-5D6A-4544-9925-D31E287E65C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7F71465E-4A77-483B-BD3F-1FF2700CA09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7079F999-7370-4F24-8D70-A09A4BCA1DD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A2997E7A-7E57-40E6-963B-3005A0D95F0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E1467321-EFC3-4063-A0F5-94B22C6314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D5BA194B-FDCF-4BFC-834F-70101512845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4BEAF692-D63D-44E0-97CA-7902EDF694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7390F352-6938-49E5-A334-DA6B0EA3A8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D7634744-0278-4B94-8D9F-91C5262C338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A719669D-E413-46CF-AB44-8EE417C9CDC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2C155259-26A4-46C9-B1E6-52349208B66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11AB17D5-DDE9-408A-8ED5-2FA2B5A5F8F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BF8653AC-9DC0-4104-A69F-D82BF6E865E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5A2924FD-300E-4AC6-924A-9E4DBD2C4D8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92CFF256-AE5A-473D-A018-7D71B2B4D82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51EEC33B-BF07-4965-8BAA-4545B96F78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27293750-2A67-4481-9147-6D014C92706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56B9DF17-466F-40C3-ADCE-3CE17DD61ED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A2D1134C-AAB5-46FD-B1F0-D64F53C806B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F0BB52F4-5878-4B46-8F6C-9F9FD7A003E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BE0FC10B-222D-4AAE-8FAE-ADFDEC515DE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195308CA-FBAA-4338-8EEF-67B5AD9FD1A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24A0407C-F84D-4DD2-AE89-7D2E01CCBE3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8715209B-CCE9-4325-8129-9E3834DEAB9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09D5EC81-8C86-4CBC-BD39-E2E30B3FAD2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1CA683D8-BD90-4849-BC04-1484B2C76E4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9E3EE7B4-FFDB-4FC2-8393-27F60C45EA6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76026CF7-1C76-4B7C-86D5-A2B51BAD653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F1081F40-6D77-4F1B-B231-6CB5691328D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71A50AD4-45BF-4314-A8CC-D2552497BCF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38488E-1835-433F-8378-B5155E8B8D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438367-D29B-417C-B9D4-F20E9E8A789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D2389F-168A-4531-B226-5256A016B1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B4FCB92-9128-4774-A334-DA499DA128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岡山県西粟倉村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CCADCEA-98FB-4F4A-93F6-D0CDC80CDE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D8ED58-5110-4A56-AF1A-DD93D4C1A0A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BDF7E2-EE13-45E4-9260-F75B1C4974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FD4673-9358-4801-9DDB-13495EEC267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1B91D0-62AB-4B8B-905E-DC599DE503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8EAD5F-D2A5-4DB7-A563-D418F74CB7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1,331
1,324
57.97
3,992,896
3,816,205
164,479
1,578,437
4,286,319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0521C3-700E-4AEC-81BC-ADF7DD8494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9F61D78-84BB-4C67-86C1-65ED91ACC4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798BA69-6AF3-4EFA-8ECE-19C4F95AF6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E47A81-E803-4748-9EA6-6B2DD866ACE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865A81-E944-45B8-A364-77FF92F1416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3999644-62AB-4E1C-AD4C-C58B8F98DCA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691ABB3-405A-4F74-95C4-E8829C5E89D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20524E7E-DC0A-455B-BDD3-E1EAB9AB73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795624BB-0CBB-4C11-92EC-C119D3E7AA0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91D350FA-5C71-4B11-BF5B-C4E04D38D8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32D374E8-35E4-47FE-9C8D-47800A236D8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41B13571-D19A-424A-8043-AA27A63116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EC299788-42BA-45E5-BC17-7E250148F1F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10A0A581-78A7-4353-9230-40BB18FA5CE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B17EFB74-99A8-48F6-BE7C-625B1767B22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2D5C209B-57BB-44E6-BF9C-A45D5BE36C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BE319D89-D0FC-4074-AA70-428222F5035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6590F5A5-A71B-41B2-AF5A-602D5E81977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6F99FBFA-F7B6-4969-B24C-DDD0869DFC1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E995E9AD-FD6C-4690-A7F6-5C32DA94078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30A36D77-9E12-4B3D-9AE1-C5B4D240844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DD0082A8-15BE-420D-9922-85C40964A88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E1418E4C-A1B3-4944-A2B0-43A5A63AC9F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CBB0F55E-4386-421C-9DE5-EAE6B545766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44807CA5-ADB6-4D42-97D9-5F84721A88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B0AAFCDD-1F21-404E-AF65-43679453A39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607C4523-B8A7-40D3-9110-F3E8F29A165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0AD4F9D6-EC39-4DB8-B12D-5FB6C16B8D1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51A57542-95D5-48F5-8A2C-E5FC1D48806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8A2A5396-CB57-477A-B65A-97C6EDF5FF8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7DBAAA0C-B9F6-41A7-8D03-23E1A1F12A0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E9ABEF19-6CAD-48E5-8808-88D79805B7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8FAE664A-4667-4F37-B6DF-2C453DE2AFD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DDB8C515-9D66-45F0-9BD9-DF161E735DAA}"/>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9EE7FD78-408B-4E38-A065-07DB2A63C98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8744D1C2-3794-4BC6-B154-DFD0FD7F57D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6B6A4040-8EDC-46CE-ADC7-985A574895B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C7BAA012-C1F4-4447-BC97-61DB547AD0C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DD208AA1-49A8-4CA1-B8BE-5EE5959DC2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44D4D0F8-6ABC-40FF-B0B3-F1297A113D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C4D845EB-182F-45BB-9CA4-45C1EFAB84F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8D9B8139-FE59-425A-8C9E-3C022EFBC51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99D350DE-F3E6-4C80-9AE7-25DC777F8E8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65FC819A-AF01-4FC1-9815-EF6E96EF6D5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307F8593-6EEE-411B-87CB-8570925684B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4EFD44BE-B3BF-4586-99FB-F9DBF1A8DD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B7B4EC9E-F3CD-438E-8AB3-12D5226BCC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D4BD1239-8C67-45C8-9884-D89D2075524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46687B30-F2D8-4EAA-91EE-EC5985E952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A33934E7-6D42-4F94-98F9-D462306261E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E778A30F-5137-43FC-BBFD-FF269A8BA90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39F584C6-CFB7-4FA7-8766-1DE72D46D7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2CB09681-33CC-4349-ADEB-02DAEF1642A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6FCD5306-1F0B-4240-A953-EAE76266F31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B17F53ED-80BF-4941-9E8B-1AC6CA1C56C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BFB60101-56A7-4FF3-8BB4-DB1D2235022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874DCD4D-9BE4-40DE-B5CD-E7C8F3149E1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4A706EB3-36FC-4091-9349-5A0633F82A9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34BD08AC-8962-47BE-AC27-6DFD33C357D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89EB86B0-054C-42D0-93DB-33AC158237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DA1523A7-DE95-4E65-9DFA-7EA3521A687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BA6288F0-CFDD-441E-9871-CF0AB0587BB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1A6A115E-D909-4EA9-87D1-87B0D3A03DA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87C41392-5395-4420-B803-8B1CDF68462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F41E1317-70EA-4752-B725-9F720FFB758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C6E6D8FD-FC29-4FB1-BDF8-5972AB5CF88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B9C96EAD-F408-429F-B33B-3222999315A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1068A815-79FE-4BF7-86D2-7FF070803FD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6AD00BFE-1ADB-484E-BB78-3261ED41FF1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6745A68C-A2FD-495C-A7F9-7D9CA5168A6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645974DD-BCC7-4730-8A15-320BD0F1967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72AC42DE-3C01-49D7-8F4C-F1A82E9E102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E849F6F5-0491-4DAB-87DF-7E99FB19512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E597AE97-2089-435F-8B91-AE4D6EDCE4A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87754ECF-9589-462E-A995-B8AF462B17C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EEEFDB3C-597A-4BC1-AAD7-8999E33AF72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5335B0DA-FB69-4691-8FC1-480D3E5D017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009460D5-CF06-4E34-A166-13DDFFC45D6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2DAC35B6-A650-4DEA-9257-1F669A0C845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C9F5EB53-41F3-4E55-894C-0F7FE0CCAB3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CAE6B7C0-D006-4CC6-84AA-89BAE26A0E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C408780C-F691-4C0B-A193-BA03711BFFE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5DE9A3CA-D052-47D4-BA1D-1AB8D9DD33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D0FA99C5-179E-4162-9EC5-2A764E9ED17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BD0719AF-3BA7-40C4-8F1A-16DE8B62F1D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1967BBE6-C27D-4C82-B634-C82429A6020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D9C5EBCF-1F1D-4AE1-9DC1-72DE40C5885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000F8EF0-85C3-4577-A6AE-718A3BADE7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83DB14A6-FC08-4ED9-811B-0EA1D63D6F9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BDA9BFC2-C896-40F3-A42F-C9598170E7E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79489A99-8EAA-4600-875F-A481AA3E3A8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B4F99231-7D49-451B-8467-DF70E8789D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84FF7EAB-AF4C-4BA7-BF09-C395747176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33B4B6FA-2B98-478D-8D6A-6E474186205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5975BC71-67CC-454F-BE8A-EEAB565D591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CA50709E-1F16-474C-A2E6-D38D15A95CB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58177E81-A226-4587-877D-15AD61E8E47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07126A29-EE7F-4A60-9B7A-1B9DBB2FD40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802FDA65-C7AB-4FE1-98D4-36F36E6E001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BD17E743-AF8B-4026-81A5-7C397806C83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C808C78F-5C0E-480E-94D0-9C963772A6C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2CD6664F-8334-48A0-80DF-D218C7E025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9101C4E8-1A63-4C73-B4C6-E24E60B2340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793CACAC-352A-468E-A9FB-799E0CE693A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11A7DBF6-D19A-42F3-B5EA-683BDDFA074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700EBBFD-224A-4267-83CA-54219F8FA08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A15CE4E8-6060-4712-901E-ED0647DE762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E621ED47-1F61-4785-A42A-FA9F729F6CD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025605D3-2540-4941-8671-F40AF6EC19D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DFFCCA71-1DC4-4E7B-B940-08876322587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B697DBCD-1588-46AF-9E1C-D609D761AD3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B4F11E08-4B9E-47FD-A600-942A1B9CE1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8A6A76CF-BE5F-4DE6-8815-EB58EBBA73A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DE82108C-1292-4870-8469-94855B3D084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B9B05ECF-A48E-4B88-9B37-8589C77D26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87671F27-D6C2-4437-B79F-FDE0E51FCD0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6A49639C-A69D-46BA-9FFE-C5696AC7408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9175E983-03F5-43D1-AB46-55FFED0DC06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03F2AC92-FFD8-4130-91B5-E98AF2EEA3B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8A484EA1-F524-4C27-AB73-020C8AFB6C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2C25DE8F-1EAC-401A-A618-72B6E301E38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D6FD3008-897F-416C-93ED-23B421A77F2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9027939E-5717-4D14-AE1B-477A37AAAB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D2FCE04C-13D3-4403-9116-CF0A6CF7A0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61A35C6E-97ED-427B-8167-709928A28BA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B14D7805-2104-468A-A5E9-6447DE21EA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1A3A2EAF-151C-4013-8FD0-7D8FBD13CA0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E4020AEB-E1D7-489E-9B8D-C0433B2C702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3E9BAA00-064D-4D2F-B482-619E9C4D90F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98A6943D-2004-443A-8FFC-C392BAB82DF5}"/>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5C630F48-DDC7-463A-BF6C-EC9AD3B20F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5FC560CE-FFE5-4F34-826A-1959281E2E1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183D38C2-5753-47E8-BCC1-E876B75C06A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5ACF3F7F-92CF-47AE-ACB0-96D6B92889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9B5FD08B-F6F3-4381-9231-3E9810D1FA0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B51F836F-1992-490D-A447-89CDAA300B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C7DEB528-03D1-4741-80A3-AA532C2007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1C104008-631F-458E-9EFF-736C6A03479A}"/>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820BD60D-4DCD-4893-8D19-BBCF3C3997F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77DE6272-2796-4456-BE11-B143E5C1608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5E66D90C-6A51-4B4E-A37D-1F833D7FF24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該当なし</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3992896</v>
      </c>
      <c r="BO4" s="384"/>
      <c r="BP4" s="384"/>
      <c r="BQ4" s="384"/>
      <c r="BR4" s="384"/>
      <c r="BS4" s="384"/>
      <c r="BT4" s="384"/>
      <c r="BU4" s="385"/>
      <c r="BV4" s="383">
        <v>5019602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10.4</v>
      </c>
      <c r="CU4" s="390"/>
      <c r="CV4" s="390"/>
      <c r="CW4" s="390"/>
      <c r="CX4" s="390"/>
      <c r="CY4" s="390"/>
      <c r="CZ4" s="390"/>
      <c r="DA4" s="391"/>
      <c r="DB4" s="389">
        <v>11.9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3816205</v>
      </c>
      <c r="BO5" s="421"/>
      <c r="BP5" s="421"/>
      <c r="BQ5" s="421"/>
      <c r="BR5" s="421"/>
      <c r="BS5" s="421"/>
      <c r="BT5" s="421"/>
      <c r="BU5" s="422"/>
      <c r="BV5" s="420">
        <v>4835733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98.4</v>
      </c>
      <c r="CU5" s="418"/>
      <c r="CV5" s="418"/>
      <c r="CW5" s="418"/>
      <c r="CX5" s="418"/>
      <c r="CY5" s="418"/>
      <c r="CZ5" s="418"/>
      <c r="DA5" s="419"/>
      <c r="DB5" s="417">
        <v>94.4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176691</v>
      </c>
      <c r="BO6" s="421"/>
      <c r="BP6" s="421"/>
      <c r="BQ6" s="421"/>
      <c r="BR6" s="421"/>
      <c r="BS6" s="421"/>
      <c r="BT6" s="421"/>
      <c r="BU6" s="422"/>
      <c r="BV6" s="420">
        <v>183869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98.6</v>
      </c>
      <c r="CU6" s="458"/>
      <c r="CV6" s="458"/>
      <c r="CW6" s="458"/>
      <c r="CX6" s="458"/>
      <c r="CY6" s="458"/>
      <c r="CZ6" s="458"/>
      <c r="DA6" s="459"/>
      <c r="DB6" s="457">
        <v>94.8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12212</v>
      </c>
      <c r="BO7" s="421"/>
      <c r="BP7" s="421"/>
      <c r="BQ7" s="421"/>
      <c r="BR7" s="421"/>
      <c r="BS7" s="421"/>
      <c r="BT7" s="421"/>
      <c r="BU7" s="422"/>
      <c r="BV7" s="420">
        <v>5117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1578437</v>
      </c>
      <c r="CU7" s="421"/>
      <c r="CV7" s="421"/>
      <c r="CW7" s="421"/>
      <c r="CX7" s="421"/>
      <c r="CY7" s="421"/>
      <c r="CZ7" s="421"/>
      <c r="DA7" s="422"/>
      <c r="DB7" s="420">
        <v>1497585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164479</v>
      </c>
      <c r="BO8" s="421"/>
      <c r="BP8" s="421"/>
      <c r="BQ8" s="421"/>
      <c r="BR8" s="421"/>
      <c r="BS8" s="421"/>
      <c r="BT8" s="421"/>
      <c r="BU8" s="422"/>
      <c r="BV8" s="420">
        <v>178752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0.12</v>
      </c>
      <c r="CU8" s="461"/>
      <c r="CV8" s="461"/>
      <c r="CW8" s="461"/>
      <c r="CX8" s="461"/>
      <c r="CY8" s="461"/>
      <c r="CZ8" s="461"/>
      <c r="DA8" s="462"/>
      <c r="DB8" s="460">
        <v>0.12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1398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-14273</v>
      </c>
      <c r="BO9" s="421"/>
      <c r="BP9" s="421"/>
      <c r="BQ9" s="421"/>
      <c r="BR9" s="421"/>
      <c r="BS9" s="421"/>
      <c r="BT9" s="421"/>
      <c r="BU9" s="422"/>
      <c r="BV9" s="420">
        <v>9454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22</v>
      </c>
      <c r="CU9" s="418"/>
      <c r="CV9" s="418"/>
      <c r="CW9" s="418"/>
      <c r="CX9" s="418"/>
      <c r="CY9" s="418"/>
      <c r="CZ9" s="418"/>
      <c r="DA9" s="419"/>
      <c r="DB9" s="417">
        <v>21.7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1472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38264</v>
      </c>
      <c r="BO10" s="421"/>
      <c r="BP10" s="421"/>
      <c r="BQ10" s="421"/>
      <c r="BR10" s="421"/>
      <c r="BS10" s="421"/>
      <c r="BT10" s="421"/>
      <c r="BU10" s="422"/>
      <c r="BV10" s="420">
        <v>51181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6290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1331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77595</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1324</v>
      </c>
      <c r="S13" s="505"/>
      <c r="T13" s="505"/>
      <c r="U13" s="505"/>
      <c r="V13" s="506"/>
      <c r="W13" s="436" t="s">
        <v>131</v>
      </c>
      <c r="X13" s="437"/>
      <c r="Y13" s="437"/>
      <c r="Z13" s="437"/>
      <c r="AA13" s="437"/>
      <c r="AB13" s="427"/>
      <c r="AC13" s="471">
        <v>85</v>
      </c>
      <c r="AD13" s="472"/>
      <c r="AE13" s="472"/>
      <c r="AF13" s="472"/>
      <c r="AG13" s="514"/>
      <c r="AH13" s="471">
        <v>107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-47314</v>
      </c>
      <c r="BO13" s="421"/>
      <c r="BP13" s="421"/>
      <c r="BQ13" s="421"/>
      <c r="BR13" s="421"/>
      <c r="BS13" s="421"/>
      <c r="BT13" s="421"/>
      <c r="BU13" s="422"/>
      <c r="BV13" s="420">
        <v>60635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13.9</v>
      </c>
      <c r="CU13" s="418"/>
      <c r="CV13" s="418"/>
      <c r="CW13" s="418"/>
      <c r="CX13" s="418"/>
      <c r="CY13" s="418"/>
      <c r="CZ13" s="418"/>
      <c r="DA13" s="419"/>
      <c r="DB13" s="417">
        <v>13.8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1340</v>
      </c>
      <c r="S14" s="505"/>
      <c r="T14" s="505"/>
      <c r="U14" s="505"/>
      <c r="V14" s="506"/>
      <c r="W14" s="410"/>
      <c r="X14" s="411"/>
      <c r="Y14" s="411"/>
      <c r="Z14" s="411"/>
      <c r="AA14" s="411"/>
      <c r="AB14" s="400"/>
      <c r="AC14" s="507">
        <v>12.3</v>
      </c>
      <c r="AD14" s="508"/>
      <c r="AE14" s="508"/>
      <c r="AF14" s="508"/>
      <c r="AG14" s="509"/>
      <c r="AH14" s="507">
        <v>14.5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0.9</v>
      </c>
      <c r="CU14" s="519"/>
      <c r="CV14" s="519"/>
      <c r="CW14" s="519"/>
      <c r="CX14" s="519"/>
      <c r="CY14" s="519"/>
      <c r="CZ14" s="519"/>
      <c r="DA14" s="520"/>
      <c r="DB14" s="518">
        <v>25.2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1333</v>
      </c>
      <c r="S15" s="505"/>
      <c r="T15" s="505"/>
      <c r="U15" s="505"/>
      <c r="V15" s="506"/>
      <c r="W15" s="436" t="s">
        <v>137</v>
      </c>
      <c r="X15" s="437"/>
      <c r="Y15" s="437"/>
      <c r="Z15" s="437"/>
      <c r="AA15" s="437"/>
      <c r="AB15" s="427"/>
      <c r="AC15" s="471">
        <v>201</v>
      </c>
      <c r="AD15" s="472"/>
      <c r="AE15" s="472"/>
      <c r="AF15" s="472"/>
      <c r="AG15" s="514"/>
      <c r="AH15" s="471">
        <v>246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184587</v>
      </c>
      <c r="BO15" s="384"/>
      <c r="BP15" s="384"/>
      <c r="BQ15" s="384"/>
      <c r="BR15" s="384"/>
      <c r="BS15" s="384"/>
      <c r="BT15" s="384"/>
      <c r="BU15" s="385"/>
      <c r="BV15" s="383">
        <v>174857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29.1</v>
      </c>
      <c r="AD16" s="508"/>
      <c r="AE16" s="508"/>
      <c r="AF16" s="508"/>
      <c r="AG16" s="509"/>
      <c r="AH16" s="507">
        <v>33.200000000000003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1540129</v>
      </c>
      <c r="BO16" s="421"/>
      <c r="BP16" s="421"/>
      <c r="BQ16" s="421"/>
      <c r="BR16" s="421"/>
      <c r="BS16" s="421"/>
      <c r="BT16" s="421"/>
      <c r="BU16" s="422"/>
      <c r="BV16" s="420">
        <v>1456917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405</v>
      </c>
      <c r="AD17" s="472"/>
      <c r="AE17" s="472"/>
      <c r="AF17" s="472"/>
      <c r="AG17" s="514"/>
      <c r="AH17" s="471">
        <v>387</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220307</v>
      </c>
      <c r="BO17" s="421"/>
      <c r="BP17" s="421"/>
      <c r="BQ17" s="421"/>
      <c r="BR17" s="421"/>
      <c r="BS17" s="421"/>
      <c r="BT17" s="421"/>
      <c r="BU17" s="422"/>
      <c r="BV17" s="420">
        <v>210323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57.97</v>
      </c>
      <c r="M18" s="544"/>
      <c r="N18" s="544"/>
      <c r="O18" s="544"/>
      <c r="P18" s="544"/>
      <c r="Q18" s="544"/>
      <c r="R18" s="545"/>
      <c r="S18" s="545"/>
      <c r="T18" s="545"/>
      <c r="U18" s="545"/>
      <c r="V18" s="546"/>
      <c r="W18" s="438"/>
      <c r="X18" s="439"/>
      <c r="Y18" s="439"/>
      <c r="Z18" s="439"/>
      <c r="AA18" s="439"/>
      <c r="AB18" s="430"/>
      <c r="AC18" s="547">
        <v>58.6</v>
      </c>
      <c r="AD18" s="548"/>
      <c r="AE18" s="548"/>
      <c r="AF18" s="548"/>
      <c r="AG18" s="549"/>
      <c r="AH18" s="547">
        <v>52.3</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1559856</v>
      </c>
      <c r="BO18" s="421"/>
      <c r="BP18" s="421"/>
      <c r="BQ18" s="421"/>
      <c r="BR18" s="421"/>
      <c r="BS18" s="421"/>
      <c r="BT18" s="421"/>
      <c r="BU18" s="422"/>
      <c r="BV18" s="420">
        <v>1420878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24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2455047</v>
      </c>
      <c r="BO19" s="421"/>
      <c r="BP19" s="421"/>
      <c r="BQ19" s="421"/>
      <c r="BR19" s="421"/>
      <c r="BS19" s="421"/>
      <c r="BT19" s="421"/>
      <c r="BU19" s="422"/>
      <c r="BV19" s="420">
        <v>2265964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575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4286319</v>
      </c>
      <c r="BO22" s="384"/>
      <c r="BP22" s="384"/>
      <c r="BQ22" s="384"/>
      <c r="BR22" s="384"/>
      <c r="BS22" s="384"/>
      <c r="BT22" s="384"/>
      <c r="BU22" s="385"/>
      <c r="BV22" s="383">
        <v>4623490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3914638</v>
      </c>
      <c r="BO23" s="421"/>
      <c r="BP23" s="421"/>
      <c r="BQ23" s="421"/>
      <c r="BR23" s="421"/>
      <c r="BS23" s="421"/>
      <c r="BT23" s="421"/>
      <c r="BU23" s="422"/>
      <c r="BV23" s="420">
        <v>4213447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6500</v>
      </c>
      <c r="R24" s="472"/>
      <c r="S24" s="472"/>
      <c r="T24" s="472"/>
      <c r="U24" s="472"/>
      <c r="V24" s="514"/>
      <c r="W24" s="566"/>
      <c r="X24" s="567"/>
      <c r="Y24" s="568"/>
      <c r="Z24" s="470" t="s">
        <v>161</v>
      </c>
      <c r="AA24" s="450"/>
      <c r="AB24" s="450"/>
      <c r="AC24" s="450"/>
      <c r="AD24" s="450"/>
      <c r="AE24" s="450"/>
      <c r="AF24" s="450"/>
      <c r="AG24" s="451"/>
      <c r="AH24" s="471">
        <v>36</v>
      </c>
      <c r="AI24" s="472"/>
      <c r="AJ24" s="472"/>
      <c r="AK24" s="472"/>
      <c r="AL24" s="514"/>
      <c r="AM24" s="471">
        <v>103644</v>
      </c>
      <c r="AN24" s="472"/>
      <c r="AO24" s="472"/>
      <c r="AP24" s="472"/>
      <c r="AQ24" s="472"/>
      <c r="AR24" s="514"/>
      <c r="AS24" s="471">
        <v>2879</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3962598</v>
      </c>
      <c r="BO24" s="421"/>
      <c r="BP24" s="421"/>
      <c r="BQ24" s="421"/>
      <c r="BR24" s="421"/>
      <c r="BS24" s="421"/>
      <c r="BT24" s="421"/>
      <c r="BU24" s="422"/>
      <c r="BV24" s="420">
        <v>4265583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5500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1021825</v>
      </c>
      <c r="BO25" s="384"/>
      <c r="BP25" s="384"/>
      <c r="BQ25" s="384"/>
      <c r="BR25" s="384"/>
      <c r="BS25" s="384"/>
      <c r="BT25" s="384"/>
      <c r="BU25" s="385"/>
      <c r="BV25" s="383">
        <v>1742890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5200</v>
      </c>
      <c r="R26" s="472"/>
      <c r="S26" s="472"/>
      <c r="T26" s="472"/>
      <c r="U26" s="472"/>
      <c r="V26" s="514"/>
      <c r="W26" s="566"/>
      <c r="X26" s="567"/>
      <c r="Y26" s="568"/>
      <c r="Z26" s="470" t="s">
        <v>167</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2630</v>
      </c>
      <c r="R27" s="472"/>
      <c r="S27" s="472"/>
      <c r="T27" s="472"/>
      <c r="U27" s="472"/>
      <c r="V27" s="514"/>
      <c r="W27" s="566"/>
      <c r="X27" s="567"/>
      <c r="Y27" s="568"/>
      <c r="Z27" s="470" t="s">
        <v>170</v>
      </c>
      <c r="AA27" s="450"/>
      <c r="AB27" s="450"/>
      <c r="AC27" s="450"/>
      <c r="AD27" s="450"/>
      <c r="AE27" s="450"/>
      <c r="AF27" s="450"/>
      <c r="AG27" s="451"/>
      <c r="AH27" s="471">
        <v>4</v>
      </c>
      <c r="AI27" s="472"/>
      <c r="AJ27" s="472"/>
      <c r="AK27" s="472"/>
      <c r="AL27" s="514"/>
      <c r="AM27" s="471">
        <v>8856</v>
      </c>
      <c r="AN27" s="472"/>
      <c r="AO27" s="472"/>
      <c r="AP27" s="472"/>
      <c r="AQ27" s="472"/>
      <c r="AR27" s="514"/>
      <c r="AS27" s="471">
        <v>2214</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2200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227388</v>
      </c>
      <c r="BO28" s="384"/>
      <c r="BP28" s="384"/>
      <c r="BQ28" s="384"/>
      <c r="BR28" s="384"/>
      <c r="BS28" s="384"/>
      <c r="BT28" s="384"/>
      <c r="BU28" s="385"/>
      <c r="BV28" s="383">
        <v>266719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6</v>
      </c>
      <c r="M29" s="472"/>
      <c r="N29" s="472"/>
      <c r="O29" s="472"/>
      <c r="P29" s="514"/>
      <c r="Q29" s="471">
        <v>2000</v>
      </c>
      <c r="R29" s="472"/>
      <c r="S29" s="472"/>
      <c r="T29" s="472"/>
      <c r="U29" s="472"/>
      <c r="V29" s="514"/>
      <c r="W29" s="569"/>
      <c r="X29" s="570"/>
      <c r="Y29" s="571"/>
      <c r="Z29" s="470" t="s">
        <v>176</v>
      </c>
      <c r="AA29" s="450"/>
      <c r="AB29" s="450"/>
      <c r="AC29" s="450"/>
      <c r="AD29" s="450"/>
      <c r="AE29" s="450"/>
      <c r="AF29" s="450"/>
      <c r="AG29" s="451"/>
      <c r="AH29" s="471">
        <v>40</v>
      </c>
      <c r="AI29" s="472"/>
      <c r="AJ29" s="472"/>
      <c r="AK29" s="472"/>
      <c r="AL29" s="514"/>
      <c r="AM29" s="471">
        <v>112500</v>
      </c>
      <c r="AN29" s="472"/>
      <c r="AO29" s="472"/>
      <c r="AP29" s="472"/>
      <c r="AQ29" s="472"/>
      <c r="AR29" s="514"/>
      <c r="AS29" s="471">
        <v>2813</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213127</v>
      </c>
      <c r="BO29" s="421"/>
      <c r="BP29" s="421"/>
      <c r="BQ29" s="421"/>
      <c r="BR29" s="421"/>
      <c r="BS29" s="421"/>
      <c r="BT29" s="421"/>
      <c r="BU29" s="422"/>
      <c r="BV29" s="420">
        <v>201812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95.5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963481</v>
      </c>
      <c r="BO30" s="540"/>
      <c r="BP30" s="540"/>
      <c r="BQ30" s="540"/>
      <c r="BR30" s="540"/>
      <c r="BS30" s="540"/>
      <c r="BT30" s="540"/>
      <c r="BU30" s="541"/>
      <c r="BV30" s="539">
        <v>1067269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185</v>
      </c>
      <c r="D33" s="444"/>
      <c r="E33" s="409" t="s">
        <v>186</v>
      </c>
      <c r="F33" s="409"/>
      <c r="G33" s="409"/>
      <c r="H33" s="409"/>
      <c r="I33" s="409"/>
      <c r="J33" s="409"/>
      <c r="K33" s="409"/>
      <c r="L33" s="409"/>
      <c r="M33" s="409"/>
      <c r="N33" s="409"/>
      <c r="O33" s="409"/>
      <c r="P33" s="409"/>
      <c r="Q33" s="409"/>
      <c r="R33" s="409"/>
      <c r="S33" s="409"/>
      <c r="T33" s="188"/>
      <c r="U33" s="444" t="s">
        <v>185</v>
      </c>
      <c r="V33" s="444"/>
      <c r="W33" s="409" t="s">
        <v>186</v>
      </c>
      <c r="X33" s="409"/>
      <c r="Y33" s="409"/>
      <c r="Z33" s="409"/>
      <c r="AA33" s="409"/>
      <c r="AB33" s="409"/>
      <c r="AC33" s="409"/>
      <c r="AD33" s="409"/>
      <c r="AE33" s="409"/>
      <c r="AF33" s="409"/>
      <c r="AG33" s="409"/>
      <c r="AH33" s="409"/>
      <c r="AI33" s="409"/>
      <c r="AJ33" s="409"/>
      <c r="AK33" s="409"/>
      <c r="AL33" s="188"/>
      <c r="AM33" s="444" t="s">
        <v>185</v>
      </c>
      <c r="AN33" s="444"/>
      <c r="AO33" s="409" t="s">
        <v>186</v>
      </c>
      <c r="AP33" s="409"/>
      <c r="AQ33" s="409"/>
      <c r="AR33" s="409"/>
      <c r="AS33" s="409"/>
      <c r="AT33" s="409"/>
      <c r="AU33" s="409"/>
      <c r="AV33" s="409"/>
      <c r="AW33" s="409"/>
      <c r="AX33" s="409"/>
      <c r="AY33" s="409"/>
      <c r="AZ33" s="409"/>
      <c r="BA33" s="409"/>
      <c r="BB33" s="409"/>
      <c r="BC33" s="409"/>
      <c r="BD33" s="189"/>
      <c r="BE33" s="409" t="s">
        <v>187</v>
      </c>
      <c r="BF33" s="409"/>
      <c r="BG33" s="409" t="s">
        <v>188</v>
      </c>
      <c r="BH33" s="409"/>
      <c r="BI33" s="409"/>
      <c r="BJ33" s="409"/>
      <c r="BK33" s="409"/>
      <c r="BL33" s="409"/>
      <c r="BM33" s="409"/>
      <c r="BN33" s="409"/>
      <c r="BO33" s="409"/>
      <c r="BP33" s="409"/>
      <c r="BQ33" s="409"/>
      <c r="BR33" s="409"/>
      <c r="BS33" s="409"/>
      <c r="BT33" s="409"/>
      <c r="BU33" s="409"/>
      <c r="BV33" s="189"/>
      <c r="BW33" s="444" t="s">
        <v>187</v>
      </c>
      <c r="BX33" s="444"/>
      <c r="BY33" s="409" t="s">
        <v>189</v>
      </c>
      <c r="BZ33" s="409"/>
      <c r="CA33" s="409"/>
      <c r="CB33" s="409"/>
      <c r="CC33" s="409"/>
      <c r="CD33" s="409"/>
      <c r="CE33" s="409"/>
      <c r="CF33" s="409"/>
      <c r="CG33" s="409"/>
      <c r="CH33" s="409"/>
      <c r="CI33" s="409"/>
      <c r="CJ33" s="409"/>
      <c r="CK33" s="409"/>
      <c r="CL33" s="409"/>
      <c r="CM33" s="409"/>
      <c r="CN33" s="188"/>
      <c r="CO33" s="444" t="s">
        <v>185</v>
      </c>
      <c r="CP33" s="444"/>
      <c r="CQ33" s="409" t="s">
        <v>190</v>
      </c>
      <c r="CR33" s="409"/>
      <c r="CS33" s="409"/>
      <c r="CT33" s="409"/>
      <c r="CU33" s="409"/>
      <c r="CV33" s="409"/>
      <c r="CW33" s="409"/>
      <c r="CX33" s="409"/>
      <c r="CY33" s="409"/>
      <c r="CZ33" s="409"/>
      <c r="DA33" s="409"/>
      <c r="DB33" s="409"/>
      <c r="DC33" s="409"/>
      <c r="DD33" s="409"/>
      <c r="DE33" s="409"/>
      <c r="DF33" s="188"/>
      <c r="DG33" s="609" t="s">
        <v>191</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西粟倉村国民健康保険事業勘定特別会計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IF('各会計、関係団体の財政状況及び健全化判断比率'!B33="","",'各会計、関係団体の財政状況及び健全化判断比率'!B33)</f>
        <v>西粟倉村簡易水道事業特別会計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勝英衛生施設組合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あわくら水力発電株式会社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西粟倉村国民健康保険施設勘定特別会計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IF('各会計、関係団体の財政状況及び健全化判断比率'!B34="","",'各会計、関係団体の財政状況及び健全化判断比率'!B34)</f>
        <v>西粟倉村農業集落排水事業特別会計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岡山県後期高齢者医療広域連合一般会計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西粟倉百年の森林でんき株式会社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西粟倉村介護保険事業勘定特別会計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岡山県後期高齢者医療広域連合特別会計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西粟倉村後期高齢者医療事業特別会計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岡山県市町村総合事務組合一般会計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西粟倉村介護サービス事業勘定特別会計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岡山県市町村総合事務組合貸付金特別会計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岡山県市町村総合事務組合拠出事業特別会計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岡山県市町村税整理組合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wgHhEUygkpT2f8ABfm2P53wqXjhyxkneFiHqroSrskg88cd0znxaExpOSv2TQ8TuX8lrkwQHz1wKYvknwQWtCQ==" saltValue="YAR05YoxITaqjb+KBPszf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133454</v>
      </c>
      <c r="S5" s="626"/>
      <c r="T5" s="626"/>
      <c r="U5" s="626"/>
      <c r="V5" s="626"/>
      <c r="W5" s="626"/>
      <c r="X5" s="626"/>
      <c r="Y5" s="627"/>
      <c r="Z5" s="628">
        <v>3.3</v>
      </c>
      <c r="AA5" s="628"/>
      <c r="AB5" s="628"/>
      <c r="AC5" s="628"/>
      <c r="AD5" s="629">
        <v>133454</v>
      </c>
      <c r="AE5" s="629"/>
      <c r="AF5" s="629"/>
      <c r="AG5" s="629"/>
      <c r="AH5" s="629"/>
      <c r="AI5" s="629"/>
      <c r="AJ5" s="629"/>
      <c r="AK5" s="629"/>
      <c r="AL5" s="630">
        <v>8.4</v>
      </c>
      <c r="AM5" s="631"/>
      <c r="AN5" s="631"/>
      <c r="AO5" s="632"/>
      <c r="AP5" s="622" t="s">
        <v>215</v>
      </c>
      <c r="AQ5" s="623"/>
      <c r="AR5" s="623"/>
      <c r="AS5" s="623"/>
      <c r="AT5" s="623"/>
      <c r="AU5" s="623"/>
      <c r="AV5" s="623"/>
      <c r="AW5" s="623"/>
      <c r="AX5" s="623"/>
      <c r="AY5" s="623"/>
      <c r="AZ5" s="623"/>
      <c r="BA5" s="623"/>
      <c r="BB5" s="623"/>
      <c r="BC5" s="623"/>
      <c r="BD5" s="623"/>
      <c r="BE5" s="623"/>
      <c r="BF5" s="624"/>
      <c r="BG5" s="636">
        <v>129067</v>
      </c>
      <c r="BH5" s="637"/>
      <c r="BI5" s="637"/>
      <c r="BJ5" s="637"/>
      <c r="BK5" s="637"/>
      <c r="BL5" s="637"/>
      <c r="BM5" s="637"/>
      <c r="BN5" s="638"/>
      <c r="BO5" s="639">
        <v>96.7</v>
      </c>
      <c r="BP5" s="639"/>
      <c r="BQ5" s="639"/>
      <c r="BR5" s="639"/>
      <c r="BS5" s="640">
        <v>625</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45379</v>
      </c>
      <c r="S6" s="637"/>
      <c r="T6" s="637"/>
      <c r="U6" s="637"/>
      <c r="V6" s="637"/>
      <c r="W6" s="637"/>
      <c r="X6" s="637"/>
      <c r="Y6" s="638"/>
      <c r="Z6" s="639">
        <v>1.1000000000000001</v>
      </c>
      <c r="AA6" s="639"/>
      <c r="AB6" s="639"/>
      <c r="AC6" s="639"/>
      <c r="AD6" s="640">
        <v>45379</v>
      </c>
      <c r="AE6" s="640"/>
      <c r="AF6" s="640"/>
      <c r="AG6" s="640"/>
      <c r="AH6" s="640"/>
      <c r="AI6" s="640"/>
      <c r="AJ6" s="640"/>
      <c r="AK6" s="640"/>
      <c r="AL6" s="641">
        <v>2.9</v>
      </c>
      <c r="AM6" s="642"/>
      <c r="AN6" s="642"/>
      <c r="AO6" s="643"/>
      <c r="AP6" s="633" t="s">
        <v>220</v>
      </c>
      <c r="AQ6" s="634"/>
      <c r="AR6" s="634"/>
      <c r="AS6" s="634"/>
      <c r="AT6" s="634"/>
      <c r="AU6" s="634"/>
      <c r="AV6" s="634"/>
      <c r="AW6" s="634"/>
      <c r="AX6" s="634"/>
      <c r="AY6" s="634"/>
      <c r="AZ6" s="634"/>
      <c r="BA6" s="634"/>
      <c r="BB6" s="634"/>
      <c r="BC6" s="634"/>
      <c r="BD6" s="634"/>
      <c r="BE6" s="634"/>
      <c r="BF6" s="635"/>
      <c r="BG6" s="636">
        <v>129067</v>
      </c>
      <c r="BH6" s="637"/>
      <c r="BI6" s="637"/>
      <c r="BJ6" s="637"/>
      <c r="BK6" s="637"/>
      <c r="BL6" s="637"/>
      <c r="BM6" s="637"/>
      <c r="BN6" s="638"/>
      <c r="BO6" s="639">
        <v>96.7</v>
      </c>
      <c r="BP6" s="639"/>
      <c r="BQ6" s="639"/>
      <c r="BR6" s="639"/>
      <c r="BS6" s="640">
        <v>625</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40270</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40270</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73</v>
      </c>
      <c r="S7" s="637"/>
      <c r="T7" s="637"/>
      <c r="U7" s="637"/>
      <c r="V7" s="637"/>
      <c r="W7" s="637"/>
      <c r="X7" s="637"/>
      <c r="Y7" s="638"/>
      <c r="Z7" s="639">
        <v>0</v>
      </c>
      <c r="AA7" s="639"/>
      <c r="AB7" s="639"/>
      <c r="AC7" s="639"/>
      <c r="AD7" s="640">
        <v>73</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51084</v>
      </c>
      <c r="BH7" s="637"/>
      <c r="BI7" s="637"/>
      <c r="BJ7" s="637"/>
      <c r="BK7" s="637"/>
      <c r="BL7" s="637"/>
      <c r="BM7" s="637"/>
      <c r="BN7" s="638"/>
      <c r="BO7" s="639">
        <v>38.299999999999997</v>
      </c>
      <c r="BP7" s="639"/>
      <c r="BQ7" s="639"/>
      <c r="BR7" s="639"/>
      <c r="BS7" s="640">
        <v>625</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1080368</v>
      </c>
      <c r="CS7" s="637"/>
      <c r="CT7" s="637"/>
      <c r="CU7" s="637"/>
      <c r="CV7" s="637"/>
      <c r="CW7" s="637"/>
      <c r="CX7" s="637"/>
      <c r="CY7" s="638"/>
      <c r="CZ7" s="639">
        <v>28.3</v>
      </c>
      <c r="DA7" s="639"/>
      <c r="DB7" s="639"/>
      <c r="DC7" s="639"/>
      <c r="DD7" s="645" t="s">
        <v>122</v>
      </c>
      <c r="DE7" s="637"/>
      <c r="DF7" s="637"/>
      <c r="DG7" s="637"/>
      <c r="DH7" s="637"/>
      <c r="DI7" s="637"/>
      <c r="DJ7" s="637"/>
      <c r="DK7" s="637"/>
      <c r="DL7" s="637"/>
      <c r="DM7" s="637"/>
      <c r="DN7" s="637"/>
      <c r="DO7" s="637"/>
      <c r="DP7" s="638"/>
      <c r="DQ7" s="645">
        <v>637464</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1024</v>
      </c>
      <c r="S8" s="637"/>
      <c r="T8" s="637"/>
      <c r="U8" s="637"/>
      <c r="V8" s="637"/>
      <c r="W8" s="637"/>
      <c r="X8" s="637"/>
      <c r="Y8" s="638"/>
      <c r="Z8" s="639">
        <v>0</v>
      </c>
      <c r="AA8" s="639"/>
      <c r="AB8" s="639"/>
      <c r="AC8" s="639"/>
      <c r="AD8" s="640">
        <v>1024</v>
      </c>
      <c r="AE8" s="640"/>
      <c r="AF8" s="640"/>
      <c r="AG8" s="640"/>
      <c r="AH8" s="640"/>
      <c r="AI8" s="640"/>
      <c r="AJ8" s="640"/>
      <c r="AK8" s="640"/>
      <c r="AL8" s="641">
        <v>0.1</v>
      </c>
      <c r="AM8" s="642"/>
      <c r="AN8" s="642"/>
      <c r="AO8" s="643"/>
      <c r="AP8" s="633" t="s">
        <v>226</v>
      </c>
      <c r="AQ8" s="634"/>
      <c r="AR8" s="634"/>
      <c r="AS8" s="634"/>
      <c r="AT8" s="634"/>
      <c r="AU8" s="634"/>
      <c r="AV8" s="634"/>
      <c r="AW8" s="634"/>
      <c r="AX8" s="634"/>
      <c r="AY8" s="634"/>
      <c r="AZ8" s="634"/>
      <c r="BA8" s="634"/>
      <c r="BB8" s="634"/>
      <c r="BC8" s="634"/>
      <c r="BD8" s="634"/>
      <c r="BE8" s="634"/>
      <c r="BF8" s="635"/>
      <c r="BG8" s="636">
        <v>1937</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480078</v>
      </c>
      <c r="CS8" s="637"/>
      <c r="CT8" s="637"/>
      <c r="CU8" s="637"/>
      <c r="CV8" s="637"/>
      <c r="CW8" s="637"/>
      <c r="CX8" s="637"/>
      <c r="CY8" s="638"/>
      <c r="CZ8" s="639">
        <v>12.6</v>
      </c>
      <c r="DA8" s="639"/>
      <c r="DB8" s="639"/>
      <c r="DC8" s="639"/>
      <c r="DD8" s="645" t="s">
        <v>122</v>
      </c>
      <c r="DE8" s="637"/>
      <c r="DF8" s="637"/>
      <c r="DG8" s="637"/>
      <c r="DH8" s="637"/>
      <c r="DI8" s="637"/>
      <c r="DJ8" s="637"/>
      <c r="DK8" s="637"/>
      <c r="DL8" s="637"/>
      <c r="DM8" s="637"/>
      <c r="DN8" s="637"/>
      <c r="DO8" s="637"/>
      <c r="DP8" s="638"/>
      <c r="DQ8" s="645">
        <v>293315</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1671</v>
      </c>
      <c r="S9" s="637"/>
      <c r="T9" s="637"/>
      <c r="U9" s="637"/>
      <c r="V9" s="637"/>
      <c r="W9" s="637"/>
      <c r="X9" s="637"/>
      <c r="Y9" s="638"/>
      <c r="Z9" s="639">
        <v>0</v>
      </c>
      <c r="AA9" s="639"/>
      <c r="AB9" s="639"/>
      <c r="AC9" s="639"/>
      <c r="AD9" s="640">
        <v>1671</v>
      </c>
      <c r="AE9" s="640"/>
      <c r="AF9" s="640"/>
      <c r="AG9" s="640"/>
      <c r="AH9" s="640"/>
      <c r="AI9" s="640"/>
      <c r="AJ9" s="640"/>
      <c r="AK9" s="640"/>
      <c r="AL9" s="641">
        <v>0.1</v>
      </c>
      <c r="AM9" s="642"/>
      <c r="AN9" s="642"/>
      <c r="AO9" s="643"/>
      <c r="AP9" s="633" t="s">
        <v>229</v>
      </c>
      <c r="AQ9" s="634"/>
      <c r="AR9" s="634"/>
      <c r="AS9" s="634"/>
      <c r="AT9" s="634"/>
      <c r="AU9" s="634"/>
      <c r="AV9" s="634"/>
      <c r="AW9" s="634"/>
      <c r="AX9" s="634"/>
      <c r="AY9" s="634"/>
      <c r="AZ9" s="634"/>
      <c r="BA9" s="634"/>
      <c r="BB9" s="634"/>
      <c r="BC9" s="634"/>
      <c r="BD9" s="634"/>
      <c r="BE9" s="634"/>
      <c r="BF9" s="635"/>
      <c r="BG9" s="636">
        <v>42521</v>
      </c>
      <c r="BH9" s="637"/>
      <c r="BI9" s="637"/>
      <c r="BJ9" s="637"/>
      <c r="BK9" s="637"/>
      <c r="BL9" s="637"/>
      <c r="BM9" s="637"/>
      <c r="BN9" s="638"/>
      <c r="BO9" s="639">
        <v>31.9</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587949</v>
      </c>
      <c r="CS9" s="637"/>
      <c r="CT9" s="637"/>
      <c r="CU9" s="637"/>
      <c r="CV9" s="637"/>
      <c r="CW9" s="637"/>
      <c r="CX9" s="637"/>
      <c r="CY9" s="638"/>
      <c r="CZ9" s="639">
        <v>15.4</v>
      </c>
      <c r="DA9" s="639"/>
      <c r="DB9" s="639"/>
      <c r="DC9" s="639"/>
      <c r="DD9" s="645">
        <v>396564</v>
      </c>
      <c r="DE9" s="637"/>
      <c r="DF9" s="637"/>
      <c r="DG9" s="637"/>
      <c r="DH9" s="637"/>
      <c r="DI9" s="637"/>
      <c r="DJ9" s="637"/>
      <c r="DK9" s="637"/>
      <c r="DL9" s="637"/>
      <c r="DM9" s="637"/>
      <c r="DN9" s="637"/>
      <c r="DO9" s="637"/>
      <c r="DP9" s="638"/>
      <c r="DQ9" s="645">
        <v>128417</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4418</v>
      </c>
      <c r="BH10" s="637"/>
      <c r="BI10" s="637"/>
      <c r="BJ10" s="637"/>
      <c r="BK10" s="637"/>
      <c r="BL10" s="637"/>
      <c r="BM10" s="637"/>
      <c r="BN10" s="638"/>
      <c r="BO10" s="639">
        <v>3.3</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35265</v>
      </c>
      <c r="S11" s="637"/>
      <c r="T11" s="637"/>
      <c r="U11" s="637"/>
      <c r="V11" s="637"/>
      <c r="W11" s="637"/>
      <c r="X11" s="637"/>
      <c r="Y11" s="638"/>
      <c r="Z11" s="641">
        <v>0.9</v>
      </c>
      <c r="AA11" s="642"/>
      <c r="AB11" s="642"/>
      <c r="AC11" s="648"/>
      <c r="AD11" s="645">
        <v>35265</v>
      </c>
      <c r="AE11" s="637"/>
      <c r="AF11" s="637"/>
      <c r="AG11" s="637"/>
      <c r="AH11" s="637"/>
      <c r="AI11" s="637"/>
      <c r="AJ11" s="637"/>
      <c r="AK11" s="638"/>
      <c r="AL11" s="641">
        <v>2.2000000000000002</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2208</v>
      </c>
      <c r="BH11" s="637"/>
      <c r="BI11" s="637"/>
      <c r="BJ11" s="637"/>
      <c r="BK11" s="637"/>
      <c r="BL11" s="637"/>
      <c r="BM11" s="637"/>
      <c r="BN11" s="638"/>
      <c r="BO11" s="639">
        <v>1.7</v>
      </c>
      <c r="BP11" s="639"/>
      <c r="BQ11" s="639"/>
      <c r="BR11" s="639"/>
      <c r="BS11" s="640">
        <v>625</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324370</v>
      </c>
      <c r="CS11" s="637"/>
      <c r="CT11" s="637"/>
      <c r="CU11" s="637"/>
      <c r="CV11" s="637"/>
      <c r="CW11" s="637"/>
      <c r="CX11" s="637"/>
      <c r="CY11" s="638"/>
      <c r="CZ11" s="639">
        <v>8.5</v>
      </c>
      <c r="DA11" s="639"/>
      <c r="DB11" s="639"/>
      <c r="DC11" s="639"/>
      <c r="DD11" s="645">
        <v>28293</v>
      </c>
      <c r="DE11" s="637"/>
      <c r="DF11" s="637"/>
      <c r="DG11" s="637"/>
      <c r="DH11" s="637"/>
      <c r="DI11" s="637"/>
      <c r="DJ11" s="637"/>
      <c r="DK11" s="637"/>
      <c r="DL11" s="637"/>
      <c r="DM11" s="637"/>
      <c r="DN11" s="637"/>
      <c r="DO11" s="637"/>
      <c r="DP11" s="638"/>
      <c r="DQ11" s="645">
        <v>194833</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70655</v>
      </c>
      <c r="BH12" s="637"/>
      <c r="BI12" s="637"/>
      <c r="BJ12" s="637"/>
      <c r="BK12" s="637"/>
      <c r="BL12" s="637"/>
      <c r="BM12" s="637"/>
      <c r="BN12" s="638"/>
      <c r="BO12" s="639">
        <v>52.9</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202371</v>
      </c>
      <c r="CS12" s="637"/>
      <c r="CT12" s="637"/>
      <c r="CU12" s="637"/>
      <c r="CV12" s="637"/>
      <c r="CW12" s="637"/>
      <c r="CX12" s="637"/>
      <c r="CY12" s="638"/>
      <c r="CZ12" s="639">
        <v>5.3</v>
      </c>
      <c r="DA12" s="639"/>
      <c r="DB12" s="639"/>
      <c r="DC12" s="639"/>
      <c r="DD12" s="645">
        <v>24978</v>
      </c>
      <c r="DE12" s="637"/>
      <c r="DF12" s="637"/>
      <c r="DG12" s="637"/>
      <c r="DH12" s="637"/>
      <c r="DI12" s="637"/>
      <c r="DJ12" s="637"/>
      <c r="DK12" s="637"/>
      <c r="DL12" s="637"/>
      <c r="DM12" s="637"/>
      <c r="DN12" s="637"/>
      <c r="DO12" s="637"/>
      <c r="DP12" s="638"/>
      <c r="DQ12" s="645">
        <v>114014</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70655</v>
      </c>
      <c r="BH13" s="637"/>
      <c r="BI13" s="637"/>
      <c r="BJ13" s="637"/>
      <c r="BK13" s="637"/>
      <c r="BL13" s="637"/>
      <c r="BM13" s="637"/>
      <c r="BN13" s="638"/>
      <c r="BO13" s="639">
        <v>52.9</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149576</v>
      </c>
      <c r="CS13" s="637"/>
      <c r="CT13" s="637"/>
      <c r="CU13" s="637"/>
      <c r="CV13" s="637"/>
      <c r="CW13" s="637"/>
      <c r="CX13" s="637"/>
      <c r="CY13" s="638"/>
      <c r="CZ13" s="639">
        <v>3.9</v>
      </c>
      <c r="DA13" s="639"/>
      <c r="DB13" s="639"/>
      <c r="DC13" s="639"/>
      <c r="DD13" s="645">
        <v>99888</v>
      </c>
      <c r="DE13" s="637"/>
      <c r="DF13" s="637"/>
      <c r="DG13" s="637"/>
      <c r="DH13" s="637"/>
      <c r="DI13" s="637"/>
      <c r="DJ13" s="637"/>
      <c r="DK13" s="637"/>
      <c r="DL13" s="637"/>
      <c r="DM13" s="637"/>
      <c r="DN13" s="637"/>
      <c r="DO13" s="637"/>
      <c r="DP13" s="638"/>
      <c r="DQ13" s="645">
        <v>19644</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6638</v>
      </c>
      <c r="BH14" s="637"/>
      <c r="BI14" s="637"/>
      <c r="BJ14" s="637"/>
      <c r="BK14" s="637"/>
      <c r="BL14" s="637"/>
      <c r="BM14" s="637"/>
      <c r="BN14" s="638"/>
      <c r="BO14" s="639">
        <v>5</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71515</v>
      </c>
      <c r="CS14" s="637"/>
      <c r="CT14" s="637"/>
      <c r="CU14" s="637"/>
      <c r="CV14" s="637"/>
      <c r="CW14" s="637"/>
      <c r="CX14" s="637"/>
      <c r="CY14" s="638"/>
      <c r="CZ14" s="639">
        <v>1.9</v>
      </c>
      <c r="DA14" s="639"/>
      <c r="DB14" s="639"/>
      <c r="DC14" s="639"/>
      <c r="DD14" s="645" t="s">
        <v>122</v>
      </c>
      <c r="DE14" s="637"/>
      <c r="DF14" s="637"/>
      <c r="DG14" s="637"/>
      <c r="DH14" s="637"/>
      <c r="DI14" s="637"/>
      <c r="DJ14" s="637"/>
      <c r="DK14" s="637"/>
      <c r="DL14" s="637"/>
      <c r="DM14" s="637"/>
      <c r="DN14" s="637"/>
      <c r="DO14" s="637"/>
      <c r="DP14" s="638"/>
      <c r="DQ14" s="645">
        <v>71509</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2081</v>
      </c>
      <c r="S15" s="637"/>
      <c r="T15" s="637"/>
      <c r="U15" s="637"/>
      <c r="V15" s="637"/>
      <c r="W15" s="637"/>
      <c r="X15" s="637"/>
      <c r="Y15" s="638"/>
      <c r="Z15" s="639">
        <v>0.1</v>
      </c>
      <c r="AA15" s="639"/>
      <c r="AB15" s="639"/>
      <c r="AC15" s="639"/>
      <c r="AD15" s="640">
        <v>2081</v>
      </c>
      <c r="AE15" s="640"/>
      <c r="AF15" s="640"/>
      <c r="AG15" s="640"/>
      <c r="AH15" s="640"/>
      <c r="AI15" s="640"/>
      <c r="AJ15" s="640"/>
      <c r="AK15" s="640"/>
      <c r="AL15" s="641">
        <v>0.1</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690</v>
      </c>
      <c r="BH15" s="637"/>
      <c r="BI15" s="637"/>
      <c r="BJ15" s="637"/>
      <c r="BK15" s="637"/>
      <c r="BL15" s="637"/>
      <c r="BM15" s="637"/>
      <c r="BN15" s="638"/>
      <c r="BO15" s="639">
        <v>0.5</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225353</v>
      </c>
      <c r="CS15" s="637"/>
      <c r="CT15" s="637"/>
      <c r="CU15" s="637"/>
      <c r="CV15" s="637"/>
      <c r="CW15" s="637"/>
      <c r="CX15" s="637"/>
      <c r="CY15" s="638"/>
      <c r="CZ15" s="639">
        <v>5.9</v>
      </c>
      <c r="DA15" s="639"/>
      <c r="DB15" s="639"/>
      <c r="DC15" s="639"/>
      <c r="DD15" s="645" t="s">
        <v>122</v>
      </c>
      <c r="DE15" s="637"/>
      <c r="DF15" s="637"/>
      <c r="DG15" s="637"/>
      <c r="DH15" s="637"/>
      <c r="DI15" s="637"/>
      <c r="DJ15" s="637"/>
      <c r="DK15" s="637"/>
      <c r="DL15" s="637"/>
      <c r="DM15" s="637"/>
      <c r="DN15" s="637"/>
      <c r="DO15" s="637"/>
      <c r="DP15" s="638"/>
      <c r="DQ15" s="645">
        <v>195165</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2875</v>
      </c>
      <c r="S16" s="637"/>
      <c r="T16" s="637"/>
      <c r="U16" s="637"/>
      <c r="V16" s="637"/>
      <c r="W16" s="637"/>
      <c r="X16" s="637"/>
      <c r="Y16" s="638"/>
      <c r="Z16" s="639">
        <v>0.1</v>
      </c>
      <c r="AA16" s="639"/>
      <c r="AB16" s="639"/>
      <c r="AC16" s="639"/>
      <c r="AD16" s="640">
        <v>2875</v>
      </c>
      <c r="AE16" s="640"/>
      <c r="AF16" s="640"/>
      <c r="AG16" s="640"/>
      <c r="AH16" s="640"/>
      <c r="AI16" s="640"/>
      <c r="AJ16" s="640"/>
      <c r="AK16" s="640"/>
      <c r="AL16" s="641">
        <v>0.2</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90819</v>
      </c>
      <c r="CS16" s="637"/>
      <c r="CT16" s="637"/>
      <c r="CU16" s="637"/>
      <c r="CV16" s="637"/>
      <c r="CW16" s="637"/>
      <c r="CX16" s="637"/>
      <c r="CY16" s="638"/>
      <c r="CZ16" s="639">
        <v>2.4</v>
      </c>
      <c r="DA16" s="639"/>
      <c r="DB16" s="639"/>
      <c r="DC16" s="639"/>
      <c r="DD16" s="645" t="s">
        <v>122</v>
      </c>
      <c r="DE16" s="637"/>
      <c r="DF16" s="637"/>
      <c r="DG16" s="637"/>
      <c r="DH16" s="637"/>
      <c r="DI16" s="637"/>
      <c r="DJ16" s="637"/>
      <c r="DK16" s="637"/>
      <c r="DL16" s="637"/>
      <c r="DM16" s="637"/>
      <c r="DN16" s="637"/>
      <c r="DO16" s="637"/>
      <c r="DP16" s="638"/>
      <c r="DQ16" s="645">
        <v>43903</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5220</v>
      </c>
      <c r="S17" s="637"/>
      <c r="T17" s="637"/>
      <c r="U17" s="637"/>
      <c r="V17" s="637"/>
      <c r="W17" s="637"/>
      <c r="X17" s="637"/>
      <c r="Y17" s="638"/>
      <c r="Z17" s="639">
        <v>0.1</v>
      </c>
      <c r="AA17" s="639"/>
      <c r="AB17" s="639"/>
      <c r="AC17" s="639"/>
      <c r="AD17" s="640">
        <v>5220</v>
      </c>
      <c r="AE17" s="640"/>
      <c r="AF17" s="640"/>
      <c r="AG17" s="640"/>
      <c r="AH17" s="640"/>
      <c r="AI17" s="640"/>
      <c r="AJ17" s="640"/>
      <c r="AK17" s="640"/>
      <c r="AL17" s="641">
        <v>0.3</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563536</v>
      </c>
      <c r="CS17" s="637"/>
      <c r="CT17" s="637"/>
      <c r="CU17" s="637"/>
      <c r="CV17" s="637"/>
      <c r="CW17" s="637"/>
      <c r="CX17" s="637"/>
      <c r="CY17" s="638"/>
      <c r="CZ17" s="639">
        <v>14.8</v>
      </c>
      <c r="DA17" s="639"/>
      <c r="DB17" s="639"/>
      <c r="DC17" s="639"/>
      <c r="DD17" s="645" t="s">
        <v>122</v>
      </c>
      <c r="DE17" s="637"/>
      <c r="DF17" s="637"/>
      <c r="DG17" s="637"/>
      <c r="DH17" s="637"/>
      <c r="DI17" s="637"/>
      <c r="DJ17" s="637"/>
      <c r="DK17" s="637"/>
      <c r="DL17" s="637"/>
      <c r="DM17" s="637"/>
      <c r="DN17" s="637"/>
      <c r="DO17" s="637"/>
      <c r="DP17" s="638"/>
      <c r="DQ17" s="645">
        <v>539822</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216</v>
      </c>
      <c r="S18" s="637"/>
      <c r="T18" s="637"/>
      <c r="U18" s="637"/>
      <c r="V18" s="637"/>
      <c r="W18" s="637"/>
      <c r="X18" s="637"/>
      <c r="Y18" s="638"/>
      <c r="Z18" s="639">
        <v>0</v>
      </c>
      <c r="AA18" s="639"/>
      <c r="AB18" s="639"/>
      <c r="AC18" s="639"/>
      <c r="AD18" s="640">
        <v>216</v>
      </c>
      <c r="AE18" s="640"/>
      <c r="AF18" s="640"/>
      <c r="AG18" s="640"/>
      <c r="AH18" s="640"/>
      <c r="AI18" s="640"/>
      <c r="AJ18" s="640"/>
      <c r="AK18" s="640"/>
      <c r="AL18" s="641">
        <v>0</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5004</v>
      </c>
      <c r="S19" s="637"/>
      <c r="T19" s="637"/>
      <c r="U19" s="637"/>
      <c r="V19" s="637"/>
      <c r="W19" s="637"/>
      <c r="X19" s="637"/>
      <c r="Y19" s="638"/>
      <c r="Z19" s="639">
        <v>0.1</v>
      </c>
      <c r="AA19" s="639"/>
      <c r="AB19" s="639"/>
      <c r="AC19" s="639"/>
      <c r="AD19" s="640">
        <v>5004</v>
      </c>
      <c r="AE19" s="640"/>
      <c r="AF19" s="640"/>
      <c r="AG19" s="640"/>
      <c r="AH19" s="640"/>
      <c r="AI19" s="640"/>
      <c r="AJ19" s="640"/>
      <c r="AK19" s="640"/>
      <c r="AL19" s="641">
        <v>0.3</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4387</v>
      </c>
      <c r="BH19" s="637"/>
      <c r="BI19" s="637"/>
      <c r="BJ19" s="637"/>
      <c r="BK19" s="637"/>
      <c r="BL19" s="637"/>
      <c r="BM19" s="637"/>
      <c r="BN19" s="638"/>
      <c r="BO19" s="639">
        <v>3.3</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4387</v>
      </c>
      <c r="BH20" s="637"/>
      <c r="BI20" s="637"/>
      <c r="BJ20" s="637"/>
      <c r="BK20" s="637"/>
      <c r="BL20" s="637"/>
      <c r="BM20" s="637"/>
      <c r="BN20" s="638"/>
      <c r="BO20" s="639">
        <v>3.3</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3816205</v>
      </c>
      <c r="CS20" s="637"/>
      <c r="CT20" s="637"/>
      <c r="CU20" s="637"/>
      <c r="CV20" s="637"/>
      <c r="CW20" s="637"/>
      <c r="CX20" s="637"/>
      <c r="CY20" s="638"/>
      <c r="CZ20" s="639">
        <v>100</v>
      </c>
      <c r="DA20" s="639"/>
      <c r="DB20" s="639"/>
      <c r="DC20" s="639"/>
      <c r="DD20" s="645">
        <v>549723</v>
      </c>
      <c r="DE20" s="637"/>
      <c r="DF20" s="637"/>
      <c r="DG20" s="637"/>
      <c r="DH20" s="637"/>
      <c r="DI20" s="637"/>
      <c r="DJ20" s="637"/>
      <c r="DK20" s="637"/>
      <c r="DL20" s="637"/>
      <c r="DM20" s="637"/>
      <c r="DN20" s="637"/>
      <c r="DO20" s="637"/>
      <c r="DP20" s="638"/>
      <c r="DQ20" s="645">
        <v>2278356</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1783384</v>
      </c>
      <c r="S21" s="637"/>
      <c r="T21" s="637"/>
      <c r="U21" s="637"/>
      <c r="V21" s="637"/>
      <c r="W21" s="637"/>
      <c r="X21" s="637"/>
      <c r="Y21" s="638"/>
      <c r="Z21" s="639">
        <v>44.7</v>
      </c>
      <c r="AA21" s="639"/>
      <c r="AB21" s="639"/>
      <c r="AC21" s="639"/>
      <c r="AD21" s="640">
        <v>1355542</v>
      </c>
      <c r="AE21" s="640"/>
      <c r="AF21" s="640"/>
      <c r="AG21" s="640"/>
      <c r="AH21" s="640"/>
      <c r="AI21" s="640"/>
      <c r="AJ21" s="640"/>
      <c r="AK21" s="640"/>
      <c r="AL21" s="641">
        <v>85.6</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4387</v>
      </c>
      <c r="BH21" s="637"/>
      <c r="BI21" s="637"/>
      <c r="BJ21" s="637"/>
      <c r="BK21" s="637"/>
      <c r="BL21" s="637"/>
      <c r="BM21" s="637"/>
      <c r="BN21" s="638"/>
      <c r="BO21" s="639">
        <v>3.3</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1355542</v>
      </c>
      <c r="S22" s="637"/>
      <c r="T22" s="637"/>
      <c r="U22" s="637"/>
      <c r="V22" s="637"/>
      <c r="W22" s="637"/>
      <c r="X22" s="637"/>
      <c r="Y22" s="638"/>
      <c r="Z22" s="639">
        <v>33.9</v>
      </c>
      <c r="AA22" s="639"/>
      <c r="AB22" s="639"/>
      <c r="AC22" s="639"/>
      <c r="AD22" s="640">
        <v>1355542</v>
      </c>
      <c r="AE22" s="640"/>
      <c r="AF22" s="640"/>
      <c r="AG22" s="640"/>
      <c r="AH22" s="640"/>
      <c r="AI22" s="640"/>
      <c r="AJ22" s="640"/>
      <c r="AK22" s="640"/>
      <c r="AL22" s="641">
        <v>85.6</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427842</v>
      </c>
      <c r="S23" s="637"/>
      <c r="T23" s="637"/>
      <c r="U23" s="637"/>
      <c r="V23" s="637"/>
      <c r="W23" s="637"/>
      <c r="X23" s="637"/>
      <c r="Y23" s="638"/>
      <c r="Z23" s="639">
        <v>10.7</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5" t="s">
        <v>274</v>
      </c>
      <c r="DM23" s="666"/>
      <c r="DN23" s="666"/>
      <c r="DO23" s="666"/>
      <c r="DP23" s="666"/>
      <c r="DQ23" s="666"/>
      <c r="DR23" s="666"/>
      <c r="DS23" s="666"/>
      <c r="DT23" s="666"/>
      <c r="DU23" s="666"/>
      <c r="DV23" s="667"/>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1224902</v>
      </c>
      <c r="CS24" s="626"/>
      <c r="CT24" s="626"/>
      <c r="CU24" s="626"/>
      <c r="CV24" s="626"/>
      <c r="CW24" s="626"/>
      <c r="CX24" s="626"/>
      <c r="CY24" s="627"/>
      <c r="CZ24" s="630">
        <v>32.1</v>
      </c>
      <c r="DA24" s="631"/>
      <c r="DB24" s="631"/>
      <c r="DC24" s="647"/>
      <c r="DD24" s="668">
        <v>1062278</v>
      </c>
      <c r="DE24" s="626"/>
      <c r="DF24" s="626"/>
      <c r="DG24" s="626"/>
      <c r="DH24" s="626"/>
      <c r="DI24" s="626"/>
      <c r="DJ24" s="626"/>
      <c r="DK24" s="627"/>
      <c r="DL24" s="668">
        <v>1039245</v>
      </c>
      <c r="DM24" s="626"/>
      <c r="DN24" s="626"/>
      <c r="DO24" s="626"/>
      <c r="DP24" s="626"/>
      <c r="DQ24" s="626"/>
      <c r="DR24" s="626"/>
      <c r="DS24" s="626"/>
      <c r="DT24" s="626"/>
      <c r="DU24" s="626"/>
      <c r="DV24" s="627"/>
      <c r="DW24" s="630">
        <v>65.599999999999994</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2010426</v>
      </c>
      <c r="S25" s="637"/>
      <c r="T25" s="637"/>
      <c r="U25" s="637"/>
      <c r="V25" s="637"/>
      <c r="W25" s="637"/>
      <c r="X25" s="637"/>
      <c r="Y25" s="638"/>
      <c r="Z25" s="639">
        <v>50.4</v>
      </c>
      <c r="AA25" s="639"/>
      <c r="AB25" s="639"/>
      <c r="AC25" s="639"/>
      <c r="AD25" s="640">
        <v>1582584</v>
      </c>
      <c r="AE25" s="640"/>
      <c r="AF25" s="640"/>
      <c r="AG25" s="640"/>
      <c r="AH25" s="640"/>
      <c r="AI25" s="640"/>
      <c r="AJ25" s="640"/>
      <c r="AK25" s="640"/>
      <c r="AL25" s="641">
        <v>100</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526558</v>
      </c>
      <c r="CS25" s="657"/>
      <c r="CT25" s="657"/>
      <c r="CU25" s="657"/>
      <c r="CV25" s="657"/>
      <c r="CW25" s="657"/>
      <c r="CX25" s="657"/>
      <c r="CY25" s="658"/>
      <c r="CZ25" s="641">
        <v>13.8</v>
      </c>
      <c r="DA25" s="669"/>
      <c r="DB25" s="669"/>
      <c r="DC25" s="671"/>
      <c r="DD25" s="645">
        <v>477003</v>
      </c>
      <c r="DE25" s="657"/>
      <c r="DF25" s="657"/>
      <c r="DG25" s="657"/>
      <c r="DH25" s="657"/>
      <c r="DI25" s="657"/>
      <c r="DJ25" s="657"/>
      <c r="DK25" s="658"/>
      <c r="DL25" s="645">
        <v>459113</v>
      </c>
      <c r="DM25" s="657"/>
      <c r="DN25" s="657"/>
      <c r="DO25" s="657"/>
      <c r="DP25" s="657"/>
      <c r="DQ25" s="657"/>
      <c r="DR25" s="657"/>
      <c r="DS25" s="657"/>
      <c r="DT25" s="657"/>
      <c r="DU25" s="657"/>
      <c r="DV25" s="658"/>
      <c r="DW25" s="641">
        <v>29</v>
      </c>
      <c r="DX25" s="669"/>
      <c r="DY25" s="669"/>
      <c r="DZ25" s="669"/>
      <c r="EA25" s="669"/>
      <c r="EB25" s="669"/>
      <c r="EC25" s="670"/>
    </row>
    <row r="26" spans="2:133" ht="11.25" customHeight="1" x14ac:dyDescent="0.2">
      <c r="B26" s="633" t="s">
        <v>282</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326694</v>
      </c>
      <c r="CS26" s="637"/>
      <c r="CT26" s="637"/>
      <c r="CU26" s="637"/>
      <c r="CV26" s="637"/>
      <c r="CW26" s="637"/>
      <c r="CX26" s="637"/>
      <c r="CY26" s="638"/>
      <c r="CZ26" s="641">
        <v>8.6</v>
      </c>
      <c r="DA26" s="669"/>
      <c r="DB26" s="669"/>
      <c r="DC26" s="671"/>
      <c r="DD26" s="645">
        <v>293125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285</v>
      </c>
      <c r="C27" s="634"/>
      <c r="D27" s="634"/>
      <c r="E27" s="634"/>
      <c r="F27" s="634"/>
      <c r="G27" s="634"/>
      <c r="H27" s="634"/>
      <c r="I27" s="634"/>
      <c r="J27" s="634"/>
      <c r="K27" s="634"/>
      <c r="L27" s="634"/>
      <c r="M27" s="634"/>
      <c r="N27" s="634"/>
      <c r="O27" s="634"/>
      <c r="P27" s="634"/>
      <c r="Q27" s="635"/>
      <c r="R27" s="636">
        <v>9915</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133454</v>
      </c>
      <c r="BH27" s="637"/>
      <c r="BI27" s="637"/>
      <c r="BJ27" s="637"/>
      <c r="BK27" s="637"/>
      <c r="BL27" s="637"/>
      <c r="BM27" s="637"/>
      <c r="BN27" s="638"/>
      <c r="BO27" s="639">
        <v>100</v>
      </c>
      <c r="BP27" s="639"/>
      <c r="BQ27" s="639"/>
      <c r="BR27" s="639"/>
      <c r="BS27" s="640">
        <v>625</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134808</v>
      </c>
      <c r="CS27" s="657"/>
      <c r="CT27" s="657"/>
      <c r="CU27" s="657"/>
      <c r="CV27" s="657"/>
      <c r="CW27" s="657"/>
      <c r="CX27" s="657"/>
      <c r="CY27" s="658"/>
      <c r="CZ27" s="641">
        <v>3.5</v>
      </c>
      <c r="DA27" s="669"/>
      <c r="DB27" s="669"/>
      <c r="DC27" s="671"/>
      <c r="DD27" s="645">
        <v>45453</v>
      </c>
      <c r="DE27" s="657"/>
      <c r="DF27" s="657"/>
      <c r="DG27" s="657"/>
      <c r="DH27" s="657"/>
      <c r="DI27" s="657"/>
      <c r="DJ27" s="657"/>
      <c r="DK27" s="658"/>
      <c r="DL27" s="645">
        <v>40310</v>
      </c>
      <c r="DM27" s="657"/>
      <c r="DN27" s="657"/>
      <c r="DO27" s="657"/>
      <c r="DP27" s="657"/>
      <c r="DQ27" s="657"/>
      <c r="DR27" s="657"/>
      <c r="DS27" s="657"/>
      <c r="DT27" s="657"/>
      <c r="DU27" s="657"/>
      <c r="DV27" s="658"/>
      <c r="DW27" s="641">
        <v>2.5</v>
      </c>
      <c r="DX27" s="669"/>
      <c r="DY27" s="669"/>
      <c r="DZ27" s="669"/>
      <c r="EA27" s="669"/>
      <c r="EB27" s="669"/>
      <c r="EC27" s="670"/>
    </row>
    <row r="28" spans="2:133" ht="11.25" customHeight="1" x14ac:dyDescent="0.2">
      <c r="B28" s="633" t="s">
        <v>288</v>
      </c>
      <c r="C28" s="634"/>
      <c r="D28" s="634"/>
      <c r="E28" s="634"/>
      <c r="F28" s="634"/>
      <c r="G28" s="634"/>
      <c r="H28" s="634"/>
      <c r="I28" s="634"/>
      <c r="J28" s="634"/>
      <c r="K28" s="634"/>
      <c r="L28" s="634"/>
      <c r="M28" s="634"/>
      <c r="N28" s="634"/>
      <c r="O28" s="634"/>
      <c r="P28" s="634"/>
      <c r="Q28" s="635"/>
      <c r="R28" s="636">
        <v>36186</v>
      </c>
      <c r="S28" s="637"/>
      <c r="T28" s="637"/>
      <c r="U28" s="637"/>
      <c r="V28" s="637"/>
      <c r="W28" s="637"/>
      <c r="X28" s="637"/>
      <c r="Y28" s="638"/>
      <c r="Z28" s="639">
        <v>0.9</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563536</v>
      </c>
      <c r="CS28" s="637"/>
      <c r="CT28" s="637"/>
      <c r="CU28" s="637"/>
      <c r="CV28" s="637"/>
      <c r="CW28" s="637"/>
      <c r="CX28" s="637"/>
      <c r="CY28" s="638"/>
      <c r="CZ28" s="641">
        <v>14.8</v>
      </c>
      <c r="DA28" s="669"/>
      <c r="DB28" s="669"/>
      <c r="DC28" s="671"/>
      <c r="DD28" s="645">
        <v>539822</v>
      </c>
      <c r="DE28" s="637"/>
      <c r="DF28" s="637"/>
      <c r="DG28" s="637"/>
      <c r="DH28" s="637"/>
      <c r="DI28" s="637"/>
      <c r="DJ28" s="637"/>
      <c r="DK28" s="638"/>
      <c r="DL28" s="645">
        <v>539822</v>
      </c>
      <c r="DM28" s="637"/>
      <c r="DN28" s="637"/>
      <c r="DO28" s="637"/>
      <c r="DP28" s="637"/>
      <c r="DQ28" s="637"/>
      <c r="DR28" s="637"/>
      <c r="DS28" s="637"/>
      <c r="DT28" s="637"/>
      <c r="DU28" s="637"/>
      <c r="DV28" s="638"/>
      <c r="DW28" s="641">
        <v>34.1</v>
      </c>
      <c r="DX28" s="669"/>
      <c r="DY28" s="669"/>
      <c r="DZ28" s="669"/>
      <c r="EA28" s="669"/>
      <c r="EB28" s="669"/>
      <c r="EC28" s="670"/>
    </row>
    <row r="29" spans="2:133" ht="11.25" customHeight="1" x14ac:dyDescent="0.2">
      <c r="B29" s="633" t="s">
        <v>290</v>
      </c>
      <c r="C29" s="634"/>
      <c r="D29" s="634"/>
      <c r="E29" s="634"/>
      <c r="F29" s="634"/>
      <c r="G29" s="634"/>
      <c r="H29" s="634"/>
      <c r="I29" s="634"/>
      <c r="J29" s="634"/>
      <c r="K29" s="634"/>
      <c r="L29" s="634"/>
      <c r="M29" s="634"/>
      <c r="N29" s="634"/>
      <c r="O29" s="634"/>
      <c r="P29" s="634"/>
      <c r="Q29" s="635"/>
      <c r="R29" s="636">
        <v>942</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291</v>
      </c>
      <c r="CE29" s="675"/>
      <c r="CF29" s="633" t="s">
        <v>66</v>
      </c>
      <c r="CG29" s="634"/>
      <c r="CH29" s="634"/>
      <c r="CI29" s="634"/>
      <c r="CJ29" s="634"/>
      <c r="CK29" s="634"/>
      <c r="CL29" s="634"/>
      <c r="CM29" s="634"/>
      <c r="CN29" s="634"/>
      <c r="CO29" s="634"/>
      <c r="CP29" s="634"/>
      <c r="CQ29" s="635"/>
      <c r="CR29" s="636">
        <v>563536</v>
      </c>
      <c r="CS29" s="657"/>
      <c r="CT29" s="657"/>
      <c r="CU29" s="657"/>
      <c r="CV29" s="657"/>
      <c r="CW29" s="657"/>
      <c r="CX29" s="657"/>
      <c r="CY29" s="658"/>
      <c r="CZ29" s="641">
        <v>14.8</v>
      </c>
      <c r="DA29" s="669"/>
      <c r="DB29" s="669"/>
      <c r="DC29" s="671"/>
      <c r="DD29" s="645">
        <v>539822</v>
      </c>
      <c r="DE29" s="657"/>
      <c r="DF29" s="657"/>
      <c r="DG29" s="657"/>
      <c r="DH29" s="657"/>
      <c r="DI29" s="657"/>
      <c r="DJ29" s="657"/>
      <c r="DK29" s="658"/>
      <c r="DL29" s="645">
        <v>539822</v>
      </c>
      <c r="DM29" s="657"/>
      <c r="DN29" s="657"/>
      <c r="DO29" s="657"/>
      <c r="DP29" s="657"/>
      <c r="DQ29" s="657"/>
      <c r="DR29" s="657"/>
      <c r="DS29" s="657"/>
      <c r="DT29" s="657"/>
      <c r="DU29" s="657"/>
      <c r="DV29" s="658"/>
      <c r="DW29" s="641">
        <v>34.1</v>
      </c>
      <c r="DX29" s="669"/>
      <c r="DY29" s="669"/>
      <c r="DZ29" s="669"/>
      <c r="EA29" s="669"/>
      <c r="EB29" s="669"/>
      <c r="EC29" s="670"/>
    </row>
    <row r="30" spans="2:133" ht="11.25" customHeight="1" x14ac:dyDescent="0.2">
      <c r="B30" s="633" t="s">
        <v>292</v>
      </c>
      <c r="C30" s="634"/>
      <c r="D30" s="634"/>
      <c r="E30" s="634"/>
      <c r="F30" s="634"/>
      <c r="G30" s="634"/>
      <c r="H30" s="634"/>
      <c r="I30" s="634"/>
      <c r="J30" s="634"/>
      <c r="K30" s="634"/>
      <c r="L30" s="634"/>
      <c r="M30" s="634"/>
      <c r="N30" s="634"/>
      <c r="O30" s="634"/>
      <c r="P30" s="634"/>
      <c r="Q30" s="635"/>
      <c r="R30" s="636">
        <v>566523</v>
      </c>
      <c r="S30" s="637"/>
      <c r="T30" s="637"/>
      <c r="U30" s="637"/>
      <c r="V30" s="637"/>
      <c r="W30" s="637"/>
      <c r="X30" s="637"/>
      <c r="Y30" s="638"/>
      <c r="Z30" s="639">
        <v>14.2</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2"/>
      <c r="BI30" s="672"/>
      <c r="BJ30" s="672"/>
      <c r="BK30" s="672"/>
      <c r="BL30" s="672"/>
      <c r="BM30" s="672"/>
      <c r="BN30" s="672"/>
      <c r="BO30" s="672"/>
      <c r="BP30" s="672"/>
      <c r="BQ30" s="673"/>
      <c r="BR30" s="618" t="s">
        <v>294</v>
      </c>
      <c r="BS30" s="672"/>
      <c r="BT30" s="672"/>
      <c r="BU30" s="672"/>
      <c r="BV30" s="672"/>
      <c r="BW30" s="672"/>
      <c r="BX30" s="672"/>
      <c r="BY30" s="672"/>
      <c r="BZ30" s="672"/>
      <c r="CA30" s="672"/>
      <c r="CB30" s="673"/>
      <c r="CD30" s="676"/>
      <c r="CE30" s="677"/>
      <c r="CF30" s="633" t="s">
        <v>295</v>
      </c>
      <c r="CG30" s="634"/>
      <c r="CH30" s="634"/>
      <c r="CI30" s="634"/>
      <c r="CJ30" s="634"/>
      <c r="CK30" s="634"/>
      <c r="CL30" s="634"/>
      <c r="CM30" s="634"/>
      <c r="CN30" s="634"/>
      <c r="CO30" s="634"/>
      <c r="CP30" s="634"/>
      <c r="CQ30" s="635"/>
      <c r="CR30" s="636">
        <v>555959</v>
      </c>
      <c r="CS30" s="637"/>
      <c r="CT30" s="637"/>
      <c r="CU30" s="637"/>
      <c r="CV30" s="637"/>
      <c r="CW30" s="637"/>
      <c r="CX30" s="637"/>
      <c r="CY30" s="638"/>
      <c r="CZ30" s="641">
        <v>14.6</v>
      </c>
      <c r="DA30" s="669"/>
      <c r="DB30" s="669"/>
      <c r="DC30" s="671"/>
      <c r="DD30" s="645">
        <v>532269</v>
      </c>
      <c r="DE30" s="637"/>
      <c r="DF30" s="637"/>
      <c r="DG30" s="637"/>
      <c r="DH30" s="637"/>
      <c r="DI30" s="637"/>
      <c r="DJ30" s="637"/>
      <c r="DK30" s="638"/>
      <c r="DL30" s="645">
        <v>532269</v>
      </c>
      <c r="DM30" s="637"/>
      <c r="DN30" s="637"/>
      <c r="DO30" s="637"/>
      <c r="DP30" s="637"/>
      <c r="DQ30" s="637"/>
      <c r="DR30" s="637"/>
      <c r="DS30" s="637"/>
      <c r="DT30" s="637"/>
      <c r="DU30" s="637"/>
      <c r="DV30" s="638"/>
      <c r="DW30" s="641">
        <v>33.6</v>
      </c>
      <c r="DX30" s="669"/>
      <c r="DY30" s="669"/>
      <c r="DZ30" s="669"/>
      <c r="EA30" s="669"/>
      <c r="EB30" s="669"/>
      <c r="EC30" s="670"/>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297</v>
      </c>
      <c r="AQ31" s="685"/>
      <c r="AR31" s="685"/>
      <c r="AS31" s="685"/>
      <c r="AT31" s="690" t="s">
        <v>298</v>
      </c>
      <c r="AU31" s="200"/>
      <c r="AV31" s="200"/>
      <c r="AW31" s="200"/>
      <c r="AX31" s="622" t="s">
        <v>176</v>
      </c>
      <c r="AY31" s="623"/>
      <c r="AZ31" s="623"/>
      <c r="BA31" s="623"/>
      <c r="BB31" s="623"/>
      <c r="BC31" s="623"/>
      <c r="BD31" s="623"/>
      <c r="BE31" s="623"/>
      <c r="BF31" s="624"/>
      <c r="BG31" s="683">
        <v>99.3</v>
      </c>
      <c r="BH31" s="680"/>
      <c r="BI31" s="680"/>
      <c r="BJ31" s="680"/>
      <c r="BK31" s="680"/>
      <c r="BL31" s="680"/>
      <c r="BM31" s="631">
        <v>97.6</v>
      </c>
      <c r="BN31" s="680"/>
      <c r="BO31" s="680"/>
      <c r="BP31" s="680"/>
      <c r="BQ31" s="681"/>
      <c r="BR31" s="683">
        <v>98.9</v>
      </c>
      <c r="BS31" s="680"/>
      <c r="BT31" s="680"/>
      <c r="BU31" s="680"/>
      <c r="BV31" s="680"/>
      <c r="BW31" s="680"/>
      <c r="BX31" s="631">
        <v>97.1</v>
      </c>
      <c r="BY31" s="680"/>
      <c r="BZ31" s="680"/>
      <c r="CA31" s="680"/>
      <c r="CB31" s="681"/>
      <c r="CD31" s="676"/>
      <c r="CE31" s="677"/>
      <c r="CF31" s="633" t="s">
        <v>299</v>
      </c>
      <c r="CG31" s="634"/>
      <c r="CH31" s="634"/>
      <c r="CI31" s="634"/>
      <c r="CJ31" s="634"/>
      <c r="CK31" s="634"/>
      <c r="CL31" s="634"/>
      <c r="CM31" s="634"/>
      <c r="CN31" s="634"/>
      <c r="CO31" s="634"/>
      <c r="CP31" s="634"/>
      <c r="CQ31" s="635"/>
      <c r="CR31" s="636">
        <v>7577</v>
      </c>
      <c r="CS31" s="657"/>
      <c r="CT31" s="657"/>
      <c r="CU31" s="657"/>
      <c r="CV31" s="657"/>
      <c r="CW31" s="657"/>
      <c r="CX31" s="657"/>
      <c r="CY31" s="658"/>
      <c r="CZ31" s="641">
        <v>0.2</v>
      </c>
      <c r="DA31" s="669"/>
      <c r="DB31" s="669"/>
      <c r="DC31" s="671"/>
      <c r="DD31" s="645">
        <v>7553</v>
      </c>
      <c r="DE31" s="657"/>
      <c r="DF31" s="657"/>
      <c r="DG31" s="657"/>
      <c r="DH31" s="657"/>
      <c r="DI31" s="657"/>
      <c r="DJ31" s="657"/>
      <c r="DK31" s="658"/>
      <c r="DL31" s="645">
        <v>7553</v>
      </c>
      <c r="DM31" s="657"/>
      <c r="DN31" s="657"/>
      <c r="DO31" s="657"/>
      <c r="DP31" s="657"/>
      <c r="DQ31" s="657"/>
      <c r="DR31" s="657"/>
      <c r="DS31" s="657"/>
      <c r="DT31" s="657"/>
      <c r="DU31" s="657"/>
      <c r="DV31" s="658"/>
      <c r="DW31" s="641">
        <v>0.5</v>
      </c>
      <c r="DX31" s="669"/>
      <c r="DY31" s="669"/>
      <c r="DZ31" s="669"/>
      <c r="EA31" s="669"/>
      <c r="EB31" s="669"/>
      <c r="EC31" s="670"/>
    </row>
    <row r="32" spans="2:133" ht="11.25" customHeight="1" x14ac:dyDescent="0.2">
      <c r="B32" s="633" t="s">
        <v>300</v>
      </c>
      <c r="C32" s="634"/>
      <c r="D32" s="634"/>
      <c r="E32" s="634"/>
      <c r="F32" s="634"/>
      <c r="G32" s="634"/>
      <c r="H32" s="634"/>
      <c r="I32" s="634"/>
      <c r="J32" s="634"/>
      <c r="K32" s="634"/>
      <c r="L32" s="634"/>
      <c r="M32" s="634"/>
      <c r="N32" s="634"/>
      <c r="O32" s="634"/>
      <c r="P32" s="634"/>
      <c r="Q32" s="635"/>
      <c r="R32" s="636">
        <v>112179</v>
      </c>
      <c r="S32" s="637"/>
      <c r="T32" s="637"/>
      <c r="U32" s="637"/>
      <c r="V32" s="637"/>
      <c r="W32" s="637"/>
      <c r="X32" s="637"/>
      <c r="Y32" s="638"/>
      <c r="Z32" s="639">
        <v>2.8</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301</v>
      </c>
      <c r="AX32" s="633" t="s">
        <v>302</v>
      </c>
      <c r="AY32" s="634"/>
      <c r="AZ32" s="634"/>
      <c r="BA32" s="634"/>
      <c r="BB32" s="634"/>
      <c r="BC32" s="634"/>
      <c r="BD32" s="634"/>
      <c r="BE32" s="634"/>
      <c r="BF32" s="635"/>
      <c r="BG32" s="693">
        <v>99.3</v>
      </c>
      <c r="BH32" s="657"/>
      <c r="BI32" s="657"/>
      <c r="BJ32" s="657"/>
      <c r="BK32" s="657"/>
      <c r="BL32" s="657"/>
      <c r="BM32" s="642">
        <v>98.4</v>
      </c>
      <c r="BN32" s="657"/>
      <c r="BO32" s="657"/>
      <c r="BP32" s="657"/>
      <c r="BQ32" s="682"/>
      <c r="BR32" s="693">
        <v>98.9</v>
      </c>
      <c r="BS32" s="657"/>
      <c r="BT32" s="657"/>
      <c r="BU32" s="657"/>
      <c r="BV32" s="657"/>
      <c r="BW32" s="657"/>
      <c r="BX32" s="642">
        <v>98.4</v>
      </c>
      <c r="BY32" s="657"/>
      <c r="BZ32" s="657"/>
      <c r="CA32" s="657"/>
      <c r="CB32" s="682"/>
      <c r="CD32" s="678"/>
      <c r="CE32" s="679"/>
      <c r="CF32" s="633" t="s">
        <v>303</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304</v>
      </c>
      <c r="C33" s="634"/>
      <c r="D33" s="634"/>
      <c r="E33" s="634"/>
      <c r="F33" s="634"/>
      <c r="G33" s="634"/>
      <c r="H33" s="634"/>
      <c r="I33" s="634"/>
      <c r="J33" s="634"/>
      <c r="K33" s="634"/>
      <c r="L33" s="634"/>
      <c r="M33" s="634"/>
      <c r="N33" s="634"/>
      <c r="O33" s="634"/>
      <c r="P33" s="634"/>
      <c r="Q33" s="635"/>
      <c r="R33" s="636">
        <v>50207</v>
      </c>
      <c r="S33" s="637"/>
      <c r="T33" s="637"/>
      <c r="U33" s="637"/>
      <c r="V33" s="637"/>
      <c r="W33" s="637"/>
      <c r="X33" s="637"/>
      <c r="Y33" s="638"/>
      <c r="Z33" s="639">
        <v>1.3</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305</v>
      </c>
      <c r="AY33" s="660"/>
      <c r="AZ33" s="660"/>
      <c r="BA33" s="660"/>
      <c r="BB33" s="660"/>
      <c r="BC33" s="660"/>
      <c r="BD33" s="660"/>
      <c r="BE33" s="660"/>
      <c r="BF33" s="661"/>
      <c r="BG33" s="694">
        <v>99.3</v>
      </c>
      <c r="BH33" s="695"/>
      <c r="BI33" s="695"/>
      <c r="BJ33" s="695"/>
      <c r="BK33" s="695"/>
      <c r="BL33" s="695"/>
      <c r="BM33" s="696">
        <v>96.8</v>
      </c>
      <c r="BN33" s="695"/>
      <c r="BO33" s="695"/>
      <c r="BP33" s="695"/>
      <c r="BQ33" s="697"/>
      <c r="BR33" s="694">
        <v>98.9</v>
      </c>
      <c r="BS33" s="695"/>
      <c r="BT33" s="695"/>
      <c r="BU33" s="695"/>
      <c r="BV33" s="695"/>
      <c r="BW33" s="695"/>
      <c r="BX33" s="696">
        <v>95.8</v>
      </c>
      <c r="BY33" s="695"/>
      <c r="BZ33" s="695"/>
      <c r="CA33" s="695"/>
      <c r="CB33" s="697"/>
      <c r="CD33" s="633" t="s">
        <v>306</v>
      </c>
      <c r="CE33" s="634"/>
      <c r="CF33" s="634"/>
      <c r="CG33" s="634"/>
      <c r="CH33" s="634"/>
      <c r="CI33" s="634"/>
      <c r="CJ33" s="634"/>
      <c r="CK33" s="634"/>
      <c r="CL33" s="634"/>
      <c r="CM33" s="634"/>
      <c r="CN33" s="634"/>
      <c r="CO33" s="634"/>
      <c r="CP33" s="634"/>
      <c r="CQ33" s="635"/>
      <c r="CR33" s="636">
        <v>1950761</v>
      </c>
      <c r="CS33" s="657"/>
      <c r="CT33" s="657"/>
      <c r="CU33" s="657"/>
      <c r="CV33" s="657"/>
      <c r="CW33" s="657"/>
      <c r="CX33" s="657"/>
      <c r="CY33" s="658"/>
      <c r="CZ33" s="641">
        <v>51.1</v>
      </c>
      <c r="DA33" s="669"/>
      <c r="DB33" s="669"/>
      <c r="DC33" s="671"/>
      <c r="DD33" s="645">
        <v>1162028</v>
      </c>
      <c r="DE33" s="657"/>
      <c r="DF33" s="657"/>
      <c r="DG33" s="657"/>
      <c r="DH33" s="657"/>
      <c r="DI33" s="657"/>
      <c r="DJ33" s="657"/>
      <c r="DK33" s="658"/>
      <c r="DL33" s="645">
        <v>520611</v>
      </c>
      <c r="DM33" s="657"/>
      <c r="DN33" s="657"/>
      <c r="DO33" s="657"/>
      <c r="DP33" s="657"/>
      <c r="DQ33" s="657"/>
      <c r="DR33" s="657"/>
      <c r="DS33" s="657"/>
      <c r="DT33" s="657"/>
      <c r="DU33" s="657"/>
      <c r="DV33" s="658"/>
      <c r="DW33" s="641">
        <v>32.799999999999997</v>
      </c>
      <c r="DX33" s="669"/>
      <c r="DY33" s="669"/>
      <c r="DZ33" s="669"/>
      <c r="EA33" s="669"/>
      <c r="EB33" s="669"/>
      <c r="EC33" s="670"/>
    </row>
    <row r="34" spans="2:133" ht="11.25" customHeight="1" x14ac:dyDescent="0.2">
      <c r="B34" s="633" t="s">
        <v>307</v>
      </c>
      <c r="C34" s="634"/>
      <c r="D34" s="634"/>
      <c r="E34" s="634"/>
      <c r="F34" s="634"/>
      <c r="G34" s="634"/>
      <c r="H34" s="634"/>
      <c r="I34" s="634"/>
      <c r="J34" s="634"/>
      <c r="K34" s="634"/>
      <c r="L34" s="634"/>
      <c r="M34" s="634"/>
      <c r="N34" s="634"/>
      <c r="O34" s="634"/>
      <c r="P34" s="634"/>
      <c r="Q34" s="635"/>
      <c r="R34" s="636">
        <v>151199</v>
      </c>
      <c r="S34" s="637"/>
      <c r="T34" s="637"/>
      <c r="U34" s="637"/>
      <c r="V34" s="637"/>
      <c r="W34" s="637"/>
      <c r="X34" s="637"/>
      <c r="Y34" s="638"/>
      <c r="Z34" s="639">
        <v>3.8</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308</v>
      </c>
      <c r="CE34" s="634"/>
      <c r="CF34" s="634"/>
      <c r="CG34" s="634"/>
      <c r="CH34" s="634"/>
      <c r="CI34" s="634"/>
      <c r="CJ34" s="634"/>
      <c r="CK34" s="634"/>
      <c r="CL34" s="634"/>
      <c r="CM34" s="634"/>
      <c r="CN34" s="634"/>
      <c r="CO34" s="634"/>
      <c r="CP34" s="634"/>
      <c r="CQ34" s="635"/>
      <c r="CR34" s="636">
        <v>936919</v>
      </c>
      <c r="CS34" s="637"/>
      <c r="CT34" s="637"/>
      <c r="CU34" s="637"/>
      <c r="CV34" s="637"/>
      <c r="CW34" s="637"/>
      <c r="CX34" s="637"/>
      <c r="CY34" s="638"/>
      <c r="CZ34" s="641">
        <v>24.6</v>
      </c>
      <c r="DA34" s="669"/>
      <c r="DB34" s="669"/>
      <c r="DC34" s="671"/>
      <c r="DD34" s="645">
        <v>441282</v>
      </c>
      <c r="DE34" s="637"/>
      <c r="DF34" s="637"/>
      <c r="DG34" s="637"/>
      <c r="DH34" s="637"/>
      <c r="DI34" s="637"/>
      <c r="DJ34" s="637"/>
      <c r="DK34" s="638"/>
      <c r="DL34" s="645">
        <v>285313</v>
      </c>
      <c r="DM34" s="637"/>
      <c r="DN34" s="637"/>
      <c r="DO34" s="637"/>
      <c r="DP34" s="637"/>
      <c r="DQ34" s="637"/>
      <c r="DR34" s="637"/>
      <c r="DS34" s="637"/>
      <c r="DT34" s="637"/>
      <c r="DU34" s="637"/>
      <c r="DV34" s="638"/>
      <c r="DW34" s="641">
        <v>18</v>
      </c>
      <c r="DX34" s="669"/>
      <c r="DY34" s="669"/>
      <c r="DZ34" s="669"/>
      <c r="EA34" s="669"/>
      <c r="EB34" s="669"/>
      <c r="EC34" s="670"/>
    </row>
    <row r="35" spans="2:133" ht="11.25" customHeight="1" x14ac:dyDescent="0.2">
      <c r="B35" s="633" t="s">
        <v>309</v>
      </c>
      <c r="C35" s="634"/>
      <c r="D35" s="634"/>
      <c r="E35" s="634"/>
      <c r="F35" s="634"/>
      <c r="G35" s="634"/>
      <c r="H35" s="634"/>
      <c r="I35" s="634"/>
      <c r="J35" s="634"/>
      <c r="K35" s="634"/>
      <c r="L35" s="634"/>
      <c r="M35" s="634"/>
      <c r="N35" s="634"/>
      <c r="O35" s="634"/>
      <c r="P35" s="634"/>
      <c r="Q35" s="635"/>
      <c r="R35" s="636">
        <v>422607</v>
      </c>
      <c r="S35" s="637"/>
      <c r="T35" s="637"/>
      <c r="U35" s="637"/>
      <c r="V35" s="637"/>
      <c r="W35" s="637"/>
      <c r="X35" s="637"/>
      <c r="Y35" s="638"/>
      <c r="Z35" s="639">
        <v>10.6</v>
      </c>
      <c r="AA35" s="639"/>
      <c r="AB35" s="639"/>
      <c r="AC35" s="639"/>
      <c r="AD35" s="640" t="s">
        <v>122</v>
      </c>
      <c r="AE35" s="640"/>
      <c r="AF35" s="640"/>
      <c r="AG35" s="640"/>
      <c r="AH35" s="640"/>
      <c r="AI35" s="640"/>
      <c r="AJ35" s="640"/>
      <c r="AK35" s="640"/>
      <c r="AL35" s="641" t="s">
        <v>122</v>
      </c>
      <c r="AM35" s="642"/>
      <c r="AN35" s="642"/>
      <c r="AO35" s="643"/>
      <c r="AP35" s="204"/>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27577</v>
      </c>
      <c r="CS35" s="657"/>
      <c r="CT35" s="657"/>
      <c r="CU35" s="657"/>
      <c r="CV35" s="657"/>
      <c r="CW35" s="657"/>
      <c r="CX35" s="657"/>
      <c r="CY35" s="658"/>
      <c r="CZ35" s="641">
        <v>0.7</v>
      </c>
      <c r="DA35" s="669"/>
      <c r="DB35" s="669"/>
      <c r="DC35" s="671"/>
      <c r="DD35" s="645">
        <v>17458</v>
      </c>
      <c r="DE35" s="657"/>
      <c r="DF35" s="657"/>
      <c r="DG35" s="657"/>
      <c r="DH35" s="657"/>
      <c r="DI35" s="657"/>
      <c r="DJ35" s="657"/>
      <c r="DK35" s="658"/>
      <c r="DL35" s="645">
        <v>13886</v>
      </c>
      <c r="DM35" s="657"/>
      <c r="DN35" s="657"/>
      <c r="DO35" s="657"/>
      <c r="DP35" s="657"/>
      <c r="DQ35" s="657"/>
      <c r="DR35" s="657"/>
      <c r="DS35" s="657"/>
      <c r="DT35" s="657"/>
      <c r="DU35" s="657"/>
      <c r="DV35" s="658"/>
      <c r="DW35" s="641">
        <v>0.9</v>
      </c>
      <c r="DX35" s="669"/>
      <c r="DY35" s="669"/>
      <c r="DZ35" s="669"/>
      <c r="EA35" s="669"/>
      <c r="EB35" s="669"/>
      <c r="EC35" s="670"/>
    </row>
    <row r="36" spans="2:133" ht="11.25" customHeight="1" x14ac:dyDescent="0.2">
      <c r="B36" s="633" t="s">
        <v>313</v>
      </c>
      <c r="C36" s="634"/>
      <c r="D36" s="634"/>
      <c r="E36" s="634"/>
      <c r="F36" s="634"/>
      <c r="G36" s="634"/>
      <c r="H36" s="634"/>
      <c r="I36" s="634"/>
      <c r="J36" s="634"/>
      <c r="K36" s="634"/>
      <c r="L36" s="634"/>
      <c r="M36" s="634"/>
      <c r="N36" s="634"/>
      <c r="O36" s="634"/>
      <c r="P36" s="634"/>
      <c r="Q36" s="635"/>
      <c r="R36" s="636">
        <v>183869</v>
      </c>
      <c r="S36" s="637"/>
      <c r="T36" s="637"/>
      <c r="U36" s="637"/>
      <c r="V36" s="637"/>
      <c r="W36" s="637"/>
      <c r="X36" s="637"/>
      <c r="Y36" s="638"/>
      <c r="Z36" s="639">
        <v>4.5999999999999996</v>
      </c>
      <c r="AA36" s="639"/>
      <c r="AB36" s="639"/>
      <c r="AC36" s="639"/>
      <c r="AD36" s="640" t="s">
        <v>122</v>
      </c>
      <c r="AE36" s="640"/>
      <c r="AF36" s="640"/>
      <c r="AG36" s="640"/>
      <c r="AH36" s="640"/>
      <c r="AI36" s="640"/>
      <c r="AJ36" s="640"/>
      <c r="AK36" s="640"/>
      <c r="AL36" s="641" t="s">
        <v>122</v>
      </c>
      <c r="AM36" s="642"/>
      <c r="AN36" s="642"/>
      <c r="AO36" s="643"/>
      <c r="AP36" s="204"/>
      <c r="AQ36" s="702" t="s">
        <v>314</v>
      </c>
      <c r="AR36" s="703"/>
      <c r="AS36" s="703"/>
      <c r="AT36" s="703"/>
      <c r="AU36" s="703"/>
      <c r="AV36" s="703"/>
      <c r="AW36" s="703"/>
      <c r="AX36" s="703"/>
      <c r="AY36" s="704"/>
      <c r="AZ36" s="625">
        <v>178579</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11047</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629892</v>
      </c>
      <c r="CS36" s="637"/>
      <c r="CT36" s="637"/>
      <c r="CU36" s="637"/>
      <c r="CV36" s="637"/>
      <c r="CW36" s="637"/>
      <c r="CX36" s="637"/>
      <c r="CY36" s="638"/>
      <c r="CZ36" s="641">
        <v>16.5</v>
      </c>
      <c r="DA36" s="669"/>
      <c r="DB36" s="669"/>
      <c r="DC36" s="671"/>
      <c r="DD36" s="645">
        <v>458215</v>
      </c>
      <c r="DE36" s="637"/>
      <c r="DF36" s="637"/>
      <c r="DG36" s="637"/>
      <c r="DH36" s="637"/>
      <c r="DI36" s="637"/>
      <c r="DJ36" s="637"/>
      <c r="DK36" s="638"/>
      <c r="DL36" s="645">
        <v>167774</v>
      </c>
      <c r="DM36" s="637"/>
      <c r="DN36" s="637"/>
      <c r="DO36" s="637"/>
      <c r="DP36" s="637"/>
      <c r="DQ36" s="637"/>
      <c r="DR36" s="637"/>
      <c r="DS36" s="637"/>
      <c r="DT36" s="637"/>
      <c r="DU36" s="637"/>
      <c r="DV36" s="638"/>
      <c r="DW36" s="641">
        <v>10.6</v>
      </c>
      <c r="DX36" s="669"/>
      <c r="DY36" s="669"/>
      <c r="DZ36" s="669"/>
      <c r="EA36" s="669"/>
      <c r="EB36" s="669"/>
      <c r="EC36" s="670"/>
    </row>
    <row r="37" spans="2:133" ht="11.25" customHeight="1" x14ac:dyDescent="0.2">
      <c r="B37" s="633" t="s">
        <v>317</v>
      </c>
      <c r="C37" s="634"/>
      <c r="D37" s="634"/>
      <c r="E37" s="634"/>
      <c r="F37" s="634"/>
      <c r="G37" s="634"/>
      <c r="H37" s="634"/>
      <c r="I37" s="634"/>
      <c r="J37" s="634"/>
      <c r="K37" s="634"/>
      <c r="L37" s="634"/>
      <c r="M37" s="634"/>
      <c r="N37" s="634"/>
      <c r="O37" s="634"/>
      <c r="P37" s="634"/>
      <c r="Q37" s="635"/>
      <c r="R37" s="636">
        <v>230055</v>
      </c>
      <c r="S37" s="637"/>
      <c r="T37" s="637"/>
      <c r="U37" s="637"/>
      <c r="V37" s="637"/>
      <c r="W37" s="637"/>
      <c r="X37" s="637"/>
      <c r="Y37" s="638"/>
      <c r="Z37" s="639">
        <v>5.8</v>
      </c>
      <c r="AA37" s="639"/>
      <c r="AB37" s="639"/>
      <c r="AC37" s="639"/>
      <c r="AD37" s="640">
        <v>195</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62479</v>
      </c>
      <c r="BA37" s="637"/>
      <c r="BB37" s="637"/>
      <c r="BC37" s="637"/>
      <c r="BD37" s="657"/>
      <c r="BE37" s="657"/>
      <c r="BF37" s="682"/>
      <c r="BG37" s="633" t="s">
        <v>319</v>
      </c>
      <c r="BH37" s="634"/>
      <c r="BI37" s="634"/>
      <c r="BJ37" s="634"/>
      <c r="BK37" s="634"/>
      <c r="BL37" s="634"/>
      <c r="BM37" s="634"/>
      <c r="BN37" s="634"/>
      <c r="BO37" s="634"/>
      <c r="BP37" s="634"/>
      <c r="BQ37" s="634"/>
      <c r="BR37" s="634"/>
      <c r="BS37" s="634"/>
      <c r="BT37" s="634"/>
      <c r="BU37" s="635"/>
      <c r="BV37" s="636">
        <v>11044</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23020</v>
      </c>
      <c r="CS37" s="657"/>
      <c r="CT37" s="657"/>
      <c r="CU37" s="657"/>
      <c r="CV37" s="657"/>
      <c r="CW37" s="657"/>
      <c r="CX37" s="657"/>
      <c r="CY37" s="658"/>
      <c r="CZ37" s="641">
        <v>0.6</v>
      </c>
      <c r="DA37" s="669"/>
      <c r="DB37" s="669"/>
      <c r="DC37" s="671"/>
      <c r="DD37" s="645">
        <v>19336</v>
      </c>
      <c r="DE37" s="657"/>
      <c r="DF37" s="657"/>
      <c r="DG37" s="657"/>
      <c r="DH37" s="657"/>
      <c r="DI37" s="657"/>
      <c r="DJ37" s="657"/>
      <c r="DK37" s="658"/>
      <c r="DL37" s="645">
        <v>19336</v>
      </c>
      <c r="DM37" s="657"/>
      <c r="DN37" s="657"/>
      <c r="DO37" s="657"/>
      <c r="DP37" s="657"/>
      <c r="DQ37" s="657"/>
      <c r="DR37" s="657"/>
      <c r="DS37" s="657"/>
      <c r="DT37" s="657"/>
      <c r="DU37" s="657"/>
      <c r="DV37" s="658"/>
      <c r="DW37" s="641">
        <v>1.2</v>
      </c>
      <c r="DX37" s="669"/>
      <c r="DY37" s="669"/>
      <c r="DZ37" s="669"/>
      <c r="EA37" s="669"/>
      <c r="EB37" s="669"/>
      <c r="EC37" s="670"/>
    </row>
    <row r="38" spans="2:133" ht="11.25" customHeight="1" x14ac:dyDescent="0.2">
      <c r="B38" s="633" t="s">
        <v>321</v>
      </c>
      <c r="C38" s="634"/>
      <c r="D38" s="634"/>
      <c r="E38" s="634"/>
      <c r="F38" s="634"/>
      <c r="G38" s="634"/>
      <c r="H38" s="634"/>
      <c r="I38" s="634"/>
      <c r="J38" s="634"/>
      <c r="K38" s="634"/>
      <c r="L38" s="634"/>
      <c r="M38" s="634"/>
      <c r="N38" s="634"/>
      <c r="O38" s="634"/>
      <c r="P38" s="634"/>
      <c r="Q38" s="635"/>
      <c r="R38" s="636">
        <v>218788</v>
      </c>
      <c r="S38" s="637"/>
      <c r="T38" s="637"/>
      <c r="U38" s="637"/>
      <c r="V38" s="637"/>
      <c r="W38" s="637"/>
      <c r="X38" s="637"/>
      <c r="Y38" s="638"/>
      <c r="Z38" s="639">
        <v>5.5</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49838</v>
      </c>
      <c r="BA38" s="637"/>
      <c r="BB38" s="637"/>
      <c r="BC38" s="637"/>
      <c r="BD38" s="657"/>
      <c r="BE38" s="657"/>
      <c r="BF38" s="682"/>
      <c r="BG38" s="633" t="s">
        <v>323</v>
      </c>
      <c r="BH38" s="634"/>
      <c r="BI38" s="634"/>
      <c r="BJ38" s="634"/>
      <c r="BK38" s="634"/>
      <c r="BL38" s="634"/>
      <c r="BM38" s="634"/>
      <c r="BN38" s="634"/>
      <c r="BO38" s="634"/>
      <c r="BP38" s="634"/>
      <c r="BQ38" s="634"/>
      <c r="BR38" s="634"/>
      <c r="BS38" s="634"/>
      <c r="BT38" s="634"/>
      <c r="BU38" s="635"/>
      <c r="BV38" s="636">
        <v>222</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66262</v>
      </c>
      <c r="CS38" s="637"/>
      <c r="CT38" s="637"/>
      <c r="CU38" s="637"/>
      <c r="CV38" s="637"/>
      <c r="CW38" s="637"/>
      <c r="CX38" s="637"/>
      <c r="CY38" s="638"/>
      <c r="CZ38" s="641">
        <v>1.7</v>
      </c>
      <c r="DA38" s="669"/>
      <c r="DB38" s="669"/>
      <c r="DC38" s="671"/>
      <c r="DD38" s="645">
        <v>53638</v>
      </c>
      <c r="DE38" s="637"/>
      <c r="DF38" s="637"/>
      <c r="DG38" s="637"/>
      <c r="DH38" s="637"/>
      <c r="DI38" s="637"/>
      <c r="DJ38" s="637"/>
      <c r="DK38" s="638"/>
      <c r="DL38" s="645">
        <v>53638</v>
      </c>
      <c r="DM38" s="637"/>
      <c r="DN38" s="637"/>
      <c r="DO38" s="637"/>
      <c r="DP38" s="637"/>
      <c r="DQ38" s="637"/>
      <c r="DR38" s="637"/>
      <c r="DS38" s="637"/>
      <c r="DT38" s="637"/>
      <c r="DU38" s="637"/>
      <c r="DV38" s="638"/>
      <c r="DW38" s="641">
        <v>3.4</v>
      </c>
      <c r="DX38" s="669"/>
      <c r="DY38" s="669"/>
      <c r="DZ38" s="669"/>
      <c r="EA38" s="669"/>
      <c r="EB38" s="669"/>
      <c r="EC38" s="670"/>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t="s">
        <v>122</v>
      </c>
      <c r="BA39" s="637"/>
      <c r="BB39" s="637"/>
      <c r="BC39" s="637"/>
      <c r="BD39" s="657"/>
      <c r="BE39" s="657"/>
      <c r="BF39" s="682"/>
      <c r="BG39" s="633" t="s">
        <v>327</v>
      </c>
      <c r="BH39" s="634"/>
      <c r="BI39" s="634"/>
      <c r="BJ39" s="634"/>
      <c r="BK39" s="634"/>
      <c r="BL39" s="634"/>
      <c r="BM39" s="634"/>
      <c r="BN39" s="634"/>
      <c r="BO39" s="634"/>
      <c r="BP39" s="634"/>
      <c r="BQ39" s="634"/>
      <c r="BR39" s="634"/>
      <c r="BS39" s="634"/>
      <c r="BT39" s="634"/>
      <c r="BU39" s="635"/>
      <c r="BV39" s="636">
        <v>324</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290111</v>
      </c>
      <c r="CS39" s="657"/>
      <c r="CT39" s="657"/>
      <c r="CU39" s="657"/>
      <c r="CV39" s="657"/>
      <c r="CW39" s="657"/>
      <c r="CX39" s="657"/>
      <c r="CY39" s="658"/>
      <c r="CZ39" s="641">
        <v>7.6</v>
      </c>
      <c r="DA39" s="669"/>
      <c r="DB39" s="669"/>
      <c r="DC39" s="671"/>
      <c r="DD39" s="645">
        <v>191435</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329</v>
      </c>
      <c r="C40" s="634"/>
      <c r="D40" s="634"/>
      <c r="E40" s="634"/>
      <c r="F40" s="634"/>
      <c r="G40" s="634"/>
      <c r="H40" s="634"/>
      <c r="I40" s="634"/>
      <c r="J40" s="634"/>
      <c r="K40" s="634"/>
      <c r="L40" s="634"/>
      <c r="M40" s="634"/>
      <c r="N40" s="634"/>
      <c r="O40" s="634"/>
      <c r="P40" s="634"/>
      <c r="Q40" s="635"/>
      <c r="R40" s="636">
        <v>2588</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57"/>
      <c r="BE40" s="657"/>
      <c r="BF40" s="682"/>
      <c r="BG40" s="686" t="s">
        <v>331</v>
      </c>
      <c r="BH40" s="687"/>
      <c r="BI40" s="687"/>
      <c r="BJ40" s="687"/>
      <c r="BK40" s="687"/>
      <c r="BL40" s="205"/>
      <c r="BM40" s="634" t="s">
        <v>332</v>
      </c>
      <c r="BN40" s="634"/>
      <c r="BO40" s="634"/>
      <c r="BP40" s="634"/>
      <c r="BQ40" s="634"/>
      <c r="BR40" s="634"/>
      <c r="BS40" s="634"/>
      <c r="BT40" s="634"/>
      <c r="BU40" s="635"/>
      <c r="BV40" s="636">
        <v>78</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334</v>
      </c>
      <c r="C41" s="660"/>
      <c r="D41" s="660"/>
      <c r="E41" s="660"/>
      <c r="F41" s="660"/>
      <c r="G41" s="660"/>
      <c r="H41" s="660"/>
      <c r="I41" s="660"/>
      <c r="J41" s="660"/>
      <c r="K41" s="660"/>
      <c r="L41" s="660"/>
      <c r="M41" s="660"/>
      <c r="N41" s="660"/>
      <c r="O41" s="660"/>
      <c r="P41" s="660"/>
      <c r="Q41" s="661"/>
      <c r="R41" s="708">
        <v>3992896</v>
      </c>
      <c r="S41" s="709"/>
      <c r="T41" s="709"/>
      <c r="U41" s="709"/>
      <c r="V41" s="709"/>
      <c r="W41" s="709"/>
      <c r="X41" s="709"/>
      <c r="Y41" s="713"/>
      <c r="Z41" s="714">
        <v>100</v>
      </c>
      <c r="AA41" s="714"/>
      <c r="AB41" s="714"/>
      <c r="AC41" s="714"/>
      <c r="AD41" s="715">
        <v>1582779</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23395</v>
      </c>
      <c r="BA41" s="637"/>
      <c r="BB41" s="637"/>
      <c r="BC41" s="637"/>
      <c r="BD41" s="657"/>
      <c r="BE41" s="657"/>
      <c r="BF41" s="682"/>
      <c r="BG41" s="686"/>
      <c r="BH41" s="687"/>
      <c r="BI41" s="687"/>
      <c r="BJ41" s="687"/>
      <c r="BK41" s="687"/>
      <c r="BL41" s="205"/>
      <c r="BM41" s="634" t="s">
        <v>336</v>
      </c>
      <c r="BN41" s="634"/>
      <c r="BO41" s="634"/>
      <c r="BP41" s="634"/>
      <c r="BQ41" s="634"/>
      <c r="BR41" s="634"/>
      <c r="BS41" s="634"/>
      <c r="BT41" s="634"/>
      <c r="BU41" s="635"/>
      <c r="BV41" s="636" t="s">
        <v>122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42867</v>
      </c>
      <c r="BA42" s="709"/>
      <c r="BB42" s="709"/>
      <c r="BC42" s="709"/>
      <c r="BD42" s="695"/>
      <c r="BE42" s="695"/>
      <c r="BF42" s="697"/>
      <c r="BG42" s="688"/>
      <c r="BH42" s="689"/>
      <c r="BI42" s="689"/>
      <c r="BJ42" s="689"/>
      <c r="BK42" s="689"/>
      <c r="BL42" s="206"/>
      <c r="BM42" s="660" t="s">
        <v>339</v>
      </c>
      <c r="BN42" s="660"/>
      <c r="BO42" s="660"/>
      <c r="BP42" s="660"/>
      <c r="BQ42" s="660"/>
      <c r="BR42" s="660"/>
      <c r="BS42" s="660"/>
      <c r="BT42" s="660"/>
      <c r="BU42" s="661"/>
      <c r="BV42" s="708">
        <v>419</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640542</v>
      </c>
      <c r="CS42" s="657"/>
      <c r="CT42" s="657"/>
      <c r="CU42" s="657"/>
      <c r="CV42" s="657"/>
      <c r="CW42" s="657"/>
      <c r="CX42" s="657"/>
      <c r="CY42" s="658"/>
      <c r="CZ42" s="641">
        <v>16.8</v>
      </c>
      <c r="DA42" s="669"/>
      <c r="DB42" s="669"/>
      <c r="DC42" s="671"/>
      <c r="DD42" s="645">
        <v>54050</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t="s">
        <v>122</v>
      </c>
      <c r="CS43" s="657"/>
      <c r="CT43" s="657"/>
      <c r="CU43" s="657"/>
      <c r="CV43" s="657"/>
      <c r="CW43" s="657"/>
      <c r="CX43" s="657"/>
      <c r="CY43" s="658"/>
      <c r="CZ43" s="641" t="s">
        <v>122</v>
      </c>
      <c r="DA43" s="669"/>
      <c r="DB43" s="669"/>
      <c r="DC43" s="671"/>
      <c r="DD43" s="645" t="s">
        <v>122</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291</v>
      </c>
      <c r="CE44" s="675"/>
      <c r="CF44" s="633" t="s">
        <v>344</v>
      </c>
      <c r="CG44" s="634"/>
      <c r="CH44" s="634"/>
      <c r="CI44" s="634"/>
      <c r="CJ44" s="634"/>
      <c r="CK44" s="634"/>
      <c r="CL44" s="634"/>
      <c r="CM44" s="634"/>
      <c r="CN44" s="634"/>
      <c r="CO44" s="634"/>
      <c r="CP44" s="634"/>
      <c r="CQ44" s="635"/>
      <c r="CR44" s="636">
        <v>549723</v>
      </c>
      <c r="CS44" s="637"/>
      <c r="CT44" s="637"/>
      <c r="CU44" s="637"/>
      <c r="CV44" s="637"/>
      <c r="CW44" s="637"/>
      <c r="CX44" s="637"/>
      <c r="CY44" s="638"/>
      <c r="CZ44" s="641">
        <v>14.4</v>
      </c>
      <c r="DA44" s="642"/>
      <c r="DB44" s="642"/>
      <c r="DC44" s="648"/>
      <c r="DD44" s="645">
        <v>10147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346</v>
      </c>
      <c r="CG45" s="634"/>
      <c r="CH45" s="634"/>
      <c r="CI45" s="634"/>
      <c r="CJ45" s="634"/>
      <c r="CK45" s="634"/>
      <c r="CL45" s="634"/>
      <c r="CM45" s="634"/>
      <c r="CN45" s="634"/>
      <c r="CO45" s="634"/>
      <c r="CP45" s="634"/>
      <c r="CQ45" s="635"/>
      <c r="CR45" s="636">
        <v>505176</v>
      </c>
      <c r="CS45" s="657"/>
      <c r="CT45" s="657"/>
      <c r="CU45" s="657"/>
      <c r="CV45" s="657"/>
      <c r="CW45" s="657"/>
      <c r="CX45" s="657"/>
      <c r="CY45" s="658"/>
      <c r="CZ45" s="641">
        <v>13.2</v>
      </c>
      <c r="DA45" s="669"/>
      <c r="DB45" s="669"/>
      <c r="DC45" s="671"/>
      <c r="DD45" s="645">
        <v>8287</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347</v>
      </c>
      <c r="CG46" s="634"/>
      <c r="CH46" s="634"/>
      <c r="CI46" s="634"/>
      <c r="CJ46" s="634"/>
      <c r="CK46" s="634"/>
      <c r="CL46" s="634"/>
      <c r="CM46" s="634"/>
      <c r="CN46" s="634"/>
      <c r="CO46" s="634"/>
      <c r="CP46" s="634"/>
      <c r="CQ46" s="635"/>
      <c r="CR46" s="636">
        <v>44547</v>
      </c>
      <c r="CS46" s="637"/>
      <c r="CT46" s="637"/>
      <c r="CU46" s="637"/>
      <c r="CV46" s="637"/>
      <c r="CW46" s="637"/>
      <c r="CX46" s="637"/>
      <c r="CY46" s="638"/>
      <c r="CZ46" s="641">
        <v>1.2</v>
      </c>
      <c r="DA46" s="642"/>
      <c r="DB46" s="642"/>
      <c r="DC46" s="648"/>
      <c r="DD46" s="645">
        <v>1860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348</v>
      </c>
      <c r="CG47" s="634"/>
      <c r="CH47" s="634"/>
      <c r="CI47" s="634"/>
      <c r="CJ47" s="634"/>
      <c r="CK47" s="634"/>
      <c r="CL47" s="634"/>
      <c r="CM47" s="634"/>
      <c r="CN47" s="634"/>
      <c r="CO47" s="634"/>
      <c r="CP47" s="634"/>
      <c r="CQ47" s="635"/>
      <c r="CR47" s="636">
        <v>90819</v>
      </c>
      <c r="CS47" s="657"/>
      <c r="CT47" s="657"/>
      <c r="CU47" s="657"/>
      <c r="CV47" s="657"/>
      <c r="CW47" s="657"/>
      <c r="CX47" s="657"/>
      <c r="CY47" s="658"/>
      <c r="CZ47" s="641">
        <v>2.4</v>
      </c>
      <c r="DA47" s="669"/>
      <c r="DB47" s="669"/>
      <c r="DC47" s="671"/>
      <c r="DD47" s="645">
        <v>43903</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350</v>
      </c>
      <c r="CE49" s="660"/>
      <c r="CF49" s="660"/>
      <c r="CG49" s="660"/>
      <c r="CH49" s="660"/>
      <c r="CI49" s="660"/>
      <c r="CJ49" s="660"/>
      <c r="CK49" s="660"/>
      <c r="CL49" s="660"/>
      <c r="CM49" s="660"/>
      <c r="CN49" s="660"/>
      <c r="CO49" s="660"/>
      <c r="CP49" s="660"/>
      <c r="CQ49" s="661"/>
      <c r="CR49" s="708">
        <v>3816205</v>
      </c>
      <c r="CS49" s="695"/>
      <c r="CT49" s="695"/>
      <c r="CU49" s="695"/>
      <c r="CV49" s="695"/>
      <c r="CW49" s="695"/>
      <c r="CX49" s="695"/>
      <c r="CY49" s="724"/>
      <c r="CZ49" s="716">
        <v>100</v>
      </c>
      <c r="DA49" s="725"/>
      <c r="DB49" s="725"/>
      <c r="DC49" s="726"/>
      <c r="DD49" s="727">
        <v>2278356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D66wiV8jjL3cHlXrf6HT2TwP+eVKcMAKZnMtPkSDErh+AkEwlTJRQNyTXsbknGp95UcBJKIgZMIT4/pC8JCew==" saltValue="xQSVjtzuEBIqPo9/1+Qa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election activeCell="AF95" sqref="AF95"/>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373</v>
      </c>
      <c r="C7" s="763"/>
      <c r="D7" s="763"/>
      <c r="E7" s="763"/>
      <c r="F7" s="763"/>
      <c r="G7" s="763"/>
      <c r="H7" s="763"/>
      <c r="I7" s="763"/>
      <c r="J7" s="763"/>
      <c r="K7" s="763"/>
      <c r="L7" s="763"/>
      <c r="M7" s="763"/>
      <c r="N7" s="763"/>
      <c r="O7" s="763"/>
      <c r="P7" s="764"/>
      <c r="Q7" s="765">
        <v>3993</v>
      </c>
      <c r="R7" s="766"/>
      <c r="S7" s="766"/>
      <c r="T7" s="766"/>
      <c r="U7" s="766"/>
      <c r="V7" s="766">
        <v>3816</v>
      </c>
      <c r="W7" s="766"/>
      <c r="X7" s="766"/>
      <c r="Y7" s="766"/>
      <c r="Z7" s="766"/>
      <c r="AA7" s="766">
        <v>177</v>
      </c>
      <c r="AB7" s="766"/>
      <c r="AC7" s="766"/>
      <c r="AD7" s="766"/>
      <c r="AE7" s="767"/>
      <c r="AF7" s="768">
        <v>164</v>
      </c>
      <c r="AG7" s="769"/>
      <c r="AH7" s="769"/>
      <c r="AI7" s="769"/>
      <c r="AJ7" s="770"/>
      <c r="AK7" s="771" t="s">
        <v>548</v>
      </c>
      <c r="AL7" s="772"/>
      <c r="AM7" s="772"/>
      <c r="AN7" s="772"/>
      <c r="AO7" s="772"/>
      <c r="AP7" s="772">
        <v>4286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546</v>
      </c>
      <c r="BT7" s="760"/>
      <c r="BU7" s="760"/>
      <c r="BV7" s="760"/>
      <c r="BW7" s="760"/>
      <c r="BX7" s="760"/>
      <c r="BY7" s="760"/>
      <c r="BZ7" s="760"/>
      <c r="CA7" s="760"/>
      <c r="CB7" s="760"/>
      <c r="CC7" s="760"/>
      <c r="CD7" s="760"/>
      <c r="CE7" s="760"/>
      <c r="CF7" s="760"/>
      <c r="CG7" s="775"/>
      <c r="CH7" s="756">
        <v>14</v>
      </c>
      <c r="CI7" s="757"/>
      <c r="CJ7" s="757"/>
      <c r="CK7" s="757"/>
      <c r="CL7" s="758"/>
      <c r="CM7" s="756">
        <v>107</v>
      </c>
      <c r="CN7" s="757"/>
      <c r="CO7" s="757"/>
      <c r="CP7" s="757"/>
      <c r="CQ7" s="758"/>
      <c r="CR7" s="756">
        <v>75</v>
      </c>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547</v>
      </c>
      <c r="BT8" s="787"/>
      <c r="BU8" s="787"/>
      <c r="BV8" s="787"/>
      <c r="BW8" s="787"/>
      <c r="BX8" s="787"/>
      <c r="BY8" s="787"/>
      <c r="BZ8" s="787"/>
      <c r="CA8" s="787"/>
      <c r="CB8" s="787"/>
      <c r="CC8" s="787"/>
      <c r="CD8" s="787"/>
      <c r="CE8" s="787"/>
      <c r="CF8" s="787"/>
      <c r="CG8" s="788"/>
      <c r="CH8" s="789">
        <v>1</v>
      </c>
      <c r="CI8" s="790"/>
      <c r="CJ8" s="790"/>
      <c r="CK8" s="790"/>
      <c r="CL8" s="791"/>
      <c r="CM8" s="789">
        <v>17</v>
      </c>
      <c r="CN8" s="790"/>
      <c r="CO8" s="790"/>
      <c r="CP8" s="790"/>
      <c r="CQ8" s="791"/>
      <c r="CR8" s="789">
        <v>7</v>
      </c>
      <c r="CS8" s="790"/>
      <c r="CT8" s="790"/>
      <c r="CU8" s="790"/>
      <c r="CV8" s="791"/>
      <c r="CW8" s="789">
        <v>39</v>
      </c>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375</v>
      </c>
      <c r="B23" s="802" t="s">
        <v>376</v>
      </c>
      <c r="C23" s="803"/>
      <c r="D23" s="803"/>
      <c r="E23" s="803"/>
      <c r="F23" s="803"/>
      <c r="G23" s="803"/>
      <c r="H23" s="803"/>
      <c r="I23" s="803"/>
      <c r="J23" s="803"/>
      <c r="K23" s="803"/>
      <c r="L23" s="803"/>
      <c r="M23" s="803"/>
      <c r="N23" s="803"/>
      <c r="O23" s="803"/>
      <c r="P23" s="804"/>
      <c r="Q23" s="805">
        <v>3993</v>
      </c>
      <c r="R23" s="806"/>
      <c r="S23" s="806"/>
      <c r="T23" s="806"/>
      <c r="U23" s="806"/>
      <c r="V23" s="806">
        <v>3816</v>
      </c>
      <c r="W23" s="806"/>
      <c r="X23" s="806"/>
      <c r="Y23" s="806"/>
      <c r="Z23" s="806"/>
      <c r="AA23" s="806">
        <v>177</v>
      </c>
      <c r="AB23" s="806"/>
      <c r="AC23" s="806"/>
      <c r="AD23" s="806"/>
      <c r="AE23" s="807"/>
      <c r="AF23" s="808">
        <v>164</v>
      </c>
      <c r="AG23" s="806"/>
      <c r="AH23" s="806"/>
      <c r="AI23" s="806"/>
      <c r="AJ23" s="809"/>
      <c r="AK23" s="810"/>
      <c r="AL23" s="811"/>
      <c r="AM23" s="811"/>
      <c r="AN23" s="811"/>
      <c r="AO23" s="811"/>
      <c r="AP23" s="806">
        <v>4286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387</v>
      </c>
      <c r="C28" s="763"/>
      <c r="D28" s="763"/>
      <c r="E28" s="763"/>
      <c r="F28" s="763"/>
      <c r="G28" s="763"/>
      <c r="H28" s="763"/>
      <c r="I28" s="763"/>
      <c r="J28" s="763"/>
      <c r="K28" s="763"/>
      <c r="L28" s="763"/>
      <c r="M28" s="763"/>
      <c r="N28" s="763"/>
      <c r="O28" s="763"/>
      <c r="P28" s="764"/>
      <c r="Q28" s="835">
        <v>220</v>
      </c>
      <c r="R28" s="836"/>
      <c r="S28" s="836"/>
      <c r="T28" s="836"/>
      <c r="U28" s="836"/>
      <c r="V28" s="836">
        <v>209</v>
      </c>
      <c r="W28" s="836"/>
      <c r="X28" s="836"/>
      <c r="Y28" s="836"/>
      <c r="Z28" s="836"/>
      <c r="AA28" s="836">
        <v>11</v>
      </c>
      <c r="AB28" s="836"/>
      <c r="AC28" s="836"/>
      <c r="AD28" s="836"/>
      <c r="AE28" s="837"/>
      <c r="AF28" s="838">
        <v>11</v>
      </c>
      <c r="AG28" s="836"/>
      <c r="AH28" s="836"/>
      <c r="AI28" s="836"/>
      <c r="AJ28" s="839"/>
      <c r="AK28" s="840">
        <v>20</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388</v>
      </c>
      <c r="C29" s="794"/>
      <c r="D29" s="794"/>
      <c r="E29" s="794"/>
      <c r="F29" s="794"/>
      <c r="G29" s="794"/>
      <c r="H29" s="794"/>
      <c r="I29" s="794"/>
      <c r="J29" s="794"/>
      <c r="K29" s="794"/>
      <c r="L29" s="794"/>
      <c r="M29" s="794"/>
      <c r="N29" s="794"/>
      <c r="O29" s="794"/>
      <c r="P29" s="795"/>
      <c r="Q29" s="796">
        <v>63</v>
      </c>
      <c r="R29" s="797"/>
      <c r="S29" s="797"/>
      <c r="T29" s="797"/>
      <c r="U29" s="797"/>
      <c r="V29" s="797">
        <v>60</v>
      </c>
      <c r="W29" s="797"/>
      <c r="X29" s="797"/>
      <c r="Y29" s="797"/>
      <c r="Z29" s="797"/>
      <c r="AA29" s="797">
        <v>3</v>
      </c>
      <c r="AB29" s="797"/>
      <c r="AC29" s="797"/>
      <c r="AD29" s="797"/>
      <c r="AE29" s="798"/>
      <c r="AF29" s="799">
        <v>3</v>
      </c>
      <c r="AG29" s="800"/>
      <c r="AH29" s="800"/>
      <c r="AI29" s="800"/>
      <c r="AJ29" s="801"/>
      <c r="AK29" s="847">
        <v>3</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389</v>
      </c>
      <c r="C30" s="794"/>
      <c r="D30" s="794"/>
      <c r="E30" s="794"/>
      <c r="F30" s="794"/>
      <c r="G30" s="794"/>
      <c r="H30" s="794"/>
      <c r="I30" s="794"/>
      <c r="J30" s="794"/>
      <c r="K30" s="794"/>
      <c r="L30" s="794"/>
      <c r="M30" s="794"/>
      <c r="N30" s="794"/>
      <c r="O30" s="794"/>
      <c r="P30" s="795"/>
      <c r="Q30" s="796">
        <v>246</v>
      </c>
      <c r="R30" s="797"/>
      <c r="S30" s="797"/>
      <c r="T30" s="797"/>
      <c r="U30" s="797"/>
      <c r="V30" s="797">
        <v>227</v>
      </c>
      <c r="W30" s="797"/>
      <c r="X30" s="797"/>
      <c r="Y30" s="797"/>
      <c r="Z30" s="797"/>
      <c r="AA30" s="797">
        <v>19</v>
      </c>
      <c r="AB30" s="797"/>
      <c r="AC30" s="797"/>
      <c r="AD30" s="797"/>
      <c r="AE30" s="798"/>
      <c r="AF30" s="799">
        <v>19</v>
      </c>
      <c r="AG30" s="800"/>
      <c r="AH30" s="800"/>
      <c r="AI30" s="800"/>
      <c r="AJ30" s="801"/>
      <c r="AK30" s="847">
        <v>36</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390</v>
      </c>
      <c r="C31" s="794"/>
      <c r="D31" s="794"/>
      <c r="E31" s="794"/>
      <c r="F31" s="794"/>
      <c r="G31" s="794"/>
      <c r="H31" s="794"/>
      <c r="I31" s="794"/>
      <c r="J31" s="794"/>
      <c r="K31" s="794"/>
      <c r="L31" s="794"/>
      <c r="M31" s="794"/>
      <c r="N31" s="794"/>
      <c r="O31" s="794"/>
      <c r="P31" s="795"/>
      <c r="Q31" s="796">
        <v>21</v>
      </c>
      <c r="R31" s="797"/>
      <c r="S31" s="797"/>
      <c r="T31" s="797"/>
      <c r="U31" s="797"/>
      <c r="V31" s="797">
        <v>21</v>
      </c>
      <c r="W31" s="797"/>
      <c r="X31" s="797"/>
      <c r="Y31" s="797"/>
      <c r="Z31" s="797"/>
      <c r="AA31" s="797">
        <v>0</v>
      </c>
      <c r="AB31" s="797"/>
      <c r="AC31" s="797"/>
      <c r="AD31" s="797"/>
      <c r="AE31" s="798"/>
      <c r="AF31" s="799">
        <v>0</v>
      </c>
      <c r="AG31" s="800"/>
      <c r="AH31" s="800"/>
      <c r="AI31" s="800"/>
      <c r="AJ31" s="801"/>
      <c r="AK31" s="847">
        <v>7</v>
      </c>
      <c r="AL31" s="843"/>
      <c r="AM31" s="843"/>
      <c r="AN31" s="843"/>
      <c r="AO31" s="843"/>
      <c r="AP31" s="843" t="s">
        <v>548</v>
      </c>
      <c r="AQ31" s="843"/>
      <c r="AR31" s="843"/>
      <c r="AS31" s="843"/>
      <c r="AT31" s="843"/>
      <c r="AU31" s="843" t="s">
        <v>548</v>
      </c>
      <c r="AV31" s="843"/>
      <c r="AW31" s="843"/>
      <c r="AX31" s="843"/>
      <c r="AY31" s="843"/>
      <c r="AZ31" s="844" t="s">
        <v>548</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391</v>
      </c>
      <c r="C32" s="794"/>
      <c r="D32" s="794"/>
      <c r="E32" s="794"/>
      <c r="F32" s="794"/>
      <c r="G32" s="794"/>
      <c r="H32" s="794"/>
      <c r="I32" s="794"/>
      <c r="J32" s="794"/>
      <c r="K32" s="794"/>
      <c r="L32" s="794"/>
      <c r="M32" s="794"/>
      <c r="N32" s="794"/>
      <c r="O32" s="794"/>
      <c r="P32" s="795"/>
      <c r="Q32" s="796">
        <v>10</v>
      </c>
      <c r="R32" s="797"/>
      <c r="S32" s="797"/>
      <c r="T32" s="797"/>
      <c r="U32" s="797"/>
      <c r="V32" s="797">
        <v>6</v>
      </c>
      <c r="W32" s="797"/>
      <c r="X32" s="797"/>
      <c r="Y32" s="797"/>
      <c r="Z32" s="797"/>
      <c r="AA32" s="797">
        <v>4</v>
      </c>
      <c r="AB32" s="797"/>
      <c r="AC32" s="797"/>
      <c r="AD32" s="797"/>
      <c r="AE32" s="798"/>
      <c r="AF32" s="799">
        <v>4</v>
      </c>
      <c r="AG32" s="800"/>
      <c r="AH32" s="800"/>
      <c r="AI32" s="800"/>
      <c r="AJ32" s="801"/>
      <c r="AK32" s="847" t="s">
        <v>548</v>
      </c>
      <c r="AL32" s="843"/>
      <c r="AM32" s="843"/>
      <c r="AN32" s="843"/>
      <c r="AO32" s="843"/>
      <c r="AP32" s="843" t="s">
        <v>548</v>
      </c>
      <c r="AQ32" s="843"/>
      <c r="AR32" s="843"/>
      <c r="AS32" s="843"/>
      <c r="AT32" s="843"/>
      <c r="AU32" s="843" t="s">
        <v>548</v>
      </c>
      <c r="AV32" s="843"/>
      <c r="AW32" s="843"/>
      <c r="AX32" s="843"/>
      <c r="AY32" s="843"/>
      <c r="AZ32" s="844" t="s">
        <v>548</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392</v>
      </c>
      <c r="C33" s="794"/>
      <c r="D33" s="794"/>
      <c r="E33" s="794"/>
      <c r="F33" s="794"/>
      <c r="G33" s="794"/>
      <c r="H33" s="794"/>
      <c r="I33" s="794"/>
      <c r="J33" s="794"/>
      <c r="K33" s="794"/>
      <c r="L33" s="794"/>
      <c r="M33" s="794"/>
      <c r="N33" s="794"/>
      <c r="O33" s="794"/>
      <c r="P33" s="795"/>
      <c r="Q33" s="796">
        <v>89</v>
      </c>
      <c r="R33" s="797"/>
      <c r="S33" s="797"/>
      <c r="T33" s="797"/>
      <c r="U33" s="797"/>
      <c r="V33" s="797">
        <v>93</v>
      </c>
      <c r="W33" s="797"/>
      <c r="X33" s="797"/>
      <c r="Y33" s="797"/>
      <c r="Z33" s="797"/>
      <c r="AA33" s="797">
        <v>-4</v>
      </c>
      <c r="AB33" s="797"/>
      <c r="AC33" s="797"/>
      <c r="AD33" s="797"/>
      <c r="AE33" s="798"/>
      <c r="AF33" s="799">
        <v>13</v>
      </c>
      <c r="AG33" s="800"/>
      <c r="AH33" s="800"/>
      <c r="AI33" s="800"/>
      <c r="AJ33" s="801"/>
      <c r="AK33" s="847">
        <v>62</v>
      </c>
      <c r="AL33" s="843"/>
      <c r="AM33" s="843"/>
      <c r="AN33" s="843"/>
      <c r="AO33" s="843"/>
      <c r="AP33" s="843">
        <v>207</v>
      </c>
      <c r="AQ33" s="843"/>
      <c r="AR33" s="843"/>
      <c r="AS33" s="843"/>
      <c r="AT33" s="843"/>
      <c r="AU33" s="843">
        <v>132</v>
      </c>
      <c r="AV33" s="843"/>
      <c r="AW33" s="843"/>
      <c r="AX33" s="843"/>
      <c r="AY33" s="843"/>
      <c r="AZ33" s="844" t="s">
        <v>548</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394</v>
      </c>
      <c r="C34" s="794"/>
      <c r="D34" s="794"/>
      <c r="E34" s="794"/>
      <c r="F34" s="794"/>
      <c r="G34" s="794"/>
      <c r="H34" s="794"/>
      <c r="I34" s="794"/>
      <c r="J34" s="794"/>
      <c r="K34" s="794"/>
      <c r="L34" s="794"/>
      <c r="M34" s="794"/>
      <c r="N34" s="794"/>
      <c r="O34" s="794"/>
      <c r="P34" s="795"/>
      <c r="Q34" s="796">
        <v>114</v>
      </c>
      <c r="R34" s="797"/>
      <c r="S34" s="797"/>
      <c r="T34" s="797"/>
      <c r="U34" s="797"/>
      <c r="V34" s="797">
        <v>103</v>
      </c>
      <c r="W34" s="797"/>
      <c r="X34" s="797"/>
      <c r="Y34" s="797"/>
      <c r="Z34" s="797"/>
      <c r="AA34" s="797">
        <v>11</v>
      </c>
      <c r="AB34" s="797"/>
      <c r="AC34" s="797"/>
      <c r="AD34" s="797"/>
      <c r="AE34" s="798"/>
      <c r="AF34" s="799">
        <v>5</v>
      </c>
      <c r="AG34" s="800"/>
      <c r="AH34" s="800"/>
      <c r="AI34" s="800"/>
      <c r="AJ34" s="801"/>
      <c r="AK34" s="847">
        <v>49</v>
      </c>
      <c r="AL34" s="843"/>
      <c r="AM34" s="843"/>
      <c r="AN34" s="843"/>
      <c r="AO34" s="843"/>
      <c r="AP34" s="843">
        <v>60</v>
      </c>
      <c r="AQ34" s="843"/>
      <c r="AR34" s="843"/>
      <c r="AS34" s="843"/>
      <c r="AT34" s="843"/>
      <c r="AU34" s="843">
        <v>59</v>
      </c>
      <c r="AV34" s="843"/>
      <c r="AW34" s="843"/>
      <c r="AX34" s="843"/>
      <c r="AY34" s="843"/>
      <c r="AZ34" s="844" t="s">
        <v>548</v>
      </c>
      <c r="BA34" s="844"/>
      <c r="BB34" s="844"/>
      <c r="BC34" s="844"/>
      <c r="BD34" s="844"/>
      <c r="BE34" s="845" t="s">
        <v>393</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375</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56</v>
      </c>
      <c r="AG63" s="857"/>
      <c r="AH63" s="857"/>
      <c r="AI63" s="857"/>
      <c r="AJ63" s="858"/>
      <c r="AK63" s="859"/>
      <c r="AL63" s="854"/>
      <c r="AM63" s="854"/>
      <c r="AN63" s="854"/>
      <c r="AO63" s="854"/>
      <c r="AP63" s="857">
        <v>267</v>
      </c>
      <c r="AQ63" s="857"/>
      <c r="AR63" s="857"/>
      <c r="AS63" s="857"/>
      <c r="AT63" s="857"/>
      <c r="AU63" s="857">
        <v>191</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399</v>
      </c>
      <c r="AV66" s="747"/>
      <c r="AW66" s="747"/>
      <c r="AX66" s="747"/>
      <c r="AY66" s="748"/>
      <c r="AZ66" s="746" t="s">
        <v>363</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549</v>
      </c>
      <c r="C68" s="883"/>
      <c r="D68" s="883"/>
      <c r="E68" s="883"/>
      <c r="F68" s="883"/>
      <c r="G68" s="883"/>
      <c r="H68" s="883"/>
      <c r="I68" s="883"/>
      <c r="J68" s="883"/>
      <c r="K68" s="883"/>
      <c r="L68" s="883"/>
      <c r="M68" s="883"/>
      <c r="N68" s="883"/>
      <c r="O68" s="883"/>
      <c r="P68" s="884"/>
      <c r="Q68" s="885">
        <v>108</v>
      </c>
      <c r="R68" s="879"/>
      <c r="S68" s="879"/>
      <c r="T68" s="879"/>
      <c r="U68" s="879"/>
      <c r="V68" s="879">
        <v>90</v>
      </c>
      <c r="W68" s="879"/>
      <c r="X68" s="879"/>
      <c r="Y68" s="879"/>
      <c r="Z68" s="879"/>
      <c r="AA68" s="879">
        <v>18</v>
      </c>
      <c r="AB68" s="879"/>
      <c r="AC68" s="879"/>
      <c r="AD68" s="879"/>
      <c r="AE68" s="879"/>
      <c r="AF68" s="879">
        <v>18</v>
      </c>
      <c r="AG68" s="879"/>
      <c r="AH68" s="879"/>
      <c r="AI68" s="879"/>
      <c r="AJ68" s="879"/>
      <c r="AK68" s="879" t="s">
        <v>548</v>
      </c>
      <c r="AL68" s="879"/>
      <c r="AM68" s="879"/>
      <c r="AN68" s="879"/>
      <c r="AO68" s="879"/>
      <c r="AP68" s="879" t="s">
        <v>548</v>
      </c>
      <c r="AQ68" s="879"/>
      <c r="AR68" s="879"/>
      <c r="AS68" s="879"/>
      <c r="AT68" s="879"/>
      <c r="AU68" s="879" t="s">
        <v>548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550</v>
      </c>
      <c r="C69" s="887"/>
      <c r="D69" s="887"/>
      <c r="E69" s="887"/>
      <c r="F69" s="887"/>
      <c r="G69" s="887"/>
      <c r="H69" s="887"/>
      <c r="I69" s="887"/>
      <c r="J69" s="887"/>
      <c r="K69" s="887"/>
      <c r="L69" s="887"/>
      <c r="M69" s="887"/>
      <c r="N69" s="887"/>
      <c r="O69" s="887"/>
      <c r="P69" s="888"/>
      <c r="Q69" s="889">
        <v>1199</v>
      </c>
      <c r="R69" s="843"/>
      <c r="S69" s="843"/>
      <c r="T69" s="843"/>
      <c r="U69" s="843"/>
      <c r="V69" s="843">
        <v>1199</v>
      </c>
      <c r="W69" s="843"/>
      <c r="X69" s="843"/>
      <c r="Y69" s="843"/>
      <c r="Z69" s="843"/>
      <c r="AA69" s="843" t="s">
        <v>548</v>
      </c>
      <c r="AB69" s="843"/>
      <c r="AC69" s="843"/>
      <c r="AD69" s="843"/>
      <c r="AE69" s="843"/>
      <c r="AF69" s="843" t="s">
        <v>548</v>
      </c>
      <c r="AG69" s="843"/>
      <c r="AH69" s="843"/>
      <c r="AI69" s="843"/>
      <c r="AJ69" s="843"/>
      <c r="AK69" s="843" t="s">
        <v>548</v>
      </c>
      <c r="AL69" s="843"/>
      <c r="AM69" s="843"/>
      <c r="AN69" s="843"/>
      <c r="AO69" s="843"/>
      <c r="AP69" s="843" t="s">
        <v>548</v>
      </c>
      <c r="AQ69" s="843"/>
      <c r="AR69" s="843"/>
      <c r="AS69" s="843"/>
      <c r="AT69" s="843"/>
      <c r="AU69" s="843" t="s">
        <v>548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551</v>
      </c>
      <c r="C70" s="887"/>
      <c r="D70" s="887"/>
      <c r="E70" s="887"/>
      <c r="F70" s="887"/>
      <c r="G70" s="887"/>
      <c r="H70" s="887"/>
      <c r="I70" s="887"/>
      <c r="J70" s="887"/>
      <c r="K70" s="887"/>
      <c r="L70" s="887"/>
      <c r="M70" s="887"/>
      <c r="N70" s="887"/>
      <c r="O70" s="887"/>
      <c r="P70" s="888"/>
      <c r="Q70" s="889">
        <v>313311</v>
      </c>
      <c r="R70" s="843"/>
      <c r="S70" s="843"/>
      <c r="T70" s="843"/>
      <c r="U70" s="843"/>
      <c r="V70" s="843">
        <v>31066</v>
      </c>
      <c r="W70" s="843"/>
      <c r="X70" s="843"/>
      <c r="Y70" s="843"/>
      <c r="Z70" s="843"/>
      <c r="AA70" s="843">
        <v>2644</v>
      </c>
      <c r="AB70" s="843"/>
      <c r="AC70" s="843"/>
      <c r="AD70" s="843"/>
      <c r="AE70" s="843"/>
      <c r="AF70" s="843">
        <v>2644</v>
      </c>
      <c r="AG70" s="843"/>
      <c r="AH70" s="843"/>
      <c r="AI70" s="843"/>
      <c r="AJ70" s="843"/>
      <c r="AK70" s="843">
        <v>2298</v>
      </c>
      <c r="AL70" s="843"/>
      <c r="AM70" s="843"/>
      <c r="AN70" s="843"/>
      <c r="AO70" s="843"/>
      <c r="AP70" s="843" t="s">
        <v>548</v>
      </c>
      <c r="AQ70" s="843"/>
      <c r="AR70" s="843"/>
      <c r="AS70" s="843"/>
      <c r="AT70" s="843"/>
      <c r="AU70" s="843" t="s">
        <v>548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552</v>
      </c>
      <c r="C71" s="887"/>
      <c r="D71" s="887"/>
      <c r="E71" s="887"/>
      <c r="F71" s="887"/>
      <c r="G71" s="887"/>
      <c r="H71" s="887"/>
      <c r="I71" s="887"/>
      <c r="J71" s="887"/>
      <c r="K71" s="887"/>
      <c r="L71" s="887"/>
      <c r="M71" s="887"/>
      <c r="N71" s="887"/>
      <c r="O71" s="887"/>
      <c r="P71" s="888"/>
      <c r="Q71" s="889">
        <v>6442</v>
      </c>
      <c r="R71" s="843"/>
      <c r="S71" s="843"/>
      <c r="T71" s="843"/>
      <c r="U71" s="843"/>
      <c r="V71" s="843">
        <v>6301</v>
      </c>
      <c r="W71" s="843"/>
      <c r="X71" s="843"/>
      <c r="Y71" s="843"/>
      <c r="Z71" s="843"/>
      <c r="AA71" s="843">
        <v>141</v>
      </c>
      <c r="AB71" s="843"/>
      <c r="AC71" s="843"/>
      <c r="AD71" s="843"/>
      <c r="AE71" s="843"/>
      <c r="AF71" s="843">
        <v>141</v>
      </c>
      <c r="AG71" s="843"/>
      <c r="AH71" s="843"/>
      <c r="AI71" s="843"/>
      <c r="AJ71" s="843"/>
      <c r="AK71" s="843">
        <v>20</v>
      </c>
      <c r="AL71" s="843"/>
      <c r="AM71" s="843"/>
      <c r="AN71" s="843"/>
      <c r="AO71" s="843"/>
      <c r="AP71" s="843" t="s">
        <v>548</v>
      </c>
      <c r="AQ71" s="843"/>
      <c r="AR71" s="843"/>
      <c r="AS71" s="843"/>
      <c r="AT71" s="843"/>
      <c r="AU71" s="843" t="s">
        <v>548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553</v>
      </c>
      <c r="C72" s="887"/>
      <c r="D72" s="887"/>
      <c r="E72" s="887"/>
      <c r="F72" s="887"/>
      <c r="G72" s="887"/>
      <c r="H72" s="887"/>
      <c r="I72" s="887"/>
      <c r="J72" s="887"/>
      <c r="K72" s="887"/>
      <c r="L72" s="887"/>
      <c r="M72" s="887"/>
      <c r="N72" s="887"/>
      <c r="O72" s="887"/>
      <c r="P72" s="888"/>
      <c r="Q72" s="889">
        <v>739</v>
      </c>
      <c r="R72" s="843"/>
      <c r="S72" s="843"/>
      <c r="T72" s="843"/>
      <c r="U72" s="843"/>
      <c r="V72" s="843">
        <v>371</v>
      </c>
      <c r="W72" s="843"/>
      <c r="X72" s="843"/>
      <c r="Y72" s="843"/>
      <c r="Z72" s="843"/>
      <c r="AA72" s="843">
        <v>368</v>
      </c>
      <c r="AB72" s="843"/>
      <c r="AC72" s="843"/>
      <c r="AD72" s="843"/>
      <c r="AE72" s="843"/>
      <c r="AF72" s="843">
        <v>368</v>
      </c>
      <c r="AG72" s="843"/>
      <c r="AH72" s="843"/>
      <c r="AI72" s="843"/>
      <c r="AJ72" s="843"/>
      <c r="AK72" s="843" t="s">
        <v>548</v>
      </c>
      <c r="AL72" s="843"/>
      <c r="AM72" s="843"/>
      <c r="AN72" s="843"/>
      <c r="AO72" s="843"/>
      <c r="AP72" s="843" t="s">
        <v>548</v>
      </c>
      <c r="AQ72" s="843"/>
      <c r="AR72" s="843"/>
      <c r="AS72" s="843"/>
      <c r="AT72" s="843"/>
      <c r="AU72" s="843" t="s">
        <v>548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554</v>
      </c>
      <c r="C73" s="887"/>
      <c r="D73" s="887"/>
      <c r="E73" s="887"/>
      <c r="F73" s="887"/>
      <c r="G73" s="887"/>
      <c r="H73" s="887"/>
      <c r="I73" s="887"/>
      <c r="J73" s="887"/>
      <c r="K73" s="887"/>
      <c r="L73" s="887"/>
      <c r="M73" s="887"/>
      <c r="N73" s="887"/>
      <c r="O73" s="887"/>
      <c r="P73" s="888"/>
      <c r="Q73" s="889">
        <v>257</v>
      </c>
      <c r="R73" s="843"/>
      <c r="S73" s="843"/>
      <c r="T73" s="843"/>
      <c r="U73" s="843"/>
      <c r="V73" s="843">
        <v>221</v>
      </c>
      <c r="W73" s="843"/>
      <c r="X73" s="843"/>
      <c r="Y73" s="843"/>
      <c r="Z73" s="843"/>
      <c r="AA73" s="843">
        <v>36</v>
      </c>
      <c r="AB73" s="843"/>
      <c r="AC73" s="843"/>
      <c r="AD73" s="843"/>
      <c r="AE73" s="843"/>
      <c r="AF73" s="843">
        <v>36</v>
      </c>
      <c r="AG73" s="843"/>
      <c r="AH73" s="843"/>
      <c r="AI73" s="843"/>
      <c r="AJ73" s="843"/>
      <c r="AK73" s="843">
        <v>255</v>
      </c>
      <c r="AL73" s="843"/>
      <c r="AM73" s="843"/>
      <c r="AN73" s="843"/>
      <c r="AO73" s="843"/>
      <c r="AP73" s="843" t="s">
        <v>548</v>
      </c>
      <c r="AQ73" s="843"/>
      <c r="AR73" s="843"/>
      <c r="AS73" s="843"/>
      <c r="AT73" s="843"/>
      <c r="AU73" s="843" t="s">
        <v>548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555</v>
      </c>
      <c r="C74" s="887"/>
      <c r="D74" s="887"/>
      <c r="E74" s="887"/>
      <c r="F74" s="887"/>
      <c r="G74" s="887"/>
      <c r="H74" s="887"/>
      <c r="I74" s="887"/>
      <c r="J74" s="887"/>
      <c r="K74" s="887"/>
      <c r="L74" s="887"/>
      <c r="M74" s="887"/>
      <c r="N74" s="887"/>
      <c r="O74" s="887"/>
      <c r="P74" s="888"/>
      <c r="Q74" s="889">
        <v>101</v>
      </c>
      <c r="R74" s="843"/>
      <c r="S74" s="843"/>
      <c r="T74" s="843"/>
      <c r="U74" s="843"/>
      <c r="V74" s="843">
        <v>91</v>
      </c>
      <c r="W74" s="843"/>
      <c r="X74" s="843"/>
      <c r="Y74" s="843"/>
      <c r="Z74" s="843"/>
      <c r="AA74" s="843">
        <v>11</v>
      </c>
      <c r="AB74" s="843"/>
      <c r="AC74" s="843"/>
      <c r="AD74" s="843"/>
      <c r="AE74" s="843"/>
      <c r="AF74" s="843">
        <v>11</v>
      </c>
      <c r="AG74" s="843"/>
      <c r="AH74" s="843"/>
      <c r="AI74" s="843"/>
      <c r="AJ74" s="843"/>
      <c r="AK74" s="843">
        <v>28</v>
      </c>
      <c r="AL74" s="843"/>
      <c r="AM74" s="843"/>
      <c r="AN74" s="843"/>
      <c r="AO74" s="843"/>
      <c r="AP74" s="843" t="s">
        <v>548</v>
      </c>
      <c r="AQ74" s="843"/>
      <c r="AR74" s="843"/>
      <c r="AS74" s="843"/>
      <c r="AT74" s="843"/>
      <c r="AU74" s="843" t="s">
        <v>548</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375</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3218</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82</v>
      </c>
      <c r="CS102" s="865"/>
      <c r="CT102" s="865"/>
      <c r="CU102" s="865"/>
      <c r="CV102" s="904"/>
      <c r="CW102" s="903">
        <v>39</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293</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293</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293</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497220</v>
      </c>
      <c r="AB110" s="913"/>
      <c r="AC110" s="913"/>
      <c r="AD110" s="913"/>
      <c r="AE110" s="914"/>
      <c r="AF110" s="915">
        <v>517572</v>
      </c>
      <c r="AG110" s="913"/>
      <c r="AH110" s="913"/>
      <c r="AI110" s="913"/>
      <c r="AJ110" s="914"/>
      <c r="AK110" s="915">
        <v>557246</v>
      </c>
      <c r="AL110" s="913"/>
      <c r="AM110" s="913"/>
      <c r="AN110" s="913"/>
      <c r="AO110" s="914"/>
      <c r="AP110" s="916">
        <v>48</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4220678</v>
      </c>
      <c r="BR110" s="944"/>
      <c r="BS110" s="944"/>
      <c r="BT110" s="944"/>
      <c r="BU110" s="944"/>
      <c r="BV110" s="944">
        <v>4623490</v>
      </c>
      <c r="BW110" s="944"/>
      <c r="BX110" s="944"/>
      <c r="BY110" s="944"/>
      <c r="BZ110" s="944"/>
      <c r="CA110" s="944">
        <v>4286319</v>
      </c>
      <c r="CB110" s="944"/>
      <c r="CC110" s="944"/>
      <c r="CD110" s="944"/>
      <c r="CE110" s="944"/>
      <c r="CF110" s="957">
        <v>369.5</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307496</v>
      </c>
      <c r="BR112" s="939"/>
      <c r="BS112" s="939"/>
      <c r="BT112" s="939"/>
      <c r="BU112" s="939"/>
      <c r="BV112" s="939">
        <v>256238</v>
      </c>
      <c r="BW112" s="939"/>
      <c r="BX112" s="939"/>
      <c r="BY112" s="939"/>
      <c r="BZ112" s="939"/>
      <c r="CA112" s="939">
        <v>190978</v>
      </c>
      <c r="CB112" s="939"/>
      <c r="CC112" s="939"/>
      <c r="CD112" s="939"/>
      <c r="CE112" s="939"/>
      <c r="CF112" s="933">
        <v>16.5</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66868</v>
      </c>
      <c r="AB113" s="951"/>
      <c r="AC113" s="951"/>
      <c r="AD113" s="951"/>
      <c r="AE113" s="952"/>
      <c r="AF113" s="953">
        <v>52906</v>
      </c>
      <c r="AG113" s="951"/>
      <c r="AH113" s="951"/>
      <c r="AI113" s="951"/>
      <c r="AJ113" s="952"/>
      <c r="AK113" s="953">
        <v>36900</v>
      </c>
      <c r="AL113" s="951"/>
      <c r="AM113" s="951"/>
      <c r="AN113" s="951"/>
      <c r="AO113" s="952"/>
      <c r="AP113" s="954">
        <v>3.2</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301395</v>
      </c>
      <c r="BR114" s="939"/>
      <c r="BS114" s="939"/>
      <c r="BT114" s="939"/>
      <c r="BU114" s="939"/>
      <c r="BV114" s="939">
        <v>287992</v>
      </c>
      <c r="BW114" s="939"/>
      <c r="BX114" s="939"/>
      <c r="BY114" s="939"/>
      <c r="BZ114" s="939"/>
      <c r="CA114" s="939">
        <v>193951</v>
      </c>
      <c r="CB114" s="939"/>
      <c r="CC114" s="939"/>
      <c r="CD114" s="939"/>
      <c r="CE114" s="939"/>
      <c r="CF114" s="933">
        <v>16.7</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564088</v>
      </c>
      <c r="AB117" s="992"/>
      <c r="AC117" s="992"/>
      <c r="AD117" s="992"/>
      <c r="AE117" s="993"/>
      <c r="AF117" s="994">
        <v>570478</v>
      </c>
      <c r="AG117" s="992"/>
      <c r="AH117" s="992"/>
      <c r="AI117" s="992"/>
      <c r="AJ117" s="993"/>
      <c r="AK117" s="994">
        <v>594146</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293</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176</v>
      </c>
      <c r="BA119" s="233"/>
      <c r="BB119" s="233"/>
      <c r="BC119" s="233"/>
      <c r="BD119" s="233"/>
      <c r="BE119" s="233"/>
      <c r="BF119" s="233"/>
      <c r="BG119" s="233"/>
      <c r="BH119" s="233"/>
      <c r="BI119" s="233"/>
      <c r="BJ119" s="233"/>
      <c r="BK119" s="233"/>
      <c r="BL119" s="233"/>
      <c r="BM119" s="233"/>
      <c r="BN119" s="233"/>
      <c r="BO119" s="990" t="s">
        <v>441</v>
      </c>
      <c r="BP119" s="1018"/>
      <c r="BQ119" s="1012">
        <v>4829569</v>
      </c>
      <c r="BR119" s="1013"/>
      <c r="BS119" s="1013"/>
      <c r="BT119" s="1013"/>
      <c r="BU119" s="1013"/>
      <c r="BV119" s="1013">
        <v>5167720</v>
      </c>
      <c r="BW119" s="1013"/>
      <c r="BX119" s="1013"/>
      <c r="BY119" s="1013"/>
      <c r="BZ119" s="1013"/>
      <c r="CA119" s="1013">
        <v>4671248</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1527499</v>
      </c>
      <c r="BR120" s="944"/>
      <c r="BS120" s="944"/>
      <c r="BT120" s="944"/>
      <c r="BU120" s="944"/>
      <c r="BV120" s="944">
        <v>1535800</v>
      </c>
      <c r="BW120" s="944"/>
      <c r="BX120" s="944"/>
      <c r="BY120" s="944"/>
      <c r="BZ120" s="944"/>
      <c r="CA120" s="944">
        <v>1403996</v>
      </c>
      <c r="CB120" s="944"/>
      <c r="CC120" s="944"/>
      <c r="CD120" s="944"/>
      <c r="CE120" s="944"/>
      <c r="CF120" s="957">
        <v>121</v>
      </c>
      <c r="CG120" s="958"/>
      <c r="CH120" s="958"/>
      <c r="CI120" s="958"/>
      <c r="CJ120" s="958"/>
      <c r="CK120" s="1019" t="s">
        <v>445</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219059</v>
      </c>
      <c r="DH120" s="944"/>
      <c r="DI120" s="944"/>
      <c r="DJ120" s="944"/>
      <c r="DK120" s="944"/>
      <c r="DL120" s="944">
        <v>181246</v>
      </c>
      <c r="DM120" s="944"/>
      <c r="DN120" s="944"/>
      <c r="DO120" s="944"/>
      <c r="DP120" s="944"/>
      <c r="DQ120" s="944">
        <v>132298</v>
      </c>
      <c r="DR120" s="944"/>
      <c r="DS120" s="944"/>
      <c r="DT120" s="944"/>
      <c r="DU120" s="944"/>
      <c r="DV120" s="945">
        <v>11.4</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88437</v>
      </c>
      <c r="DH121" s="939"/>
      <c r="DI121" s="939"/>
      <c r="DJ121" s="939"/>
      <c r="DK121" s="939"/>
      <c r="DL121" s="939">
        <v>74992</v>
      </c>
      <c r="DM121" s="939"/>
      <c r="DN121" s="939"/>
      <c r="DO121" s="939"/>
      <c r="DP121" s="939"/>
      <c r="DQ121" s="939">
        <v>58680</v>
      </c>
      <c r="DR121" s="939"/>
      <c r="DS121" s="939"/>
      <c r="DT121" s="939"/>
      <c r="DU121" s="939"/>
      <c r="DV121" s="940">
        <v>5.0999999999999996</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3065142</v>
      </c>
      <c r="BR122" s="1013"/>
      <c r="BS122" s="1013"/>
      <c r="BT122" s="1013"/>
      <c r="BU122" s="1013"/>
      <c r="BV122" s="1013">
        <v>3353061</v>
      </c>
      <c r="BW122" s="1013"/>
      <c r="BX122" s="1013"/>
      <c r="BY122" s="1013"/>
      <c r="BZ122" s="1013"/>
      <c r="CA122" s="1013">
        <v>3255845</v>
      </c>
      <c r="CB122" s="1013"/>
      <c r="CC122" s="1013"/>
      <c r="CD122" s="1013"/>
      <c r="CE122" s="1013"/>
      <c r="CF122" s="1030">
        <v>280.7</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176</v>
      </c>
      <c r="BA123" s="233"/>
      <c r="BB123" s="233"/>
      <c r="BC123" s="233"/>
      <c r="BD123" s="233"/>
      <c r="BE123" s="233"/>
      <c r="BF123" s="233"/>
      <c r="BG123" s="233"/>
      <c r="BH123" s="233"/>
      <c r="BI123" s="233"/>
      <c r="BJ123" s="233"/>
      <c r="BK123" s="233"/>
      <c r="BL123" s="233"/>
      <c r="BM123" s="233"/>
      <c r="BN123" s="233"/>
      <c r="BO123" s="990" t="s">
        <v>449</v>
      </c>
      <c r="BP123" s="1018"/>
      <c r="BQ123" s="1076">
        <v>4592641</v>
      </c>
      <c r="BR123" s="1077"/>
      <c r="BS123" s="1077"/>
      <c r="BT123" s="1077"/>
      <c r="BU123" s="1077"/>
      <c r="BV123" s="1077">
        <v>4888861</v>
      </c>
      <c r="BW123" s="1077"/>
      <c r="BX123" s="1077"/>
      <c r="BY123" s="1077"/>
      <c r="BZ123" s="1077"/>
      <c r="CA123" s="1077">
        <v>4659841</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21.3</v>
      </c>
      <c r="BR124" s="1040"/>
      <c r="BS124" s="1040"/>
      <c r="BT124" s="1040"/>
      <c r="BU124" s="1040"/>
      <c r="BV124" s="1040">
        <v>25.2</v>
      </c>
      <c r="BW124" s="1040"/>
      <c r="BX124" s="1040"/>
      <c r="BY124" s="1040"/>
      <c r="BZ124" s="1040"/>
      <c r="CA124" s="1040">
        <v>0.9</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25955</v>
      </c>
      <c r="AB128" s="1059"/>
      <c r="AC128" s="1059"/>
      <c r="AD128" s="1059"/>
      <c r="AE128" s="1060"/>
      <c r="AF128" s="1061">
        <v>25952</v>
      </c>
      <c r="AG128" s="1059"/>
      <c r="AH128" s="1059"/>
      <c r="AI128" s="1059"/>
      <c r="AJ128" s="1060"/>
      <c r="AK128" s="1061">
        <v>24745</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1478693</v>
      </c>
      <c r="AB129" s="972"/>
      <c r="AC129" s="972"/>
      <c r="AD129" s="972"/>
      <c r="AE129" s="973"/>
      <c r="AF129" s="974">
        <v>1497585</v>
      </c>
      <c r="AG129" s="972"/>
      <c r="AH129" s="972"/>
      <c r="AI129" s="972"/>
      <c r="AJ129" s="973"/>
      <c r="AK129" s="974">
        <v>1578437</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371290</v>
      </c>
      <c r="AB130" s="972"/>
      <c r="AC130" s="972"/>
      <c r="AD130" s="972"/>
      <c r="AE130" s="973"/>
      <c r="AF130" s="974">
        <v>393435</v>
      </c>
      <c r="AG130" s="972"/>
      <c r="AH130" s="972"/>
      <c r="AI130" s="972"/>
      <c r="AJ130" s="973"/>
      <c r="AK130" s="974">
        <v>418417</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13.9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1107403</v>
      </c>
      <c r="AB131" s="999"/>
      <c r="AC131" s="999"/>
      <c r="AD131" s="999"/>
      <c r="AE131" s="1000"/>
      <c r="AF131" s="998">
        <v>1104150</v>
      </c>
      <c r="AG131" s="999"/>
      <c r="AH131" s="999"/>
      <c r="AI131" s="999"/>
      <c r="AJ131" s="1000"/>
      <c r="AK131" s="998">
        <v>1160020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0.9</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15.066150260000001</v>
      </c>
      <c r="AB132" s="1110"/>
      <c r="AC132" s="1110"/>
      <c r="AD132" s="1110"/>
      <c r="AE132" s="1111"/>
      <c r="AF132" s="1112">
        <v>13.68391976</v>
      </c>
      <c r="AG132" s="1110"/>
      <c r="AH132" s="1110"/>
      <c r="AI132" s="1110"/>
      <c r="AJ132" s="1111"/>
      <c r="AK132" s="1112">
        <v>13.015637659999999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12.7</v>
      </c>
      <c r="AB133" s="1093"/>
      <c r="AC133" s="1093"/>
      <c r="AD133" s="1093"/>
      <c r="AE133" s="1094"/>
      <c r="AF133" s="1092">
        <v>13.8</v>
      </c>
      <c r="AG133" s="1093"/>
      <c r="AH133" s="1093"/>
      <c r="AI133" s="1093"/>
      <c r="AJ133" s="1094"/>
      <c r="AK133" s="1092">
        <v>13.9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Y7sTW1qCWRU4LiL7KbS2qRSxVvPEz96eqmXOQlxJWEfdJIkLQWuvZ5BD+dKF70cOD2Xor/+frWMTGcR9EsLQA==" saltValue="Xo39sD7ZGqNT/kN2PkWvS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J34" zoomScaleNormal="85" zoomScaleSheetLayoutView="100" workbookViewId="0">
      <selection activeCell="BF52" sqref="BF52"/>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gkH92Ru3/GURgY2Ezq8WbPF2TzTazXimjbxy4aUxIT5ttRs0tRrQnCGstFuBUwtpgJt/dcisnG9Va2rUTSQUA==" saltValue="HyYFqKmlUU8DbKU5OiRkJ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6"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fp8ulHE28a7sAydtAqWeXM1Q4BMl03/Xzu/i3EhSGSVcAjI0vPsFeiEg+z8vdWjWT7CYAbos2SIeoWEyI7jYA==" saltValue="zjk5H44O6XzHr1zaXAj0a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40" zoomScaleSheetLayoutView="4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 x14ac:dyDescent="0.2">
      <c r="A8" s="247"/>
      <c r="AK8" s="256"/>
      <c r="AL8" s="257"/>
      <c r="AM8" s="257"/>
      <c r="AN8" s="258"/>
      <c r="AO8" s="1128"/>
      <c r="AP8" s="259" t="s">
        <v>480</v>
      </c>
      <c r="AQ8" s="260" t="s">
        <v>481</v>
      </c>
      <c r="AR8" s="261" t="s">
        <v>482</v>
      </c>
    </row>
    <row r="9" spans="1:46" ht="13" x14ac:dyDescent="0.2">
      <c r="A9" s="247"/>
      <c r="AK9" s="1129" t="s">
        <v>483</v>
      </c>
      <c r="AL9" s="1130"/>
      <c r="AM9" s="1130"/>
      <c r="AN9" s="1131"/>
      <c r="AO9" s="262">
        <v>526558</v>
      </c>
      <c r="AP9" s="262">
        <v>395611</v>
      </c>
      <c r="AQ9" s="263">
        <v>239935</v>
      </c>
      <c r="AR9" s="264">
        <v>64.900000000000006</v>
      </c>
    </row>
    <row r="10" spans="1:46" ht="13.5" customHeight="1" x14ac:dyDescent="0.2">
      <c r="A10" s="247"/>
      <c r="AK10" s="1129" t="s">
        <v>484</v>
      </c>
      <c r="AL10" s="1130"/>
      <c r="AM10" s="1130"/>
      <c r="AN10" s="1131"/>
      <c r="AO10" s="265">
        <v>582</v>
      </c>
      <c r="AP10" s="265">
        <v>437</v>
      </c>
      <c r="AQ10" s="266">
        <v>33021</v>
      </c>
      <c r="AR10" s="267">
        <v>-98.7</v>
      </c>
    </row>
    <row r="11" spans="1:46" ht="13.5" customHeight="1" x14ac:dyDescent="0.2">
      <c r="A11" s="247"/>
      <c r="AK11" s="1129" t="s">
        <v>485</v>
      </c>
      <c r="AL11" s="1130"/>
      <c r="AM11" s="1130"/>
      <c r="AN11" s="1131"/>
      <c r="AO11" s="265" t="s">
        <v>486</v>
      </c>
      <c r="AP11" s="265" t="s">
        <v>486</v>
      </c>
      <c r="AQ11" s="266">
        <v>2306</v>
      </c>
      <c r="AR11" s="267" t="s">
        <v>486</v>
      </c>
    </row>
    <row r="12" spans="1:46" ht="13.5" customHeight="1" x14ac:dyDescent="0.2">
      <c r="A12" s="247"/>
      <c r="AK12" s="1129" t="s">
        <v>487</v>
      </c>
      <c r="AL12" s="1130"/>
      <c r="AM12" s="1130"/>
      <c r="AN12" s="1131"/>
      <c r="AO12" s="265" t="s">
        <v>486</v>
      </c>
      <c r="AP12" s="265" t="s">
        <v>486</v>
      </c>
      <c r="AQ12" s="266" t="s">
        <v>486</v>
      </c>
      <c r="AR12" s="267" t="s">
        <v>486</v>
      </c>
    </row>
    <row r="13" spans="1:46" ht="13.5" customHeight="1" x14ac:dyDescent="0.2">
      <c r="A13" s="247"/>
      <c r="AK13" s="1129" t="s">
        <v>488</v>
      </c>
      <c r="AL13" s="1130"/>
      <c r="AM13" s="1130"/>
      <c r="AN13" s="1131"/>
      <c r="AO13" s="265">
        <v>10128</v>
      </c>
      <c r="AP13" s="265">
        <v>7609</v>
      </c>
      <c r="AQ13" s="266">
        <v>7428</v>
      </c>
      <c r="AR13" s="267">
        <v>2.4</v>
      </c>
    </row>
    <row r="14" spans="1:46" ht="13.5" customHeight="1" x14ac:dyDescent="0.2">
      <c r="A14" s="247"/>
      <c r="AK14" s="1129" t="s">
        <v>489</v>
      </c>
      <c r="AL14" s="1130"/>
      <c r="AM14" s="1130"/>
      <c r="AN14" s="1131"/>
      <c r="AO14" s="265" t="s">
        <v>486</v>
      </c>
      <c r="AP14" s="265" t="s">
        <v>486</v>
      </c>
      <c r="AQ14" s="266">
        <v>4299</v>
      </c>
      <c r="AR14" s="267" t="s">
        <v>486</v>
      </c>
    </row>
    <row r="15" spans="1:46" ht="13.5" customHeight="1" x14ac:dyDescent="0.2">
      <c r="A15" s="247"/>
      <c r="AK15" s="1132" t="s">
        <v>490</v>
      </c>
      <c r="AL15" s="1133"/>
      <c r="AM15" s="1133"/>
      <c r="AN15" s="1134"/>
      <c r="AO15" s="265">
        <v>-26216</v>
      </c>
      <c r="AP15" s="265">
        <v>-19696</v>
      </c>
      <c r="AQ15" s="266">
        <v>-13612</v>
      </c>
      <c r="AR15" s="267">
        <v>44.7</v>
      </c>
    </row>
    <row r="16" spans="1:46" ht="13" x14ac:dyDescent="0.2">
      <c r="A16" s="247"/>
      <c r="AK16" s="1132" t="s">
        <v>176</v>
      </c>
      <c r="AL16" s="1133"/>
      <c r="AM16" s="1133"/>
      <c r="AN16" s="1134"/>
      <c r="AO16" s="265">
        <v>511052</v>
      </c>
      <c r="AP16" s="265">
        <v>383961</v>
      </c>
      <c r="AQ16" s="266">
        <v>273378</v>
      </c>
      <c r="AR16" s="267">
        <v>40.5</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5" t="s">
        <v>495</v>
      </c>
      <c r="AL21" s="1136"/>
      <c r="AM21" s="1136"/>
      <c r="AN21" s="1137"/>
      <c r="AO21" s="277">
        <v>30.05</v>
      </c>
      <c r="AP21" s="278">
        <v>21.68</v>
      </c>
      <c r="AQ21" s="279">
        <v>8.3699999999999992</v>
      </c>
      <c r="AS21" s="280"/>
      <c r="AT21" s="276"/>
    </row>
    <row r="22" spans="1:46" s="248" customFormat="1" ht="13" x14ac:dyDescent="0.2">
      <c r="A22" s="276"/>
      <c r="AK22" s="1135" t="s">
        <v>496</v>
      </c>
      <c r="AL22" s="1136"/>
      <c r="AM22" s="1136"/>
      <c r="AN22" s="1137"/>
      <c r="AO22" s="281">
        <v>95.5</v>
      </c>
      <c r="AP22" s="282">
        <v>95.1</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557246</v>
      </c>
      <c r="AP32" s="291">
        <v>418667</v>
      </c>
      <c r="AQ32" s="292">
        <v>143519</v>
      </c>
      <c r="AR32" s="293">
        <v>191.7</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t="s">
        <v>486</v>
      </c>
      <c r="AR34" s="293" t="s">
        <v>486</v>
      </c>
    </row>
    <row r="35" spans="1:46" ht="27" customHeight="1" x14ac:dyDescent="0.2">
      <c r="A35" s="247"/>
      <c r="AK35" s="1143" t="s">
        <v>503</v>
      </c>
      <c r="AL35" s="1144"/>
      <c r="AM35" s="1144"/>
      <c r="AN35" s="1145"/>
      <c r="AO35" s="291">
        <v>36900</v>
      </c>
      <c r="AP35" s="291">
        <v>27724</v>
      </c>
      <c r="AQ35" s="292">
        <v>32537</v>
      </c>
      <c r="AR35" s="293">
        <v>-14.8</v>
      </c>
    </row>
    <row r="36" spans="1:46" ht="27" customHeight="1" x14ac:dyDescent="0.2">
      <c r="A36" s="247"/>
      <c r="AK36" s="1143" t="s">
        <v>504</v>
      </c>
      <c r="AL36" s="1144"/>
      <c r="AM36" s="1144"/>
      <c r="AN36" s="1145"/>
      <c r="AO36" s="291" t="s">
        <v>486</v>
      </c>
      <c r="AP36" s="291" t="s">
        <v>486</v>
      </c>
      <c r="AQ36" s="292">
        <v>3256</v>
      </c>
      <c r="AR36" s="293" t="s">
        <v>486</v>
      </c>
    </row>
    <row r="37" spans="1:46" ht="13.5" customHeight="1" x14ac:dyDescent="0.2">
      <c r="A37" s="247"/>
      <c r="AK37" s="1143" t="s">
        <v>505</v>
      </c>
      <c r="AL37" s="1144"/>
      <c r="AM37" s="1144"/>
      <c r="AN37" s="1145"/>
      <c r="AO37" s="291" t="s">
        <v>486</v>
      </c>
      <c r="AP37" s="291" t="s">
        <v>486</v>
      </c>
      <c r="AQ37" s="292">
        <v>244</v>
      </c>
      <c r="AR37" s="293" t="s">
        <v>486</v>
      </c>
    </row>
    <row r="38" spans="1:46" ht="27" customHeight="1" x14ac:dyDescent="0.2">
      <c r="A38" s="247"/>
      <c r="AK38" s="1146" t="s">
        <v>506</v>
      </c>
      <c r="AL38" s="1147"/>
      <c r="AM38" s="1147"/>
      <c r="AN38" s="1148"/>
      <c r="AO38" s="294" t="s">
        <v>486</v>
      </c>
      <c r="AP38" s="294" t="s">
        <v>486</v>
      </c>
      <c r="AQ38" s="295">
        <v>45</v>
      </c>
      <c r="AR38" s="283" t="s">
        <v>486</v>
      </c>
      <c r="AS38" s="290"/>
    </row>
    <row r="39" spans="1:46" ht="13" x14ac:dyDescent="0.2">
      <c r="A39" s="247"/>
      <c r="AK39" s="1146" t="s">
        <v>507</v>
      </c>
      <c r="AL39" s="1147"/>
      <c r="AM39" s="1147"/>
      <c r="AN39" s="1148"/>
      <c r="AO39" s="291">
        <v>-24745</v>
      </c>
      <c r="AP39" s="291">
        <v>-18591</v>
      </c>
      <c r="AQ39" s="292">
        <v>-3310</v>
      </c>
      <c r="AR39" s="293">
        <v>461.7</v>
      </c>
      <c r="AS39" s="290"/>
    </row>
    <row r="40" spans="1:46" ht="27" customHeight="1" x14ac:dyDescent="0.2">
      <c r="A40" s="247"/>
      <c r="AK40" s="1143" t="s">
        <v>508</v>
      </c>
      <c r="AL40" s="1144"/>
      <c r="AM40" s="1144"/>
      <c r="AN40" s="1145"/>
      <c r="AO40" s="291">
        <v>-418417</v>
      </c>
      <c r="AP40" s="291">
        <v>-314363</v>
      </c>
      <c r="AQ40" s="292">
        <v>-131495</v>
      </c>
      <c r="AR40" s="293">
        <v>139.1</v>
      </c>
      <c r="AS40" s="290"/>
    </row>
    <row r="41" spans="1:46" ht="13" x14ac:dyDescent="0.2">
      <c r="A41" s="247"/>
      <c r="AK41" s="1149" t="s">
        <v>286</v>
      </c>
      <c r="AL41" s="1150"/>
      <c r="AM41" s="1150"/>
      <c r="AN41" s="1151"/>
      <c r="AO41" s="291">
        <v>150984</v>
      </c>
      <c r="AP41" s="291">
        <v>113437</v>
      </c>
      <c r="AQ41" s="292">
        <v>44796</v>
      </c>
      <c r="AR41" s="293">
        <v>153.19999999999999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 x14ac:dyDescent="0.2">
      <c r="A50" s="247"/>
      <c r="AK50" s="305"/>
      <c r="AL50" s="306"/>
      <c r="AM50" s="1139"/>
      <c r="AN50" s="307" t="s">
        <v>512</v>
      </c>
      <c r="AO50" s="308" t="s">
        <v>513</v>
      </c>
      <c r="AP50" s="309" t="s">
        <v>514</v>
      </c>
      <c r="AQ50" s="310" t="s">
        <v>515</v>
      </c>
      <c r="AR50" s="311" t="s">
        <v>516</v>
      </c>
    </row>
    <row r="51" spans="1:44" ht="13" x14ac:dyDescent="0.2">
      <c r="A51" s="247"/>
      <c r="AK51" s="303" t="s">
        <v>517</v>
      </c>
      <c r="AL51" s="304"/>
      <c r="AM51" s="312">
        <v>902767</v>
      </c>
      <c r="AN51" s="313">
        <v>636199</v>
      </c>
      <c r="AO51" s="314">
        <v>-40.5</v>
      </c>
      <c r="AP51" s="315">
        <v>263613</v>
      </c>
      <c r="AQ51" s="316">
        <v>-0.2</v>
      </c>
      <c r="AR51" s="317">
        <v>-40.299999999999997</v>
      </c>
    </row>
    <row r="52" spans="1:44" ht="13" x14ac:dyDescent="0.2">
      <c r="A52" s="247"/>
      <c r="AK52" s="318"/>
      <c r="AL52" s="319" t="s">
        <v>518</v>
      </c>
      <c r="AM52" s="320">
        <v>356410</v>
      </c>
      <c r="AN52" s="321">
        <v>251170</v>
      </c>
      <c r="AO52" s="322">
        <v>-68</v>
      </c>
      <c r="AP52" s="323">
        <v>128823</v>
      </c>
      <c r="AQ52" s="324">
        <v>-3.8</v>
      </c>
      <c r="AR52" s="325">
        <v>-64.2</v>
      </c>
    </row>
    <row r="53" spans="1:44" ht="13" x14ac:dyDescent="0.2">
      <c r="A53" s="247"/>
      <c r="AK53" s="303" t="s">
        <v>519</v>
      </c>
      <c r="AL53" s="304"/>
      <c r="AM53" s="312">
        <v>1255231</v>
      </c>
      <c r="AN53" s="313">
        <v>899807</v>
      </c>
      <c r="AO53" s="314">
        <v>41.4</v>
      </c>
      <c r="AP53" s="315">
        <v>330026</v>
      </c>
      <c r="AQ53" s="316">
        <v>25.2</v>
      </c>
      <c r="AR53" s="317">
        <v>16.2</v>
      </c>
    </row>
    <row r="54" spans="1:44" ht="13" x14ac:dyDescent="0.2">
      <c r="A54" s="247"/>
      <c r="AK54" s="318"/>
      <c r="AL54" s="319" t="s">
        <v>518</v>
      </c>
      <c r="AM54" s="320">
        <v>921581</v>
      </c>
      <c r="AN54" s="321">
        <v>660632</v>
      </c>
      <c r="AO54" s="322">
        <v>163</v>
      </c>
      <c r="AP54" s="323">
        <v>141075</v>
      </c>
      <c r="AQ54" s="324">
        <v>9.5</v>
      </c>
      <c r="AR54" s="325">
        <v>153.5</v>
      </c>
    </row>
    <row r="55" spans="1:44" ht="13" x14ac:dyDescent="0.2">
      <c r="A55" s="247"/>
      <c r="AK55" s="303" t="s">
        <v>520</v>
      </c>
      <c r="AL55" s="304"/>
      <c r="AM55" s="312">
        <v>453885</v>
      </c>
      <c r="AN55" s="313">
        <v>331787</v>
      </c>
      <c r="AO55" s="314">
        <v>-63.1</v>
      </c>
      <c r="AP55" s="315">
        <v>278179</v>
      </c>
      <c r="AQ55" s="316">
        <v>-15.7</v>
      </c>
      <c r="AR55" s="317">
        <v>-47.4</v>
      </c>
    </row>
    <row r="56" spans="1:44" ht="13" x14ac:dyDescent="0.2">
      <c r="A56" s="247"/>
      <c r="AK56" s="318"/>
      <c r="AL56" s="319" t="s">
        <v>518</v>
      </c>
      <c r="AM56" s="320">
        <v>88663</v>
      </c>
      <c r="AN56" s="321">
        <v>64812</v>
      </c>
      <c r="AO56" s="322">
        <v>-90.2</v>
      </c>
      <c r="AP56" s="323">
        <v>122182</v>
      </c>
      <c r="AQ56" s="324">
        <v>-13.4</v>
      </c>
      <c r="AR56" s="325">
        <v>-76.8</v>
      </c>
    </row>
    <row r="57" spans="1:44" ht="13" x14ac:dyDescent="0.2">
      <c r="A57" s="247"/>
      <c r="AK57" s="303" t="s">
        <v>521</v>
      </c>
      <c r="AL57" s="304"/>
      <c r="AM57" s="312">
        <v>1993020</v>
      </c>
      <c r="AN57" s="313">
        <v>1487328</v>
      </c>
      <c r="AO57" s="314">
        <v>348.3</v>
      </c>
      <c r="AP57" s="315">
        <v>283153</v>
      </c>
      <c r="AQ57" s="316">
        <v>1.8</v>
      </c>
      <c r="AR57" s="317">
        <v>346.5</v>
      </c>
    </row>
    <row r="58" spans="1:44" ht="13" x14ac:dyDescent="0.2">
      <c r="A58" s="247"/>
      <c r="AK58" s="318"/>
      <c r="AL58" s="319" t="s">
        <v>518</v>
      </c>
      <c r="AM58" s="320">
        <v>30471</v>
      </c>
      <c r="AN58" s="321">
        <v>22740</v>
      </c>
      <c r="AO58" s="322">
        <v>-64.900000000000006</v>
      </c>
      <c r="AP58" s="323">
        <v>127593</v>
      </c>
      <c r="AQ58" s="324">
        <v>4.4000000000000004</v>
      </c>
      <c r="AR58" s="325">
        <v>-69.3</v>
      </c>
    </row>
    <row r="59" spans="1:44" ht="13" x14ac:dyDescent="0.2">
      <c r="A59" s="247"/>
      <c r="AK59" s="303" t="s">
        <v>522</v>
      </c>
      <c r="AL59" s="304"/>
      <c r="AM59" s="312">
        <v>549723</v>
      </c>
      <c r="AN59" s="313">
        <v>413015</v>
      </c>
      <c r="AO59" s="314">
        <v>-72.2</v>
      </c>
      <c r="AP59" s="315">
        <v>262169</v>
      </c>
      <c r="AQ59" s="316">
        <v>-7.4</v>
      </c>
      <c r="AR59" s="317">
        <v>-64.8</v>
      </c>
    </row>
    <row r="60" spans="1:44" ht="13" x14ac:dyDescent="0.2">
      <c r="A60" s="247"/>
      <c r="AK60" s="318"/>
      <c r="AL60" s="319" t="s">
        <v>518</v>
      </c>
      <c r="AM60" s="320">
        <v>44547</v>
      </c>
      <c r="AN60" s="321">
        <v>33469</v>
      </c>
      <c r="AO60" s="322">
        <v>47.2</v>
      </c>
      <c r="AP60" s="323">
        <v>152658</v>
      </c>
      <c r="AQ60" s="324">
        <v>19.600000000000001</v>
      </c>
      <c r="AR60" s="325">
        <v>27.6</v>
      </c>
    </row>
    <row r="61" spans="1:44" ht="13" x14ac:dyDescent="0.2">
      <c r="A61" s="247"/>
      <c r="AK61" s="303" t="s">
        <v>523</v>
      </c>
      <c r="AL61" s="326"/>
      <c r="AM61" s="312">
        <v>1030925</v>
      </c>
      <c r="AN61" s="313">
        <v>753627</v>
      </c>
      <c r="AO61" s="314">
        <v>42.8</v>
      </c>
      <c r="AP61" s="315">
        <v>283428</v>
      </c>
      <c r="AQ61" s="327">
        <v>0.7</v>
      </c>
      <c r="AR61" s="317">
        <v>42.1</v>
      </c>
    </row>
    <row r="62" spans="1:44" ht="13" x14ac:dyDescent="0.2">
      <c r="A62" s="247"/>
      <c r="AK62" s="318"/>
      <c r="AL62" s="319" t="s">
        <v>518</v>
      </c>
      <c r="AM62" s="320">
        <v>288334</v>
      </c>
      <c r="AN62" s="321">
        <v>206565</v>
      </c>
      <c r="AO62" s="322">
        <v>-2.6</v>
      </c>
      <c r="AP62" s="323">
        <v>134466</v>
      </c>
      <c r="AQ62" s="324">
        <v>3.3</v>
      </c>
      <c r="AR62" s="325">
        <v>-5.9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S8+7xP9/+ViBYAV+JbfUkz7oYJ/FT4Snu6j5Tt35UCyMV1RwqneyUDb+tDh+LpvkwUbTDJ+GMGCglHG/Tyj3FA==" saltValue="3jLZ2Pu8j57oerB7b8aNH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5" zoomScaleNormal="100" zoomScaleSheetLayoutView="55" workbookViewId="0">
      <selection activeCell="AF45" sqref="AF45"/>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1kJw9CMG3FUO7EUDWhURiRgEnoJxPkmRa72aR71PTMWEBEOJ3ZYDN5dy38e8QxTN2iP4+x6cZc8O+35aQVc94g==" saltValue="Cy7ywWb/i1OlBFc5fKDvo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7" zoomScaleNormal="100" zoomScaleSheetLayoutView="55" workbookViewId="0">
      <selection activeCell="AE99" sqref="AE99"/>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O8mwpEGtoWuPSZueH5mSg0aZ7B13lIoR8msJhHWtpLZ4Kn253sn5UPXyNbXR+xEAT+KkSYARTH2Ua5pc8ft/w==" saltValue="IGsozIjCsulshGayNqRaO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7" zoomScale="70" zoomScaleNormal="70" zoomScaleSheetLayoutView="100" workbookViewId="0">
      <selection activeCell="J49" sqref="J49"/>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12.8</v>
      </c>
      <c r="G47" s="12">
        <v>7.69</v>
      </c>
      <c r="H47" s="12">
        <v>14.58</v>
      </c>
      <c r="I47" s="12">
        <v>17.809999999999999</v>
      </c>
      <c r="J47" s="13">
        <v>14.41</v>
      </c>
    </row>
    <row r="48" spans="2:10" ht="57.75" customHeight="1" x14ac:dyDescent="0.2">
      <c r="B48" s="14"/>
      <c r="C48" s="1154" t="s">
        <v>4</v>
      </c>
      <c r="D48" s="1154"/>
      <c r="E48" s="1155"/>
      <c r="F48" s="15">
        <v>6.79</v>
      </c>
      <c r="G48" s="16">
        <v>11.69</v>
      </c>
      <c r="H48" s="16">
        <v>11.45</v>
      </c>
      <c r="I48" s="16">
        <v>11.94</v>
      </c>
      <c r="J48" s="17">
        <v>10.42</v>
      </c>
    </row>
    <row r="49" spans="2:10" ht="57.75" customHeight="1" thickBot="1" x14ac:dyDescent="0.25">
      <c r="B49" s="18"/>
      <c r="C49" s="1156" t="s">
        <v>5</v>
      </c>
      <c r="D49" s="1156"/>
      <c r="E49" s="1157"/>
      <c r="F49" s="19">
        <v>1.83</v>
      </c>
      <c r="G49" s="20">
        <v>1.98</v>
      </c>
      <c r="H49" s="20">
        <v>6.46</v>
      </c>
      <c r="I49" s="20">
        <v>4.05</v>
      </c>
      <c r="J49" s="21" t="s">
        <v>530</v>
      </c>
    </row>
    <row r="50" spans="2:10" ht="13" x14ac:dyDescent="0.2"/>
  </sheetData>
  <sheetProtection algorithmName="SHA-512" hashValue="MqO4XNh4+G6amKw2iOqceevrrdwyV+a5FI6YWAm9aQrIVM9kG8jw9EE8I3kweNLwI5f8uBr0mQglosGadhYqpA==" saltValue="7uQWuIvm+QqYPF7F7UuAn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6" zoomScale="85" zoomScaleNormal="85" zoomScaleSheetLayoutView="100" workbookViewId="0">
      <selection activeCell="J35" sqref="J35"/>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6.79</v>
      </c>
      <c r="G34" s="33">
        <v>11.68</v>
      </c>
      <c r="H34" s="33">
        <v>11.44</v>
      </c>
      <c r="I34" s="33">
        <v>11.93</v>
      </c>
      <c r="J34" s="34">
        <v>10.42</v>
      </c>
      <c r="K34" s="22"/>
      <c r="L34" s="22"/>
      <c r="M34" s="22"/>
      <c r="N34" s="22"/>
      <c r="O34" s="22"/>
      <c r="P34" s="22"/>
    </row>
    <row r="35" spans="1:16" ht="39" customHeight="1" x14ac:dyDescent="0.2">
      <c r="A35" s="22"/>
      <c r="B35" s="35"/>
      <c r="C35" s="1158" t="s">
        <v>532</v>
      </c>
      <c r="D35" s="1158"/>
      <c r="E35" s="1159"/>
      <c r="F35" s="36">
        <v>1.33</v>
      </c>
      <c r="G35" s="37">
        <v>1.87</v>
      </c>
      <c r="H35" s="37">
        <v>3.7</v>
      </c>
      <c r="I35" s="37">
        <v>2.4700000000000002</v>
      </c>
      <c r="J35" s="38">
        <v>1.22</v>
      </c>
      <c r="K35" s="22"/>
      <c r="L35" s="22"/>
      <c r="M35" s="22"/>
      <c r="N35" s="22"/>
      <c r="O35" s="22"/>
      <c r="P35" s="22"/>
    </row>
    <row r="36" spans="1:16" ht="39" customHeight="1" x14ac:dyDescent="0.2">
      <c r="A36" s="22"/>
      <c r="B36" s="35"/>
      <c r="C36" s="1158" t="s">
        <v>533</v>
      </c>
      <c r="D36" s="1158"/>
      <c r="E36" s="1159"/>
      <c r="F36" s="36">
        <v>0</v>
      </c>
      <c r="G36" s="37">
        <v>0</v>
      </c>
      <c r="H36" s="37">
        <v>0.01</v>
      </c>
      <c r="I36" s="37">
        <v>0</v>
      </c>
      <c r="J36" s="38">
        <v>0.81</v>
      </c>
      <c r="K36" s="22"/>
      <c r="L36" s="22"/>
      <c r="M36" s="22"/>
      <c r="N36" s="22"/>
      <c r="O36" s="22"/>
      <c r="P36" s="22"/>
    </row>
    <row r="37" spans="1:16" ht="39" customHeight="1" x14ac:dyDescent="0.2">
      <c r="A37" s="22"/>
      <c r="B37" s="35"/>
      <c r="C37" s="1158" t="s">
        <v>534</v>
      </c>
      <c r="D37" s="1158"/>
      <c r="E37" s="1159"/>
      <c r="F37" s="36">
        <v>2.0499999999999998</v>
      </c>
      <c r="G37" s="37">
        <v>1.81</v>
      </c>
      <c r="H37" s="37">
        <v>0.8</v>
      </c>
      <c r="I37" s="37">
        <v>0.45</v>
      </c>
      <c r="J37" s="38">
        <v>0.69</v>
      </c>
      <c r="K37" s="22"/>
      <c r="L37" s="22"/>
      <c r="M37" s="22"/>
      <c r="N37" s="22"/>
      <c r="O37" s="22"/>
      <c r="P37" s="22"/>
    </row>
    <row r="38" spans="1:16" ht="39" customHeight="1" x14ac:dyDescent="0.2">
      <c r="A38" s="22"/>
      <c r="B38" s="35"/>
      <c r="C38" s="1158" t="s">
        <v>535</v>
      </c>
      <c r="D38" s="1158"/>
      <c r="E38" s="1159"/>
      <c r="F38" s="36">
        <v>0</v>
      </c>
      <c r="G38" s="37">
        <v>0</v>
      </c>
      <c r="H38" s="37">
        <v>0</v>
      </c>
      <c r="I38" s="37">
        <v>0</v>
      </c>
      <c r="J38" s="38">
        <v>0.3</v>
      </c>
      <c r="K38" s="22"/>
      <c r="L38" s="22"/>
      <c r="M38" s="22"/>
      <c r="N38" s="22"/>
      <c r="O38" s="22"/>
      <c r="P38" s="22"/>
    </row>
    <row r="39" spans="1:16" ht="39" customHeight="1" x14ac:dyDescent="0.2">
      <c r="A39" s="22"/>
      <c r="B39" s="35"/>
      <c r="C39" s="1158" t="s">
        <v>536</v>
      </c>
      <c r="D39" s="1158"/>
      <c r="E39" s="1159"/>
      <c r="F39" s="36">
        <v>0.25</v>
      </c>
      <c r="G39" s="37">
        <v>0.24</v>
      </c>
      <c r="H39" s="37">
        <v>0.28000000000000003</v>
      </c>
      <c r="I39" s="37">
        <v>0.36</v>
      </c>
      <c r="J39" s="38">
        <v>0.27</v>
      </c>
      <c r="K39" s="22"/>
      <c r="L39" s="22"/>
      <c r="M39" s="22"/>
      <c r="N39" s="22"/>
      <c r="O39" s="22"/>
      <c r="P39" s="22"/>
    </row>
    <row r="40" spans="1:16" ht="39" customHeight="1" x14ac:dyDescent="0.2">
      <c r="A40" s="22"/>
      <c r="B40" s="35"/>
      <c r="C40" s="1158" t="s">
        <v>537</v>
      </c>
      <c r="D40" s="1158"/>
      <c r="E40" s="1159"/>
      <c r="F40" s="36">
        <v>0.43</v>
      </c>
      <c r="G40" s="37">
        <v>0.53</v>
      </c>
      <c r="H40" s="37">
        <v>0.31</v>
      </c>
      <c r="I40" s="37">
        <v>0.16</v>
      </c>
      <c r="J40" s="38">
        <v>0.18</v>
      </c>
      <c r="K40" s="22"/>
      <c r="L40" s="22"/>
      <c r="M40" s="22"/>
      <c r="N40" s="22"/>
      <c r="O40" s="22"/>
      <c r="P40" s="22"/>
    </row>
    <row r="41" spans="1:16" ht="39" customHeight="1" x14ac:dyDescent="0.2">
      <c r="A41" s="22"/>
      <c r="B41" s="35"/>
      <c r="C41" s="1158" t="s">
        <v>538</v>
      </c>
      <c r="D41" s="1158"/>
      <c r="E41" s="1159"/>
      <c r="F41" s="36">
        <v>0</v>
      </c>
      <c r="G41" s="37">
        <v>0.01</v>
      </c>
      <c r="H41" s="37">
        <v>0.01</v>
      </c>
      <c r="I41" s="37">
        <v>0</v>
      </c>
      <c r="J41" s="38">
        <v>0.01</v>
      </c>
      <c r="K41" s="22"/>
      <c r="L41" s="22"/>
      <c r="M41" s="22"/>
      <c r="N41" s="22"/>
      <c r="O41" s="22"/>
      <c r="P41" s="22"/>
    </row>
    <row r="42" spans="1:16" ht="39" customHeight="1" x14ac:dyDescent="0.2">
      <c r="A42" s="22"/>
      <c r="B42" s="39"/>
      <c r="C42" s="1158" t="s">
        <v>539</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540</v>
      </c>
      <c r="D43" s="1160"/>
      <c r="E43" s="1161"/>
      <c r="F43" s="41">
        <v>0</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OKNW4UQsZt8LA7iX+EbtK+plUrR8KRdT2x3MIydYDr7xpxmZJxatv4rrMK/xhCgMHaw9AOiwsLaPgS/7pz701w==" saltValue="u5rvdZynHowdV+QHABKa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3" zoomScale="85" zoomScaleNormal="85" zoomScaleSheetLayoutView="55" workbookViewId="0">
      <selection activeCell="N50" sqref="N50"/>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367</v>
      </c>
      <c r="L45" s="58">
        <v>445</v>
      </c>
      <c r="M45" s="58">
        <v>497</v>
      </c>
      <c r="N45" s="58">
        <v>518</v>
      </c>
      <c r="O45" s="59">
        <v>557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72</v>
      </c>
      <c r="L48" s="62">
        <v>77</v>
      </c>
      <c r="M48" s="62">
        <v>67</v>
      </c>
      <c r="N48" s="62">
        <v>53</v>
      </c>
      <c r="O48" s="63">
        <v>37</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486</v>
      </c>
      <c r="L49" s="62" t="s">
        <v>486</v>
      </c>
      <c r="M49" s="62" t="s">
        <v>486</v>
      </c>
      <c r="N49" s="62" t="s">
        <v>486</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332</v>
      </c>
      <c r="L52" s="62">
        <v>375</v>
      </c>
      <c r="M52" s="62">
        <v>397</v>
      </c>
      <c r="N52" s="62">
        <v>419</v>
      </c>
      <c r="O52" s="63">
        <v>443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107</v>
      </c>
      <c r="L53" s="67">
        <v>147</v>
      </c>
      <c r="M53" s="67">
        <v>167</v>
      </c>
      <c r="N53" s="67">
        <v>152</v>
      </c>
      <c r="O53" s="68">
        <v>151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VAD5uSbczxltfaE0leoIF2NCo77tiTWGtQsWXQsa70HbEGWVcyYQYQqorrRLYbD8clpLNV9sbIKeE4gv4VMyQ==" saltValue="j2h1S3AJSEoVdUcRxAw2Z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33" zoomScale="85" zoomScaleNormal="85" zoomScaleSheetLayoutView="100" workbookViewId="0">
      <selection activeCell="M43" sqref="M43"/>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3987</v>
      </c>
      <c r="J41" s="331">
        <v>4507</v>
      </c>
      <c r="K41" s="331">
        <v>4221</v>
      </c>
      <c r="L41" s="331">
        <v>4623</v>
      </c>
      <c r="M41" s="332">
        <v>4286</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398</v>
      </c>
      <c r="J43" s="334">
        <v>344</v>
      </c>
      <c r="K43" s="334">
        <v>307</v>
      </c>
      <c r="L43" s="334">
        <v>256</v>
      </c>
      <c r="M43" s="335">
        <v>191</v>
      </c>
    </row>
    <row r="44" spans="2:13" ht="27.75" customHeight="1" x14ac:dyDescent="0.2">
      <c r="B44" s="1197"/>
      <c r="C44" s="1198"/>
      <c r="D44" s="104"/>
      <c r="E44" s="1203" t="s">
        <v>34</v>
      </c>
      <c r="F44" s="1203"/>
      <c r="G44" s="1203"/>
      <c r="H44" s="1204"/>
      <c r="I44" s="333" t="s">
        <v>486</v>
      </c>
      <c r="J44" s="334" t="s">
        <v>486</v>
      </c>
      <c r="K44" s="334" t="s">
        <v>486</v>
      </c>
      <c r="L44" s="334" t="s">
        <v>486</v>
      </c>
      <c r="M44" s="335" t="s">
        <v>486</v>
      </c>
    </row>
    <row r="45" spans="2:13" ht="27.75" customHeight="1" x14ac:dyDescent="0.2">
      <c r="B45" s="1197"/>
      <c r="C45" s="1198"/>
      <c r="D45" s="104"/>
      <c r="E45" s="1203" t="s">
        <v>35</v>
      </c>
      <c r="F45" s="1203"/>
      <c r="G45" s="1203"/>
      <c r="H45" s="1204"/>
      <c r="I45" s="333">
        <v>138</v>
      </c>
      <c r="J45" s="334">
        <v>170</v>
      </c>
      <c r="K45" s="334">
        <v>301</v>
      </c>
      <c r="L45" s="334">
        <v>288</v>
      </c>
      <c r="M45" s="335">
        <v>194</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1458</v>
      </c>
      <c r="J50" s="334">
        <v>1490</v>
      </c>
      <c r="K50" s="334">
        <v>1527</v>
      </c>
      <c r="L50" s="334">
        <v>1536</v>
      </c>
      <c r="M50" s="335">
        <v>1404</v>
      </c>
    </row>
    <row r="51" spans="2:13" ht="27.75" customHeight="1" x14ac:dyDescent="0.2">
      <c r="B51" s="1197"/>
      <c r="C51" s="1198"/>
      <c r="D51" s="104"/>
      <c r="E51" s="1203" t="s">
        <v>42</v>
      </c>
      <c r="F51" s="1203"/>
      <c r="G51" s="1203"/>
      <c r="H51" s="1204"/>
      <c r="I51" s="333" t="s">
        <v>486</v>
      </c>
      <c r="J51" s="334" t="s">
        <v>486</v>
      </c>
      <c r="K51" s="334" t="s">
        <v>486</v>
      </c>
      <c r="L51" s="334" t="s">
        <v>486</v>
      </c>
      <c r="M51" s="335" t="s">
        <v>486</v>
      </c>
    </row>
    <row r="52" spans="2:13" ht="27.75" customHeight="1" x14ac:dyDescent="0.2">
      <c r="B52" s="1199"/>
      <c r="C52" s="1200"/>
      <c r="D52" s="104"/>
      <c r="E52" s="1203" t="s">
        <v>43</v>
      </c>
      <c r="F52" s="1203"/>
      <c r="G52" s="1203"/>
      <c r="H52" s="1204"/>
      <c r="I52" s="333">
        <v>2955</v>
      </c>
      <c r="J52" s="334">
        <v>3226</v>
      </c>
      <c r="K52" s="334">
        <v>3065</v>
      </c>
      <c r="L52" s="334">
        <v>3353</v>
      </c>
      <c r="M52" s="335">
        <v>3256</v>
      </c>
    </row>
    <row r="53" spans="2:13" ht="27.75" customHeight="1" thickBot="1" x14ac:dyDescent="0.25">
      <c r="B53" s="1210" t="s">
        <v>19</v>
      </c>
      <c r="C53" s="1211"/>
      <c r="D53" s="108"/>
      <c r="E53" s="1212" t="s">
        <v>44</v>
      </c>
      <c r="F53" s="1212"/>
      <c r="G53" s="1212"/>
      <c r="H53" s="1213"/>
      <c r="I53" s="336">
        <v>110</v>
      </c>
      <c r="J53" s="337">
        <v>305</v>
      </c>
      <c r="K53" s="337">
        <v>237</v>
      </c>
      <c r="L53" s="337">
        <v>279</v>
      </c>
      <c r="M53" s="338">
        <v>11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18MsfEb1DxviDb0Ei/pTAVbsADDanHp92ybHGITWcrdc7WmqBcnyR2XHqmD1b+8wTAR5dxA2t+c+SQs0uoUAsQ==" saltValue="a/SPrB0fItv0R56l/LxBe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5" sqref="H55"/>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216</v>
      </c>
      <c r="G55" s="339">
        <v>267</v>
      </c>
      <c r="H55" s="340">
        <v>227</v>
      </c>
    </row>
    <row r="56" spans="2:8" ht="52.5" customHeight="1" x14ac:dyDescent="0.2">
      <c r="B56" s="120"/>
      <c r="C56" s="1224" t="s">
        <v>47</v>
      </c>
      <c r="D56" s="1224"/>
      <c r="E56" s="1225"/>
      <c r="F56" s="341">
        <v>239</v>
      </c>
      <c r="G56" s="341">
        <v>202</v>
      </c>
      <c r="H56" s="342">
        <v>213</v>
      </c>
    </row>
    <row r="57" spans="2:8" ht="53.25" customHeight="1" x14ac:dyDescent="0.2">
      <c r="B57" s="120"/>
      <c r="C57" s="1226" t="s">
        <v>48</v>
      </c>
      <c r="D57" s="1226"/>
      <c r="E57" s="1227"/>
      <c r="F57" s="343">
        <v>1073</v>
      </c>
      <c r="G57" s="343">
        <v>1067</v>
      </c>
      <c r="H57" s="344">
        <v>963</v>
      </c>
    </row>
    <row r="58" spans="2:8" ht="45.75" customHeight="1" x14ac:dyDescent="0.2">
      <c r="B58" s="121"/>
      <c r="C58" s="1214" t="s">
        <v>556</v>
      </c>
      <c r="D58" s="1215"/>
      <c r="E58" s="1216"/>
      <c r="F58" s="345">
        <v>795</v>
      </c>
      <c r="G58" s="345">
        <v>757</v>
      </c>
      <c r="H58" s="346">
        <v>646</v>
      </c>
    </row>
    <row r="59" spans="2:8" ht="45.75" customHeight="1" x14ac:dyDescent="0.2">
      <c r="B59" s="121"/>
      <c r="C59" s="1214" t="s">
        <v>557</v>
      </c>
      <c r="D59" s="1215"/>
      <c r="E59" s="1216"/>
      <c r="F59" s="345">
        <v>167</v>
      </c>
      <c r="G59" s="345">
        <v>178</v>
      </c>
      <c r="H59" s="346">
        <v>183</v>
      </c>
    </row>
    <row r="60" spans="2:8" ht="45.75" customHeight="1" x14ac:dyDescent="0.2">
      <c r="B60" s="121"/>
      <c r="C60" s="1214" t="s">
        <v>558</v>
      </c>
      <c r="D60" s="1215"/>
      <c r="E60" s="1216"/>
      <c r="F60" s="345">
        <v>72</v>
      </c>
      <c r="G60" s="345">
        <v>91</v>
      </c>
      <c r="H60" s="346">
        <v>104</v>
      </c>
    </row>
    <row r="61" spans="2:8" ht="45.75" customHeight="1" x14ac:dyDescent="0.2">
      <c r="B61" s="121"/>
      <c r="C61" s="1214" t="s">
        <v>559</v>
      </c>
      <c r="D61" s="1215"/>
      <c r="E61" s="1216"/>
      <c r="F61" s="345">
        <v>20</v>
      </c>
      <c r="G61" s="345">
        <v>22</v>
      </c>
      <c r="H61" s="346">
        <v>19</v>
      </c>
    </row>
    <row r="62" spans="2:8" ht="45.75" customHeight="1" thickBot="1" x14ac:dyDescent="0.25">
      <c r="B62" s="122"/>
      <c r="C62" s="1217" t="s">
        <v>560</v>
      </c>
      <c r="D62" s="1218"/>
      <c r="E62" s="1219"/>
      <c r="F62" s="347">
        <v>14</v>
      </c>
      <c r="G62" s="347">
        <v>15</v>
      </c>
      <c r="H62" s="348">
        <v>6</v>
      </c>
    </row>
    <row r="63" spans="2:8" ht="52.5" customHeight="1" thickBot="1" x14ac:dyDescent="0.25">
      <c r="B63" s="123"/>
      <c r="C63" s="1220" t="s">
        <v>49</v>
      </c>
      <c r="D63" s="1220"/>
      <c r="E63" s="1221"/>
      <c r="F63" s="349">
        <v>1527</v>
      </c>
      <c r="G63" s="349">
        <v>1536</v>
      </c>
      <c r="H63" s="350">
        <v>1404</v>
      </c>
    </row>
    <row r="64" spans="2:8" ht="13" x14ac:dyDescent="0.2"/>
  </sheetData>
  <sheetProtection algorithmName="SHA-512" hashValue="UsPJhT9nxjGHMqB5f+bBGrtHaMKG36ntRMs2albxgYxDYWNyScoAiUbp4s6/iVHYdS+GYYUciC0TQD2QiiUL2A==" saltValue="Z908gBt+aq4MR7j06RZ2W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02D8B-9500-4879-8052-9350AB03076E}">
  <sheetPr>
    <pageSetUpPr fitToPage="1"/>
  </sheetPr>
  <dimension ref="A1:DE85"/>
  <sheetViews>
    <sheetView showGridLines="0" zoomScaleNormal="100" zoomScaleSheetLayoutView="55" workbookViewId="0">
      <selection activeCell="BM63" sqref="BM63"/>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567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9" t="s">
        <v>570</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565</v>
      </c>
    </row>
    <row r="50" spans="1:109" ht="13" x14ac:dyDescent="0.2">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2">
      <c r="B51" s="247"/>
      <c r="G51" s="1248"/>
      <c r="H51" s="1248"/>
      <c r="I51" s="1246"/>
      <c r="J51" s="1246"/>
      <c r="K51" s="1245"/>
      <c r="L51" s="1245"/>
      <c r="M51" s="1245"/>
      <c r="N51" s="1245"/>
      <c r="AM51" s="352"/>
      <c r="AN51" s="1244" t="s">
        <v>564</v>
      </c>
      <c r="AO51" s="1244"/>
      <c r="AP51" s="1244"/>
      <c r="AQ51" s="1244"/>
      <c r="AR51" s="1244"/>
      <c r="AS51" s="1244"/>
      <c r="AT51" s="1244"/>
      <c r="AU51" s="1244"/>
      <c r="AV51" s="1244"/>
      <c r="AW51" s="1244"/>
      <c r="AX51" s="1244"/>
      <c r="AY51" s="1244"/>
      <c r="AZ51" s="1244"/>
      <c r="BA51" s="1244"/>
      <c r="BB51" s="1244" t="s">
        <v>562</v>
      </c>
      <c r="BC51" s="1244"/>
      <c r="BD51" s="1244"/>
      <c r="BE51" s="1244"/>
      <c r="BF51" s="1244"/>
      <c r="BG51" s="1244"/>
      <c r="BH51" s="1244"/>
      <c r="BI51" s="1244"/>
      <c r="BJ51" s="1244"/>
      <c r="BK51" s="1244"/>
      <c r="BL51" s="1244"/>
      <c r="BM51" s="1244"/>
      <c r="BN51" s="1244"/>
      <c r="BO51" s="1244"/>
      <c r="BP51" s="1243"/>
      <c r="BQ51" s="1228"/>
      <c r="BR51" s="1228"/>
      <c r="BS51" s="1228"/>
      <c r="BT51" s="1228"/>
      <c r="BU51" s="1228"/>
      <c r="BV51" s="1228"/>
      <c r="BW51" s="1228"/>
      <c r="BX51" s="1243"/>
      <c r="BY51" s="1228"/>
      <c r="BZ51" s="1228"/>
      <c r="CA51" s="1228"/>
      <c r="CB51" s="1228"/>
      <c r="CC51" s="1228"/>
      <c r="CD51" s="1228"/>
      <c r="CE51" s="1228"/>
      <c r="CF51" s="1243"/>
      <c r="CG51" s="1228"/>
      <c r="CH51" s="1228"/>
      <c r="CI51" s="1228"/>
      <c r="CJ51" s="1228"/>
      <c r="CK51" s="1228"/>
      <c r="CL51" s="1228"/>
      <c r="CM51" s="1228"/>
      <c r="CN51" s="1228">
        <v>25.2</v>
      </c>
      <c r="CO51" s="1228"/>
      <c r="CP51" s="1228"/>
      <c r="CQ51" s="1228"/>
      <c r="CR51" s="1228"/>
      <c r="CS51" s="1228"/>
      <c r="CT51" s="1228"/>
      <c r="CU51" s="1228"/>
      <c r="CV51" s="1228">
        <v>0.9</v>
      </c>
      <c r="CW51" s="1228"/>
      <c r="CX51" s="1228"/>
      <c r="CY51" s="1228"/>
      <c r="CZ51" s="1228"/>
      <c r="DA51" s="1228"/>
      <c r="DB51" s="1228"/>
      <c r="DC51" s="1228"/>
    </row>
    <row r="52" spans="1:109" ht="13" x14ac:dyDescent="0.2">
      <c r="B52" s="247"/>
      <c r="G52" s="1248"/>
      <c r="H52" s="1248"/>
      <c r="I52" s="1246"/>
      <c r="J52" s="1246"/>
      <c r="K52" s="1245"/>
      <c r="L52" s="1245"/>
      <c r="M52" s="1245"/>
      <c r="N52" s="1245"/>
      <c r="AM52" s="352"/>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60"/>
      <c r="B53" s="247"/>
      <c r="G53" s="1248"/>
      <c r="H53" s="1248"/>
      <c r="I53" s="1238"/>
      <c r="J53" s="1238"/>
      <c r="K53" s="1245"/>
      <c r="L53" s="1245"/>
      <c r="M53" s="1245"/>
      <c r="N53" s="1245"/>
      <c r="AM53" s="352"/>
      <c r="AN53" s="1244"/>
      <c r="AO53" s="1244"/>
      <c r="AP53" s="1244"/>
      <c r="AQ53" s="1244"/>
      <c r="AR53" s="1244"/>
      <c r="AS53" s="1244"/>
      <c r="AT53" s="1244"/>
      <c r="AU53" s="1244"/>
      <c r="AV53" s="1244"/>
      <c r="AW53" s="1244"/>
      <c r="AX53" s="1244"/>
      <c r="AY53" s="1244"/>
      <c r="AZ53" s="1244"/>
      <c r="BA53" s="1244"/>
      <c r="BB53" s="1244" t="s">
        <v>569</v>
      </c>
      <c r="BC53" s="1244"/>
      <c r="BD53" s="1244"/>
      <c r="BE53" s="1244"/>
      <c r="BF53" s="1244"/>
      <c r="BG53" s="1244"/>
      <c r="BH53" s="1244"/>
      <c r="BI53" s="1244"/>
      <c r="BJ53" s="1244"/>
      <c r="BK53" s="1244"/>
      <c r="BL53" s="1244"/>
      <c r="BM53" s="1244"/>
      <c r="BN53" s="1244"/>
      <c r="BO53" s="1244"/>
      <c r="BP53" s="1243"/>
      <c r="BQ53" s="1228"/>
      <c r="BR53" s="1228"/>
      <c r="BS53" s="1228"/>
      <c r="BT53" s="1228"/>
      <c r="BU53" s="1228"/>
      <c r="BV53" s="1228"/>
      <c r="BW53" s="1228"/>
      <c r="BX53" s="1243"/>
      <c r="BY53" s="1228"/>
      <c r="BZ53" s="1228"/>
      <c r="CA53" s="1228"/>
      <c r="CB53" s="1228"/>
      <c r="CC53" s="1228"/>
      <c r="CD53" s="1228"/>
      <c r="CE53" s="1228"/>
      <c r="CF53" s="1243"/>
      <c r="CG53" s="1228"/>
      <c r="CH53" s="1228"/>
      <c r="CI53" s="1228"/>
      <c r="CJ53" s="1228"/>
      <c r="CK53" s="1228"/>
      <c r="CL53" s="1228"/>
      <c r="CM53" s="1228"/>
      <c r="CN53" s="1228">
        <v>64.2</v>
      </c>
      <c r="CO53" s="1228"/>
      <c r="CP53" s="1228"/>
      <c r="CQ53" s="1228"/>
      <c r="CR53" s="1228"/>
      <c r="CS53" s="1228"/>
      <c r="CT53" s="1228"/>
      <c r="CU53" s="1228"/>
      <c r="CV53" s="1228">
        <v>65.3</v>
      </c>
      <c r="CW53" s="1228"/>
      <c r="CX53" s="1228"/>
      <c r="CY53" s="1228"/>
      <c r="CZ53" s="1228"/>
      <c r="DA53" s="1228"/>
      <c r="DB53" s="1228"/>
      <c r="DC53" s="1228"/>
    </row>
    <row r="54" spans="1:109" ht="13" x14ac:dyDescent="0.2">
      <c r="A54" s="360"/>
      <c r="B54" s="247"/>
      <c r="G54" s="1248"/>
      <c r="H54" s="1248"/>
      <c r="I54" s="1238"/>
      <c r="J54" s="1238"/>
      <c r="K54" s="1245"/>
      <c r="L54" s="1245"/>
      <c r="M54" s="1245"/>
      <c r="N54" s="1245"/>
      <c r="AM54" s="352"/>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60"/>
      <c r="B55" s="247"/>
      <c r="G55" s="1238"/>
      <c r="H55" s="1238"/>
      <c r="I55" s="1238"/>
      <c r="J55" s="1238"/>
      <c r="K55" s="1245"/>
      <c r="L55" s="1245"/>
      <c r="M55" s="1245"/>
      <c r="N55" s="1245"/>
      <c r="AN55" s="1242" t="s">
        <v>563</v>
      </c>
      <c r="AO55" s="1242"/>
      <c r="AP55" s="1242"/>
      <c r="AQ55" s="1242"/>
      <c r="AR55" s="1242"/>
      <c r="AS55" s="1242"/>
      <c r="AT55" s="1242"/>
      <c r="AU55" s="1242"/>
      <c r="AV55" s="1242"/>
      <c r="AW55" s="1242"/>
      <c r="AX55" s="1242"/>
      <c r="AY55" s="1242"/>
      <c r="AZ55" s="1242"/>
      <c r="BA55" s="1242"/>
      <c r="BB55" s="1244" t="s">
        <v>562</v>
      </c>
      <c r="BC55" s="1244"/>
      <c r="BD55" s="1244"/>
      <c r="BE55" s="1244"/>
      <c r="BF55" s="1244"/>
      <c r="BG55" s="1244"/>
      <c r="BH55" s="1244"/>
      <c r="BI55" s="1244"/>
      <c r="BJ55" s="1244"/>
      <c r="BK55" s="1244"/>
      <c r="BL55" s="1244"/>
      <c r="BM55" s="1244"/>
      <c r="BN55" s="1244"/>
      <c r="BO55" s="1244"/>
      <c r="BP55" s="1243"/>
      <c r="BQ55" s="1228"/>
      <c r="BR55" s="1228"/>
      <c r="BS55" s="1228"/>
      <c r="BT55" s="1228"/>
      <c r="BU55" s="1228"/>
      <c r="BV55" s="1228"/>
      <c r="BW55" s="1228"/>
      <c r="BX55" s="1243"/>
      <c r="BY55" s="1228"/>
      <c r="BZ55" s="1228"/>
      <c r="CA55" s="1228"/>
      <c r="CB55" s="1228"/>
      <c r="CC55" s="1228"/>
      <c r="CD55" s="1228"/>
      <c r="CE55" s="1228"/>
      <c r="CF55" s="1243"/>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60"/>
      <c r="B56" s="247"/>
      <c r="G56" s="1238"/>
      <c r="H56" s="1238"/>
      <c r="I56" s="1238"/>
      <c r="J56" s="1238"/>
      <c r="K56" s="1245"/>
      <c r="L56" s="1245"/>
      <c r="M56" s="1245"/>
      <c r="N56" s="1245"/>
      <c r="AN56" s="1242"/>
      <c r="AO56" s="1242"/>
      <c r="AP56" s="1242"/>
      <c r="AQ56" s="1242"/>
      <c r="AR56" s="1242"/>
      <c r="AS56" s="1242"/>
      <c r="AT56" s="1242"/>
      <c r="AU56" s="1242"/>
      <c r="AV56" s="1242"/>
      <c r="AW56" s="1242"/>
      <c r="AX56" s="1242"/>
      <c r="AY56" s="1242"/>
      <c r="AZ56" s="1242"/>
      <c r="BA56" s="1242"/>
      <c r="BB56" s="1244"/>
      <c r="BC56" s="1244"/>
      <c r="BD56" s="1244"/>
      <c r="BE56" s="1244"/>
      <c r="BF56" s="1244"/>
      <c r="BG56" s="1244"/>
      <c r="BH56" s="1244"/>
      <c r="BI56" s="1244"/>
      <c r="BJ56" s="1244"/>
      <c r="BK56" s="1244"/>
      <c r="BL56" s="1244"/>
      <c r="BM56" s="1244"/>
      <c r="BN56" s="1244"/>
      <c r="BO56" s="1244"/>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 x14ac:dyDescent="0.2">
      <c r="B57" s="365"/>
      <c r="G57" s="1238"/>
      <c r="H57" s="1238"/>
      <c r="I57" s="1247"/>
      <c r="J57" s="1247"/>
      <c r="K57" s="1245"/>
      <c r="L57" s="1245"/>
      <c r="M57" s="1245"/>
      <c r="N57" s="1245"/>
      <c r="AM57" s="243"/>
      <c r="AN57" s="1242"/>
      <c r="AO57" s="1242"/>
      <c r="AP57" s="1242"/>
      <c r="AQ57" s="1242"/>
      <c r="AR57" s="1242"/>
      <c r="AS57" s="1242"/>
      <c r="AT57" s="1242"/>
      <c r="AU57" s="1242"/>
      <c r="AV57" s="1242"/>
      <c r="AW57" s="1242"/>
      <c r="AX57" s="1242"/>
      <c r="AY57" s="1242"/>
      <c r="AZ57" s="1242"/>
      <c r="BA57" s="1242"/>
      <c r="BB57" s="1244" t="s">
        <v>569</v>
      </c>
      <c r="BC57" s="1244"/>
      <c r="BD57" s="1244"/>
      <c r="BE57" s="1244"/>
      <c r="BF57" s="1244"/>
      <c r="BG57" s="1244"/>
      <c r="BH57" s="1244"/>
      <c r="BI57" s="1244"/>
      <c r="BJ57" s="1244"/>
      <c r="BK57" s="1244"/>
      <c r="BL57" s="1244"/>
      <c r="BM57" s="1244"/>
      <c r="BN57" s="1244"/>
      <c r="BO57" s="1244"/>
      <c r="BP57" s="1243"/>
      <c r="BQ57" s="1228"/>
      <c r="BR57" s="1228"/>
      <c r="BS57" s="1228"/>
      <c r="BT57" s="1228"/>
      <c r="BU57" s="1228"/>
      <c r="BV57" s="1228"/>
      <c r="BW57" s="1228"/>
      <c r="BX57" s="1243"/>
      <c r="BY57" s="1228"/>
      <c r="BZ57" s="1228"/>
      <c r="CA57" s="1228"/>
      <c r="CB57" s="1228"/>
      <c r="CC57" s="1228"/>
      <c r="CD57" s="1228"/>
      <c r="CE57" s="1228"/>
      <c r="CF57" s="1243"/>
      <c r="CG57" s="1228"/>
      <c r="CH57" s="1228"/>
      <c r="CI57" s="1228"/>
      <c r="CJ57" s="1228"/>
      <c r="CK57" s="1228"/>
      <c r="CL57" s="1228"/>
      <c r="CM57" s="1228"/>
      <c r="CN57" s="1228">
        <v>64.3</v>
      </c>
      <c r="CO57" s="1228"/>
      <c r="CP57" s="1228"/>
      <c r="CQ57" s="1228"/>
      <c r="CR57" s="1228"/>
      <c r="CS57" s="1228"/>
      <c r="CT57" s="1228"/>
      <c r="CU57" s="1228"/>
      <c r="CV57" s="1228">
        <v>65.8</v>
      </c>
      <c r="CW57" s="1228"/>
      <c r="CX57" s="1228"/>
      <c r="CY57" s="1228"/>
      <c r="CZ57" s="1228"/>
      <c r="DA57" s="1228"/>
      <c r="DB57" s="1228"/>
      <c r="DC57" s="1228"/>
      <c r="DD57" s="370"/>
      <c r="DE57" s="365"/>
    </row>
    <row r="58" spans="1:109" s="360" customFormat="1" ht="13" x14ac:dyDescent="0.2">
      <c r="A58" s="243"/>
      <c r="B58" s="365"/>
      <c r="G58" s="1238"/>
      <c r="H58" s="1238"/>
      <c r="I58" s="1247"/>
      <c r="J58" s="1247"/>
      <c r="K58" s="1245"/>
      <c r="L58" s="1245"/>
      <c r="M58" s="1245"/>
      <c r="N58" s="1245"/>
      <c r="AM58" s="243"/>
      <c r="AN58" s="1242"/>
      <c r="AO58" s="1242"/>
      <c r="AP58" s="1242"/>
      <c r="AQ58" s="1242"/>
      <c r="AR58" s="1242"/>
      <c r="AS58" s="1242"/>
      <c r="AT58" s="1242"/>
      <c r="AU58" s="1242"/>
      <c r="AV58" s="1242"/>
      <c r="AW58" s="1242"/>
      <c r="AX58" s="1242"/>
      <c r="AY58" s="1242"/>
      <c r="AZ58" s="1242"/>
      <c r="BA58" s="1242"/>
      <c r="BB58" s="1244"/>
      <c r="BC58" s="1244"/>
      <c r="BD58" s="1244"/>
      <c r="BE58" s="1244"/>
      <c r="BF58" s="1244"/>
      <c r="BG58" s="1244"/>
      <c r="BH58" s="1244"/>
      <c r="BI58" s="1244"/>
      <c r="BJ58" s="1244"/>
      <c r="BK58" s="1244"/>
      <c r="BL58" s="1244"/>
      <c r="BM58" s="1244"/>
      <c r="BN58" s="1244"/>
      <c r="BO58" s="1244"/>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568</v>
      </c>
    </row>
    <row r="64" spans="1:109" ht="13" x14ac:dyDescent="0.2">
      <c r="B64" s="247"/>
      <c r="G64" s="361"/>
      <c r="I64" s="363"/>
      <c r="J64" s="363"/>
      <c r="K64" s="363"/>
      <c r="L64" s="363"/>
      <c r="M64" s="363"/>
      <c r="N64" s="362"/>
      <c r="AM64" s="361"/>
      <c r="AN64" s="361" t="s">
        <v>567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29" t="s">
        <v>566</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565</v>
      </c>
    </row>
    <row r="72" spans="2:107" ht="13" x14ac:dyDescent="0.2">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ht="13" x14ac:dyDescent="0.2">
      <c r="B73" s="247"/>
      <c r="G73" s="1248"/>
      <c r="H73" s="1248"/>
      <c r="I73" s="1248"/>
      <c r="J73" s="1248"/>
      <c r="K73" s="1249"/>
      <c r="L73" s="1249"/>
      <c r="M73" s="1249"/>
      <c r="N73" s="1249"/>
      <c r="AM73" s="352"/>
      <c r="AN73" s="1244" t="s">
        <v>564</v>
      </c>
      <c r="AO73" s="1244"/>
      <c r="AP73" s="1244"/>
      <c r="AQ73" s="1244"/>
      <c r="AR73" s="1244"/>
      <c r="AS73" s="1244"/>
      <c r="AT73" s="1244"/>
      <c r="AU73" s="1244"/>
      <c r="AV73" s="1244"/>
      <c r="AW73" s="1244"/>
      <c r="AX73" s="1244"/>
      <c r="AY73" s="1244"/>
      <c r="AZ73" s="1244"/>
      <c r="BA73" s="1244"/>
      <c r="BB73" s="1244" t="s">
        <v>562</v>
      </c>
      <c r="BC73" s="1244"/>
      <c r="BD73" s="1244"/>
      <c r="BE73" s="1244"/>
      <c r="BF73" s="1244"/>
      <c r="BG73" s="1244"/>
      <c r="BH73" s="1244"/>
      <c r="BI73" s="1244"/>
      <c r="BJ73" s="1244"/>
      <c r="BK73" s="1244"/>
      <c r="BL73" s="1244"/>
      <c r="BM73" s="1244"/>
      <c r="BN73" s="1244"/>
      <c r="BO73" s="1244"/>
      <c r="BP73" s="1228">
        <v>10.6</v>
      </c>
      <c r="BQ73" s="1228"/>
      <c r="BR73" s="1228"/>
      <c r="BS73" s="1228"/>
      <c r="BT73" s="1228"/>
      <c r="BU73" s="1228"/>
      <c r="BV73" s="1228"/>
      <c r="BW73" s="1228"/>
      <c r="BX73" s="1228">
        <v>26.6</v>
      </c>
      <c r="BY73" s="1228"/>
      <c r="BZ73" s="1228"/>
      <c r="CA73" s="1228"/>
      <c r="CB73" s="1228"/>
      <c r="CC73" s="1228"/>
      <c r="CD73" s="1228"/>
      <c r="CE73" s="1228"/>
      <c r="CF73" s="1228">
        <v>21.3</v>
      </c>
      <c r="CG73" s="1228"/>
      <c r="CH73" s="1228"/>
      <c r="CI73" s="1228"/>
      <c r="CJ73" s="1228"/>
      <c r="CK73" s="1228"/>
      <c r="CL73" s="1228"/>
      <c r="CM73" s="1228"/>
      <c r="CN73" s="1228">
        <v>25.2</v>
      </c>
      <c r="CO73" s="1228"/>
      <c r="CP73" s="1228"/>
      <c r="CQ73" s="1228"/>
      <c r="CR73" s="1228"/>
      <c r="CS73" s="1228"/>
      <c r="CT73" s="1228"/>
      <c r="CU73" s="1228"/>
      <c r="CV73" s="1228">
        <v>0.9</v>
      </c>
      <c r="CW73" s="1228"/>
      <c r="CX73" s="1228"/>
      <c r="CY73" s="1228"/>
      <c r="CZ73" s="1228"/>
      <c r="DA73" s="1228"/>
      <c r="DB73" s="1228"/>
      <c r="DC73" s="1228"/>
    </row>
    <row r="74" spans="2:107" ht="13" x14ac:dyDescent="0.2">
      <c r="B74" s="247"/>
      <c r="G74" s="1248"/>
      <c r="H74" s="1248"/>
      <c r="I74" s="1248"/>
      <c r="J74" s="1248"/>
      <c r="K74" s="1249"/>
      <c r="L74" s="1249"/>
      <c r="M74" s="1249"/>
      <c r="N74" s="1249"/>
      <c r="AM74" s="352"/>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48"/>
      <c r="H75" s="1248"/>
      <c r="I75" s="1238"/>
      <c r="J75" s="1238"/>
      <c r="K75" s="1245"/>
      <c r="L75" s="1245"/>
      <c r="M75" s="1245"/>
      <c r="N75" s="1245"/>
      <c r="AM75" s="352"/>
      <c r="AN75" s="1244"/>
      <c r="AO75" s="1244"/>
      <c r="AP75" s="1244"/>
      <c r="AQ75" s="1244"/>
      <c r="AR75" s="1244"/>
      <c r="AS75" s="1244"/>
      <c r="AT75" s="1244"/>
      <c r="AU75" s="1244"/>
      <c r="AV75" s="1244"/>
      <c r="AW75" s="1244"/>
      <c r="AX75" s="1244"/>
      <c r="AY75" s="1244"/>
      <c r="AZ75" s="1244"/>
      <c r="BA75" s="1244"/>
      <c r="BB75" s="1244" t="s">
        <v>561</v>
      </c>
      <c r="BC75" s="1244"/>
      <c r="BD75" s="1244"/>
      <c r="BE75" s="1244"/>
      <c r="BF75" s="1244"/>
      <c r="BG75" s="1244"/>
      <c r="BH75" s="1244"/>
      <c r="BI75" s="1244"/>
      <c r="BJ75" s="1244"/>
      <c r="BK75" s="1244"/>
      <c r="BL75" s="1244"/>
      <c r="BM75" s="1244"/>
      <c r="BN75" s="1244"/>
      <c r="BO75" s="1244"/>
      <c r="BP75" s="1228">
        <v>9.8000000000000007</v>
      </c>
      <c r="BQ75" s="1228"/>
      <c r="BR75" s="1228"/>
      <c r="BS75" s="1228"/>
      <c r="BT75" s="1228"/>
      <c r="BU75" s="1228"/>
      <c r="BV75" s="1228"/>
      <c r="BW75" s="1228"/>
      <c r="BX75" s="1228">
        <v>10.6</v>
      </c>
      <c r="BY75" s="1228"/>
      <c r="BZ75" s="1228"/>
      <c r="CA75" s="1228"/>
      <c r="CB75" s="1228"/>
      <c r="CC75" s="1228"/>
      <c r="CD75" s="1228"/>
      <c r="CE75" s="1228"/>
      <c r="CF75" s="1228">
        <v>12.7</v>
      </c>
      <c r="CG75" s="1228"/>
      <c r="CH75" s="1228"/>
      <c r="CI75" s="1228"/>
      <c r="CJ75" s="1228"/>
      <c r="CK75" s="1228"/>
      <c r="CL75" s="1228"/>
      <c r="CM75" s="1228"/>
      <c r="CN75" s="1228">
        <v>13.8</v>
      </c>
      <c r="CO75" s="1228"/>
      <c r="CP75" s="1228"/>
      <c r="CQ75" s="1228"/>
      <c r="CR75" s="1228"/>
      <c r="CS75" s="1228"/>
      <c r="CT75" s="1228"/>
      <c r="CU75" s="1228"/>
      <c r="CV75" s="1228">
        <v>13.9</v>
      </c>
      <c r="CW75" s="1228"/>
      <c r="CX75" s="1228"/>
      <c r="CY75" s="1228"/>
      <c r="CZ75" s="1228"/>
      <c r="DA75" s="1228"/>
      <c r="DB75" s="1228"/>
      <c r="DC75" s="1228"/>
    </row>
    <row r="76" spans="2:107" ht="13" x14ac:dyDescent="0.2">
      <c r="B76" s="247"/>
      <c r="G76" s="1248"/>
      <c r="H76" s="1248"/>
      <c r="I76" s="1238"/>
      <c r="J76" s="1238"/>
      <c r="K76" s="1245"/>
      <c r="L76" s="1245"/>
      <c r="M76" s="1245"/>
      <c r="N76" s="1245"/>
      <c r="AM76" s="352"/>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8"/>
      <c r="H77" s="1238"/>
      <c r="I77" s="1238"/>
      <c r="J77" s="1238"/>
      <c r="K77" s="1249"/>
      <c r="L77" s="1249"/>
      <c r="M77" s="1249"/>
      <c r="N77" s="1249"/>
      <c r="AN77" s="1242" t="s">
        <v>563</v>
      </c>
      <c r="AO77" s="1242"/>
      <c r="AP77" s="1242"/>
      <c r="AQ77" s="1242"/>
      <c r="AR77" s="1242"/>
      <c r="AS77" s="1242"/>
      <c r="AT77" s="1242"/>
      <c r="AU77" s="1242"/>
      <c r="AV77" s="1242"/>
      <c r="AW77" s="1242"/>
      <c r="AX77" s="1242"/>
      <c r="AY77" s="1242"/>
      <c r="AZ77" s="1242"/>
      <c r="BA77" s="1242"/>
      <c r="BB77" s="1244" t="s">
        <v>562</v>
      </c>
      <c r="BC77" s="1244"/>
      <c r="BD77" s="1244"/>
      <c r="BE77" s="1244"/>
      <c r="BF77" s="1244"/>
      <c r="BG77" s="1244"/>
      <c r="BH77" s="1244"/>
      <c r="BI77" s="1244"/>
      <c r="BJ77" s="1244"/>
      <c r="BK77" s="1244"/>
      <c r="BL77" s="1244"/>
      <c r="BM77" s="1244"/>
      <c r="BN77" s="1244"/>
      <c r="BO77" s="1244"/>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4"/>
      <c r="BC78" s="1244"/>
      <c r="BD78" s="1244"/>
      <c r="BE78" s="1244"/>
      <c r="BF78" s="1244"/>
      <c r="BG78" s="1244"/>
      <c r="BH78" s="1244"/>
      <c r="BI78" s="1244"/>
      <c r="BJ78" s="1244"/>
      <c r="BK78" s="1244"/>
      <c r="BL78" s="1244"/>
      <c r="BM78" s="1244"/>
      <c r="BN78" s="1244"/>
      <c r="BO78" s="1244"/>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4" t="s">
        <v>561</v>
      </c>
      <c r="BC79" s="1244"/>
      <c r="BD79" s="1244"/>
      <c r="BE79" s="1244"/>
      <c r="BF79" s="1244"/>
      <c r="BG79" s="1244"/>
      <c r="BH79" s="1244"/>
      <c r="BI79" s="1244"/>
      <c r="BJ79" s="1244"/>
      <c r="BK79" s="1244"/>
      <c r="BL79" s="1244"/>
      <c r="BM79" s="1244"/>
      <c r="BN79" s="1244"/>
      <c r="BO79" s="1244"/>
      <c r="BP79" s="1228">
        <v>5.8</v>
      </c>
      <c r="BQ79" s="1228"/>
      <c r="BR79" s="1228"/>
      <c r="BS79" s="1228"/>
      <c r="BT79" s="1228"/>
      <c r="BU79" s="1228"/>
      <c r="BV79" s="1228"/>
      <c r="BW79" s="1228"/>
      <c r="BX79" s="1228">
        <v>6.1</v>
      </c>
      <c r="BY79" s="1228"/>
      <c r="BZ79" s="1228"/>
      <c r="CA79" s="1228"/>
      <c r="CB79" s="1228"/>
      <c r="CC79" s="1228"/>
      <c r="CD79" s="1228"/>
      <c r="CE79" s="1228"/>
      <c r="CF79" s="1228">
        <v>6.3</v>
      </c>
      <c r="CG79" s="1228"/>
      <c r="CH79" s="1228"/>
      <c r="CI79" s="1228"/>
      <c r="CJ79" s="1228"/>
      <c r="CK79" s="1228"/>
      <c r="CL79" s="1228"/>
      <c r="CM79" s="1228"/>
      <c r="CN79" s="1228">
        <v>6.7</v>
      </c>
      <c r="CO79" s="1228"/>
      <c r="CP79" s="1228"/>
      <c r="CQ79" s="1228"/>
      <c r="CR79" s="1228"/>
      <c r="CS79" s="1228"/>
      <c r="CT79" s="1228"/>
      <c r="CU79" s="1228"/>
      <c r="CV79" s="1228">
        <v>6.6</v>
      </c>
      <c r="CW79" s="1228"/>
      <c r="CX79" s="1228"/>
      <c r="CY79" s="1228"/>
      <c r="CZ79" s="1228"/>
      <c r="DA79" s="1228"/>
      <c r="DB79" s="1228"/>
      <c r="DC79" s="1228"/>
    </row>
    <row r="80" spans="2:107" ht="13" x14ac:dyDescent="0.2">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4"/>
      <c r="BC80" s="1244"/>
      <c r="BD80" s="1244"/>
      <c r="BE80" s="1244"/>
      <c r="BF80" s="1244"/>
      <c r="BG80" s="1244"/>
      <c r="BH80" s="1244"/>
      <c r="BI80" s="1244"/>
      <c r="BJ80" s="1244"/>
      <c r="BK80" s="1244"/>
      <c r="BL80" s="1244"/>
      <c r="BM80" s="1244"/>
      <c r="BN80" s="1244"/>
      <c r="BO80" s="1244"/>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L4VJbiwUeNEoT4xxaJxuX5sN5ZyyWS2wi7Wxr1thMM7lSXvoRLEjXFoTbIwZC9tgE+BlSBxiubLLhfDrx1drQ==" saltValue="M03oWyGn1pqj0tU4WQRx/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9DD7-D100-4605-BCB9-26BCC7D527D2}">
  <sheetPr>
    <pageSetUpPr fitToPage="1"/>
  </sheetPr>
  <dimension ref="A1:DR125"/>
  <sheetViews>
    <sheetView showGridLines="0" topLeftCell="A97"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N3uOyVvXiMXxLNko556KQMelBOZZQgtIddizASTDJ3R0hefh3DrqaY42F9lfm4E/twn3kOwmgrlmsAjXsQjfA==" saltValue="ShuFRoy8vqS+J6y5eFum6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09886-2EF5-45C4-A342-2D07B412C2EB}">
  <sheetPr>
    <pageSetUpPr fitToPage="1"/>
  </sheetPr>
  <dimension ref="A1:DR125"/>
  <sheetViews>
    <sheetView showGridLines="0" topLeftCell="A94"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XfzICxGjgw3LtQRGC9UM/p1wywkIiqq/rS6gDUS1Hq1kyn+W+frC9TYGs8Ml6KtsqP0fx5QuMc34j+Tof2l1Og==" saltValue="xrf15JiUp//cfX+PTb5iB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636199</v>
      </c>
      <c r="E3" s="142"/>
      <c r="F3" s="143">
        <v>263613</v>
      </c>
      <c r="G3" s="144"/>
      <c r="H3" s="145"/>
    </row>
    <row r="4" spans="1:8" x14ac:dyDescent="0.2">
      <c r="A4" s="146"/>
      <c r="B4" s="147"/>
      <c r="C4" s="148"/>
      <c r="D4" s="149">
        <v>251170</v>
      </c>
      <c r="E4" s="150"/>
      <c r="F4" s="151">
        <v>128823</v>
      </c>
      <c r="G4" s="152"/>
      <c r="H4" s="153"/>
    </row>
    <row r="5" spans="1:8" x14ac:dyDescent="0.2">
      <c r="A5" s="134" t="s">
        <v>519</v>
      </c>
      <c r="B5" s="139"/>
      <c r="C5" s="140"/>
      <c r="D5" s="141">
        <v>899807</v>
      </c>
      <c r="E5" s="142"/>
      <c r="F5" s="143">
        <v>330026</v>
      </c>
      <c r="G5" s="144"/>
      <c r="H5" s="145"/>
    </row>
    <row r="6" spans="1:8" x14ac:dyDescent="0.2">
      <c r="A6" s="146"/>
      <c r="B6" s="147"/>
      <c r="C6" s="148"/>
      <c r="D6" s="149">
        <v>660632</v>
      </c>
      <c r="E6" s="150"/>
      <c r="F6" s="151">
        <v>141075</v>
      </c>
      <c r="G6" s="152"/>
      <c r="H6" s="153"/>
    </row>
    <row r="7" spans="1:8" x14ac:dyDescent="0.2">
      <c r="A7" s="134" t="s">
        <v>520</v>
      </c>
      <c r="B7" s="139"/>
      <c r="C7" s="140"/>
      <c r="D7" s="141">
        <v>331787</v>
      </c>
      <c r="E7" s="142"/>
      <c r="F7" s="143">
        <v>278179</v>
      </c>
      <c r="G7" s="144"/>
      <c r="H7" s="145"/>
    </row>
    <row r="8" spans="1:8" x14ac:dyDescent="0.2">
      <c r="A8" s="146"/>
      <c r="B8" s="147"/>
      <c r="C8" s="148"/>
      <c r="D8" s="149">
        <v>64812</v>
      </c>
      <c r="E8" s="150"/>
      <c r="F8" s="151">
        <v>122182</v>
      </c>
      <c r="G8" s="152"/>
      <c r="H8" s="153"/>
    </row>
    <row r="9" spans="1:8" x14ac:dyDescent="0.2">
      <c r="A9" s="134" t="s">
        <v>521</v>
      </c>
      <c r="B9" s="139"/>
      <c r="C9" s="140"/>
      <c r="D9" s="141">
        <v>1487328</v>
      </c>
      <c r="E9" s="142"/>
      <c r="F9" s="143">
        <v>283153</v>
      </c>
      <c r="G9" s="144"/>
      <c r="H9" s="145"/>
    </row>
    <row r="10" spans="1:8" x14ac:dyDescent="0.2">
      <c r="A10" s="146"/>
      <c r="B10" s="147"/>
      <c r="C10" s="148"/>
      <c r="D10" s="149">
        <v>22740</v>
      </c>
      <c r="E10" s="150"/>
      <c r="F10" s="151">
        <v>127593</v>
      </c>
      <c r="G10" s="152"/>
      <c r="H10" s="153"/>
    </row>
    <row r="11" spans="1:8" x14ac:dyDescent="0.2">
      <c r="A11" s="134" t="s">
        <v>522</v>
      </c>
      <c r="B11" s="139"/>
      <c r="C11" s="140"/>
      <c r="D11" s="141">
        <v>413015</v>
      </c>
      <c r="E11" s="142"/>
      <c r="F11" s="143">
        <v>262169</v>
      </c>
      <c r="G11" s="144"/>
      <c r="H11" s="145"/>
    </row>
    <row r="12" spans="1:8" x14ac:dyDescent="0.2">
      <c r="A12" s="146"/>
      <c r="B12" s="147"/>
      <c r="C12" s="154"/>
      <c r="D12" s="149">
        <v>33469</v>
      </c>
      <c r="E12" s="150"/>
      <c r="F12" s="151">
        <v>152658</v>
      </c>
      <c r="G12" s="152"/>
      <c r="H12" s="153"/>
    </row>
    <row r="13" spans="1:8" x14ac:dyDescent="0.2">
      <c r="A13" s="134"/>
      <c r="B13" s="139"/>
      <c r="C13" s="140"/>
      <c r="D13" s="141">
        <v>753627</v>
      </c>
      <c r="E13" s="142"/>
      <c r="F13" s="143">
        <v>283428</v>
      </c>
      <c r="G13" s="155"/>
      <c r="H13" s="145"/>
    </row>
    <row r="14" spans="1:8" x14ac:dyDescent="0.2">
      <c r="A14" s="146"/>
      <c r="B14" s="147"/>
      <c r="C14" s="148"/>
      <c r="D14" s="149">
        <v>206565</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6.79</v>
      </c>
      <c r="C19" s="156">
        <f>ROUND(VALUE(SUBSTITUTE(実質収支比率等に係る経年分析!G$48,"▲","-")),2)</f>
        <v>11.69</v>
      </c>
      <c r="D19" s="156">
        <f>ROUND(VALUE(SUBSTITUTE(実質収支比率等に係る経年分析!H$48,"▲","-")),2)</f>
        <v>11.45</v>
      </c>
      <c r="E19" s="156">
        <f>ROUND(VALUE(SUBSTITUTE(実質収支比率等に係る経年分析!I$48,"▲","-")),2)</f>
        <v>11.94</v>
      </c>
      <c r="F19" s="156">
        <f>ROUND(VALUE(SUBSTITUTE(実質収支比率等に係る経年分析!J$48,"▲","-")),2)</f>
        <v>10.42</v>
      </c>
    </row>
    <row r="20" spans="1:11" x14ac:dyDescent="0.2">
      <c r="A20" s="156" t="s">
        <v>53</v>
      </c>
      <c r="B20" s="156">
        <f>ROUND(VALUE(SUBSTITUTE(実質収支比率等に係る経年分析!F$47,"▲","-")),2)</f>
        <v>12.8</v>
      </c>
      <c r="C20" s="156">
        <f>ROUND(VALUE(SUBSTITUTE(実質収支比率等に係る経年分析!G$47,"▲","-")),2)</f>
        <v>7.69</v>
      </c>
      <c r="D20" s="156">
        <f>ROUND(VALUE(SUBSTITUTE(実質収支比率等に係る経年分析!H$47,"▲","-")),2)</f>
        <v>14.58</v>
      </c>
      <c r="E20" s="156">
        <f>ROUND(VALUE(SUBSTITUTE(実質収支比率等に係る経年分析!I$47,"▲","-")),2)</f>
        <v>17.809999999999999</v>
      </c>
      <c r="F20" s="156">
        <f>ROUND(VALUE(SUBSTITUTE(実質収支比率等に係る経年分析!J$47,"▲","-")),2)</f>
        <v>14.41</v>
      </c>
    </row>
    <row r="21" spans="1:11" x14ac:dyDescent="0.2">
      <c r="A21" s="156" t="s">
        <v>54</v>
      </c>
      <c r="B21" s="156">
        <f>IF(ISNUMBER(VALUE(SUBSTITUTE(実質収支比率等に係る経年分析!F$49,"▲","-"))),ROUND(VALUE(SUBSTITUTE(実質収支比率等に係る経年分析!F$49,"▲","-")),2),NA())</f>
        <v>1.83</v>
      </c>
      <c r="C21" s="156">
        <f>IF(ISNUMBER(VALUE(SUBSTITUTE(実質収支比率等に係る経年分析!G$49,"▲","-"))),ROUND(VALUE(SUBSTITUTE(実質収支比率等に係る経年分析!G$49,"▲","-")),2),NA())</f>
        <v>1.98</v>
      </c>
      <c r="D21" s="156">
        <f>IF(ISNUMBER(VALUE(SUBSTITUTE(実質収支比率等に係る経年分析!H$49,"▲","-"))),ROUND(VALUE(SUBSTITUTE(実質収支比率等に係る経年分析!H$49,"▲","-")),2),NA())</f>
        <v>6.46</v>
      </c>
      <c r="E21" s="156">
        <f>IF(ISNUMBER(VALUE(SUBSTITUTE(実質収支比率等に係る経年分析!I$49,"▲","-"))),ROUND(VALUE(SUBSTITUTE(実質収支比率等に係る経年分析!I$49,"▲","-")),2),NA())</f>
        <v>4.05</v>
      </c>
      <c r="F21" s="156">
        <f>IF(ISNUMBER(VALUE(SUBSTITUTE(実質収支比率等に係る経年分析!J$49,"▲","-"))),ROUND(VALUE(SUBSTITUTE(実質収支比率等に係る経年分析!J$49,"▲","-")),2),NA())</f>
        <v>-3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西粟倉村後期高齢者医療事業特別会計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西粟倉村国民健康保険施設勘定特別会計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0.18</v>
      </c>
    </row>
    <row r="31" spans="1:11" x14ac:dyDescent="0.2">
      <c r="A31" s="157" t="str">
        <f>IF(連結実質赤字比率に係る赤字・黒字の構成分析!C$39="",NA(),連結実質赤字比率に係る赤字・黒字の構成分析!C$39)</f>
        <v>西粟倉村介護サービス事業勘定特別会計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0.28000000000000003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2">
      <c r="A32" s="157" t="str">
        <f>IF(連結実質赤字比率に係る赤字・黒字の構成分析!C$38="",NA(),連結実質赤字比率に係る赤字・黒字の構成分析!C$38)</f>
        <v>西粟倉村農業集落排水事業特別会計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西粟倉村国民健康保険事業勘定特別会計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2.0499999999999998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0.69</v>
      </c>
    </row>
    <row r="34" spans="1:16" x14ac:dyDescent="0.2">
      <c r="A34" s="157" t="str">
        <f>IF(連結実質赤字比率に係る赤字・黒字の構成分析!C$36="",NA(),連結実質赤字比率に係る赤字・黒字の構成分析!C$36)</f>
        <v>西粟倉村簡易水道事業特別会計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0.81</v>
      </c>
    </row>
    <row r="35" spans="1:16" x14ac:dyDescent="0.2">
      <c r="A35" s="157" t="str">
        <f>IF(連結実質赤字比率に係る赤字・黒字の構成分析!C$35="",NA(),連結実質赤字比率に係る赤字・黒字の構成分析!C$35)</f>
        <v>西粟倉村介護保険事業勘定特別会計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1.87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2.4700000000000002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332</v>
      </c>
      <c r="E42" s="158"/>
      <c r="F42" s="158"/>
      <c r="G42" s="158">
        <f>'実質公債費比率（分子）の構造'!L$52</f>
        <v>375</v>
      </c>
      <c r="H42" s="158"/>
      <c r="I42" s="158"/>
      <c r="J42" s="158">
        <f>'実質公債費比率（分子）の構造'!M$52</f>
        <v>397</v>
      </c>
      <c r="K42" s="158"/>
      <c r="L42" s="158"/>
      <c r="M42" s="158">
        <f>'実質公債費比率（分子）の構造'!N$52</f>
        <v>419</v>
      </c>
      <c r="N42" s="158"/>
      <c r="O42" s="158"/>
      <c r="P42" s="158">
        <f>'実質公債費比率（分子）の構造'!O$52</f>
        <v>443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72</v>
      </c>
      <c r="C46" s="158"/>
      <c r="D46" s="158"/>
      <c r="E46" s="158">
        <f>'実質公債費比率（分子）の構造'!L$48</f>
        <v>77</v>
      </c>
      <c r="F46" s="158"/>
      <c r="G46" s="158"/>
      <c r="H46" s="158">
        <f>'実質公債費比率（分子）の構造'!M$48</f>
        <v>67</v>
      </c>
      <c r="I46" s="158"/>
      <c r="J46" s="158"/>
      <c r="K46" s="158">
        <f>'実質公債費比率（分子）の構造'!N$48</f>
        <v>53</v>
      </c>
      <c r="L46" s="158"/>
      <c r="M46" s="158"/>
      <c r="N46" s="158">
        <f>'実質公債費比率（分子）の構造'!O$48</f>
        <v>37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367</v>
      </c>
      <c r="C49" s="158"/>
      <c r="D49" s="158"/>
      <c r="E49" s="158">
        <f>'実質公債費比率（分子）の構造'!L$45</f>
        <v>445</v>
      </c>
      <c r="F49" s="158"/>
      <c r="G49" s="158"/>
      <c r="H49" s="158">
        <f>'実質公債費比率（分子）の構造'!M$45</f>
        <v>497</v>
      </c>
      <c r="I49" s="158"/>
      <c r="J49" s="158"/>
      <c r="K49" s="158">
        <f>'実質公債費比率（分子）の構造'!N$45</f>
        <v>518</v>
      </c>
      <c r="L49" s="158"/>
      <c r="M49" s="158"/>
      <c r="N49" s="158">
        <f>'実質公債費比率（分子）の構造'!O$45</f>
        <v>557</v>
      </c>
      <c r="O49" s="158"/>
      <c r="P49" s="158"/>
    </row>
    <row r="50" spans="1:16" x14ac:dyDescent="0.2">
      <c r="A50" s="158" t="s">
        <v>67</v>
      </c>
      <c r="B50" s="158" t="e">
        <f>NA()</f>
        <v>#N/A</v>
      </c>
      <c r="C50" s="158">
        <f>IF(ISNUMBER('実質公債費比率（分子）の構造'!K$53),'実質公債費比率（分子）の構造'!K$53,NA())</f>
        <v>107</v>
      </c>
      <c r="D50" s="158" t="e">
        <f>NA()</f>
        <v>#N/A</v>
      </c>
      <c r="E50" s="158" t="e">
        <f>NA()</f>
        <v>#N/A</v>
      </c>
      <c r="F50" s="158">
        <f>IF(ISNUMBER('実質公債費比率（分子）の構造'!L$53),'実質公債費比率（分子）の構造'!L$53,NA())</f>
        <v>147</v>
      </c>
      <c r="G50" s="158" t="e">
        <f>NA()</f>
        <v>#N/A</v>
      </c>
      <c r="H50" s="158" t="e">
        <f>NA()</f>
        <v>#N/A</v>
      </c>
      <c r="I50" s="158">
        <f>IF(ISNUMBER('実質公債費比率（分子）の構造'!M$53),'実質公債費比率（分子）の構造'!M$53,NA())</f>
        <v>167</v>
      </c>
      <c r="J50" s="158" t="e">
        <f>NA()</f>
        <v>#N/A</v>
      </c>
      <c r="K50" s="158" t="e">
        <f>NA()</f>
        <v>#N/A</v>
      </c>
      <c r="L50" s="158">
        <f>IF(ISNUMBER('実質公債費比率（分子）の構造'!N$53),'実質公債費比率（分子）の構造'!N$53,NA())</f>
        <v>152</v>
      </c>
      <c r="M50" s="158" t="e">
        <f>NA()</f>
        <v>#N/A</v>
      </c>
      <c r="N50" s="158" t="e">
        <f>NA()</f>
        <v>#N/A</v>
      </c>
      <c r="O50" s="158">
        <f>IF(ISNUMBER('実質公債費比率（分子）の構造'!O$53),'実質公債費比率（分子）の構造'!O$53,NA())</f>
        <v>151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2955</v>
      </c>
      <c r="E56" s="157"/>
      <c r="F56" s="157"/>
      <c r="G56" s="157">
        <f>'将来負担比率（分子）の構造'!J$52</f>
        <v>3226</v>
      </c>
      <c r="H56" s="157"/>
      <c r="I56" s="157"/>
      <c r="J56" s="157">
        <f>'将来負担比率（分子）の構造'!K$52</f>
        <v>3065</v>
      </c>
      <c r="K56" s="157"/>
      <c r="L56" s="157"/>
      <c r="M56" s="157">
        <f>'将来負担比率（分子）の構造'!L$52</f>
        <v>3353</v>
      </c>
      <c r="N56" s="157"/>
      <c r="O56" s="157"/>
      <c r="P56" s="157">
        <f>'将来負担比率（分子）の構造'!M$52</f>
        <v>3256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1458</v>
      </c>
      <c r="E58" s="157"/>
      <c r="F58" s="157"/>
      <c r="G58" s="157">
        <f>'将来負担比率（分子）の構造'!J$50</f>
        <v>1490</v>
      </c>
      <c r="H58" s="157"/>
      <c r="I58" s="157"/>
      <c r="J58" s="157">
        <f>'将来負担比率（分子）の構造'!K$50</f>
        <v>1527</v>
      </c>
      <c r="K58" s="157"/>
      <c r="L58" s="157"/>
      <c r="M58" s="157">
        <f>'将来負担比率（分子）の構造'!L$50</f>
        <v>1536</v>
      </c>
      <c r="N58" s="157"/>
      <c r="O58" s="157"/>
      <c r="P58" s="157">
        <f>'将来負担比率（分子）の構造'!M$50</f>
        <v>1404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138</v>
      </c>
      <c r="C62" s="157"/>
      <c r="D62" s="157"/>
      <c r="E62" s="157">
        <f>'将来負担比率（分子）の構造'!J$45</f>
        <v>170</v>
      </c>
      <c r="F62" s="157"/>
      <c r="G62" s="157"/>
      <c r="H62" s="157">
        <f>'将来負担比率（分子）の構造'!K$45</f>
        <v>301</v>
      </c>
      <c r="I62" s="157"/>
      <c r="J62" s="157"/>
      <c r="K62" s="157">
        <f>'将来負担比率（分子）の構造'!L$45</f>
        <v>288</v>
      </c>
      <c r="L62" s="157"/>
      <c r="M62" s="157"/>
      <c r="N62" s="157">
        <f>'将来負担比率（分子）の構造'!M$45</f>
        <v>194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398</v>
      </c>
      <c r="C64" s="157"/>
      <c r="D64" s="157"/>
      <c r="E64" s="157">
        <f>'将来負担比率（分子）の構造'!J$43</f>
        <v>344</v>
      </c>
      <c r="F64" s="157"/>
      <c r="G64" s="157"/>
      <c r="H64" s="157">
        <f>'将来負担比率（分子）の構造'!K$43</f>
        <v>307</v>
      </c>
      <c r="I64" s="157"/>
      <c r="J64" s="157"/>
      <c r="K64" s="157">
        <f>'将来負担比率（分子）の構造'!L$43</f>
        <v>256</v>
      </c>
      <c r="L64" s="157"/>
      <c r="M64" s="157"/>
      <c r="N64" s="157">
        <f>'将来負担比率（分子）の構造'!M$43</f>
        <v>191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3987</v>
      </c>
      <c r="C66" s="157"/>
      <c r="D66" s="157"/>
      <c r="E66" s="157">
        <f>'将来負担比率（分子）の構造'!J$41</f>
        <v>4507</v>
      </c>
      <c r="F66" s="157"/>
      <c r="G66" s="157"/>
      <c r="H66" s="157">
        <f>'将来負担比率（分子）の構造'!K$41</f>
        <v>4221</v>
      </c>
      <c r="I66" s="157"/>
      <c r="J66" s="157"/>
      <c r="K66" s="157">
        <f>'将来負担比率（分子）の構造'!L$41</f>
        <v>4623</v>
      </c>
      <c r="L66" s="157"/>
      <c r="M66" s="157"/>
      <c r="N66" s="157">
        <f>'将来負担比率（分子）の構造'!M$41</f>
        <v>4286</v>
      </c>
      <c r="O66" s="157"/>
      <c r="P66" s="157"/>
    </row>
    <row r="67" spans="1:16" x14ac:dyDescent="0.2">
      <c r="A67" s="157" t="s">
        <v>71</v>
      </c>
      <c r="B67" s="157" t="e">
        <f>NA()</f>
        <v>#N/A</v>
      </c>
      <c r="C67" s="157">
        <f>IF(ISNUMBER('将来負担比率（分子）の構造'!I$53), IF('将来負担比率（分子）の構造'!I$53 &lt; 0, 0, '将来負担比率（分子）の構造'!I$53), NA())</f>
        <v>110</v>
      </c>
      <c r="D67" s="157" t="e">
        <f>NA()</f>
        <v>#N/A</v>
      </c>
      <c r="E67" s="157" t="e">
        <f>NA()</f>
        <v>#N/A</v>
      </c>
      <c r="F67" s="157">
        <f>IF(ISNUMBER('将来負担比率（分子）の構造'!J$53), IF('将来負担比率（分子）の構造'!J$53 &lt; 0, 0, '将来負担比率（分子）の構造'!J$53), NA())</f>
        <v>305</v>
      </c>
      <c r="G67" s="157" t="e">
        <f>NA()</f>
        <v>#N/A</v>
      </c>
      <c r="H67" s="157" t="e">
        <f>NA()</f>
        <v>#N/A</v>
      </c>
      <c r="I67" s="157">
        <f>IF(ISNUMBER('将来負担比率（分子）の構造'!K$53), IF('将来負担比率（分子）の構造'!K$53 &lt; 0, 0, '将来負担比率（分子）の構造'!K$53), NA())</f>
        <v>237</v>
      </c>
      <c r="J67" s="157" t="e">
        <f>NA()</f>
        <v>#N/A</v>
      </c>
      <c r="K67" s="157" t="e">
        <f>NA()</f>
        <v>#N/A</v>
      </c>
      <c r="L67" s="157">
        <f>IF(ISNUMBER('将来負担比率（分子）の構造'!L$53), IF('将来負担比率（分子）の構造'!L$53 &lt; 0, 0, '将来負担比率（分子）の構造'!L$53), NA())</f>
        <v>279</v>
      </c>
      <c r="M67" s="157" t="e">
        <f>NA()</f>
        <v>#N/A</v>
      </c>
      <c r="N67" s="157" t="e">
        <f>NA()</f>
        <v>#N/A</v>
      </c>
      <c r="O67" s="157">
        <f>IF(ISNUMBER('将来負担比率（分子）の構造'!M$53), IF('将来負担比率（分子）の構造'!M$53 &lt; 0, 0, '将来負担比率（分子）の構造'!M$53), NA())</f>
        <v>11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216</v>
      </c>
      <c r="C72" s="161">
        <f>基金残高に係る経年分析!G55</f>
        <v>267</v>
      </c>
      <c r="D72" s="161">
        <f>基金残高に係る経年分析!H55</f>
        <v>227</v>
      </c>
    </row>
    <row r="73" spans="1:16" x14ac:dyDescent="0.2">
      <c r="A73" s="160" t="s">
        <v>74</v>
      </c>
      <c r="B73" s="161">
        <f>基金残高に係る経年分析!F56</f>
        <v>239</v>
      </c>
      <c r="C73" s="161">
        <f>基金残高に係る経年分析!G56</f>
        <v>202</v>
      </c>
      <c r="D73" s="161">
        <f>基金残高に係る経年分析!H56</f>
        <v>213</v>
      </c>
    </row>
    <row r="74" spans="1:16" x14ac:dyDescent="0.2">
      <c r="A74" s="160" t="s">
        <v>75</v>
      </c>
      <c r="B74" s="161">
        <f>基金残高に係る経年分析!F57</f>
        <v>1073</v>
      </c>
      <c r="C74" s="161">
        <f>基金残高に係る経年分析!G57</f>
        <v>1067</v>
      </c>
      <c r="D74" s="161">
        <f>基金残高に係る経年分析!H57</f>
        <v>963</v>
      </c>
    </row>
  </sheetData>
  <sheetProtection algorithmName="SHA-512" hashValue="Tg0Du/Z59zxYYrlGnShtTYS1uGu2ALzd8XK7k+Vft/P1nmtsy8fmYEaw0RaYM3oti24PoX3oW14vRENTUeSRhQ==" saltValue="R4f8bqfq4QZdzF5O7v+LY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2026-03-17T01:00:15Z</cp:lastPrinted>
  <dcterms:created xsi:type="dcterms:W3CDTF">2026-02-26T10:07:18Z</dcterms:created>
  <dcterms:modified xsi:type="dcterms:W3CDTF">2026-09-18T01:21:26Z</dcterms:modified>
  <cp:category/>
</cp:coreProperties>
</file>