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A7C743D0-3517-4ADE-A613-B9C1969118CB}"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BG34"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O39" i="10"/>
  <c r="BE39" i="10"/>
  <c r="AM39" i="10"/>
  <c r="U39" i="10"/>
  <c r="CO38" i="10"/>
  <c r="BE38" i="10"/>
  <c r="AM38" i="10"/>
  <c r="CO37" i="10"/>
  <c r="BE37" i="10"/>
  <c r="AM37" i="10"/>
  <c r="CO36" i="10"/>
  <c r="BE36" i="10"/>
  <c r="AM36" i="10"/>
  <c r="BE35"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7" i="10" l="1"/>
  <c r="C38" i="10" l="1"/>
  <c r="C39" i="10" l="1"/>
  <c r="C40" i="10" l="1"/>
  <c r="U34" i="10"/>
  <c r="U35" i="10" s="1"/>
  <c r="U36" i="10" s="1"/>
  <c r="U37" i="10" s="1"/>
  <c r="U38" i="10" s="1"/>
  <c r="AM34" i="10" l="1"/>
  <c r="AM35" i="10" s="1"/>
  <c r="BE34" i="10" l="1"/>
  <c r="BW34" i="10"/>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<sst xmlns="http://schemas.openxmlformats.org/spreadsheetml/2006/main" count="1191" uniqueCount="597">
  <si>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</si>
  <si>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</si>
  <si>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</si>
  <si>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</si>
  <si>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</si>
  <si>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</si>
  <si>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</si>
  <si>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</si>
  <si>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</si>
  <si>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</si>
  <si>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</si>
  <si>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</si>
  <si>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</si>
  <si>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</si>
  <si>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</si>
  <si>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</si>
  <si>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</si>
  <si>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</si>
  <si>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</si>
  <si>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</si>
  <si>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</si>
  <si>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</si>
  <si>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</si>
  <si>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</si>
  <si>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</si>
  <si>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</si>
  <si>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</si>
  <si>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</si>
  <si>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</si>
  <si>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</si>
  <si>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</si>
  <si>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</si>
  <si>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</si>
  <si>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</si>
  <si>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</si>
  <si>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</si>
  <si>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</si>
  <si>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</si>
  <si>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</si>
  <si>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</si>
  <si>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</si>
  <si>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</si>
  <si>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</si>
  <si>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</si>
  <si>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</si>
  <si>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</si>
  <si>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</si>
  <si>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</si>
  <si>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</si>
  <si>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</si>
  <si>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</si>
  <si>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</si>
  <si>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</si>
  <si>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</si>
  <si>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</si>
  <si>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</si>
  <si>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</si>
  <si>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</si>
  <si>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</si>
  <si>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</si>
  <si>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</si>
  <si>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</si>
  <si>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</si>
  <si>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</si>
  <si>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</si>
  <si>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</si>
  <si>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</si>
  <si>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</si>
  <si>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</si>
  <si>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</si>
  <si>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</si>
  <si>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</si>
  <si>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</si>
  <si>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</si>
  <si>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</si>
  <si>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</si>
  <si>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</si>
  <si>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</si>
  <si>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</si>
  <si>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</si>
  <si>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</si>
  <si>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</si>
  <si>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</si>
  <si>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</si>
  <si>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</si>
  <si>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</si>
  <si>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</si>
  <si>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</si>
  <si>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</si>
  <si>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</si>
  <si>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</si>
  <si>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</si>
  <si>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</si>
  <si>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</si>
  <si>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美咲町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</si>
  <si>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</si>
  <si>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</si>
  <si>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</si>
  <si>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</si>
  <si>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</si>
  <si>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</si>
  <si>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</si>
  <si>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</si>
  <si>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</si>
  <si>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</si>
  <si>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</si>
  <si>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</si>
  <si>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</si>
  <si>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</si>
  <si>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</si>
  <si>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</si>
  <si>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</si>
  <si>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</si>
  <si>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</si>
  <si>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</si>
  <si>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</si>
  <si>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</si>
  <si>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</si>
  <si>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</si>
  <si>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</si>
  <si>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</si>
  <si>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</si>
  <si>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</si>
  <si>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</si>
  <si>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</si>
  <si>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</si>
  <si>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</si>
  <si>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</si>
  <si>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</si>
  <si>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</si>
  <si>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</si>
  <si>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</si>
  <si>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</si>
  <si>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</si>
  <si>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</si>
  <si>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</si>
  <si>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</si>
  <si>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</si>
  <si>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</si>
  <si>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</si>
  <si>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</si>
  <si>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</si>
  <si>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</si>
  <si>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</si>
  <si>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</si>
  <si>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</si>
  <si>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</si>
  <si>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</si>
  <si>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</si>
  <si>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</si>
  <si>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</si>
  <si>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</si>
  <si>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</si>
  <si>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</si>
  <si>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</si>
  <si>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</si>
  <si>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</si>
  <si>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</si>
  <si>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</si>
  <si>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</si>
  <si>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</si>
  <si>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</si>
  <si>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</si>
  <si>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</si>
  <si>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</si>
  <si>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</si>
  <si>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</si>
  <si>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</si>
  <si>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</si>
  <si>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</si>
  <si>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</si>
  <si>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</si>
  <si>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</si>
  <si>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</si>
  <si>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</si>
  <si>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</si>
  <si>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</si>
  <si>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</si>
  <si>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</si>
  <si>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</si>
  <si>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</si>
  <si>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</si>
  <si>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</si>
  <si>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</si>
  <si>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</si>
  <si>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</si>
  <si>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</si>
  <si>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</si>
  <si>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</si>
  <si>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</si>
  <si>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</si>
  <si>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</si>
  <si>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</si>
  <si>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</si>
  <si>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</si>
  <si>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</si>
  <si>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</si>
  <si>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</si>
  <si>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</si>
  <si>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</si>
  <si>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</si>
  <si>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</si>
  <si>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</si>
  <si>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岡山県美咲町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</si>
  <si>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</si>
  <si>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</si>
  <si>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</si>
  <si>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</si>
  <si>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</si>
  <si>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</si>
  <si>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</si>
  <si>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</si>
  <si>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</si>
  <si>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</si>
  <si>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</si>
  <si>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</si>
  <si>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</si>
  <si>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</si>
  <si>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</si>
  <si>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</si>
  <si>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</si>
  <si>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</si>
  <si>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</si>
  <si>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</si>
  <si>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</si>
  <si>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</si>
  <si>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</si>
  <si>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</si>
  <si>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</si>
  <si>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</si>
  <si>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</si>
  <si>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</si>
  <si>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</si>
  <si>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</si>
  <si>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</si>
  <si>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</si>
  <si>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</si>
  <si>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</si>
  <si>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</si>
  <si>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</si>
  <si>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</si>
  <si>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</si>
  <si>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</si>
  <si>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</si>
  <si>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</si>
  <si>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</si>
  <si>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</si>
  <si>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</si>
  <si>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</si>
  <si>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</si>
  <si>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</si>
  <si>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</si>
  <si>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</si>
  <si>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</si>
  <si>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</si>
  <si>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</si>
  <si>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</si>
  <si>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</si>
  <si>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</si>
  <si>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</si>
  <si>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</si>
  <si>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</si>
  <si>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</si>
  <si>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</si>
  <si>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</si>
  <si>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</si>
  <si>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</si>
  <si>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</si>
  <si>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</si>
  <si>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</si>
  <si>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</si>
  <si>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</si>
  <si>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</si>
  <si>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</si>
  <si>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</si>
  <si>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</si>
  <si>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</si>
  <si>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</si>
  <si>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</si>
  <si>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</si>
  <si>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</si>
  <si>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</si>
  <si>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</si>
  <si>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</si>
  <si>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</si>
  <si>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</si>
  <si>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</si>
  <si>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</si>
  <si>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</si>
  <si>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</si>
  <si>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</si>
  <si>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</si>
  <si>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</si>
  <si>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</si>
  <si>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</si>
  <si>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</si>
  <si>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</si>
  <si>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</si>
  <si>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</si>
  <si>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</si>
  <si>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</si>
  <si>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</si>
  <si>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</si>
  <si>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</si>
  <si>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</si>
  <si>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</si>
  <si>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</si>
  <si>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</si>
  <si>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</si>
  <si>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</si>
  <si>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</si>
  <si>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</si>
  <si>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</si>
  <si>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</si>
  <si>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</si>
  <si>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</si>
  <si>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</si>
  <si>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</si>
  <si>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</si>
  <si>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</si>
  <si>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</si>
  <si>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</si>
  <si>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</si>
  <si>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</si>
  <si>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</si>
  <si>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</si>
  <si>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</si>
  <si>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</si>
  <si>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</si>
  <si>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</si>
  <si>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</si>
  <si>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</si>
  <si>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</si>
  <si>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</si>
  <si>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</si>
  <si>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</si>
  <si>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</si>
  <si>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</si>
  <si>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</si>
  <si>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</si>
  <si>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</si>
  <si>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</si>
  <si>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</si>
  <si>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</si>
  <si>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</si>
  <si>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</si>
  <si>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</si>
  <si>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</si>
  <si>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</si>
  <si>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</si>
  <si>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</si>
  <si>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</si>
  <si>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</si>
  <si>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</si>
  <si>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岡山県美咲町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</si>
  <si>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</si>
  <si>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</si>
  <si>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</si>
  <si>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</si>
  <si>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</si>
  <si>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</si>
  <si>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</si>
  <si>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</si>
  <si>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</si>
  <si>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</si>
  <si>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</si>
  <si>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</si>
  <si>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</si>
  <si>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</si>
  <si>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</si>
  <si>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</si>
  <si>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</si>
  <si>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</si>
  <si>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</si>
  <si>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</si>
  <si>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美咲町みさきネット事業特別会計</t>
    <phoneticPr fontId="5"/>
  </si>
  <si>
    <t>美咲町住宅新築資金等貸付事業特別会計</t>
    <phoneticPr fontId="5"/>
  </si>
  <si>
    <t>美咲町津山・柵原線共同バス運行事業特別会計</t>
    <phoneticPr fontId="5"/>
  </si>
  <si>
    <t>美咲町津山・西川線共同バス運行事業特別会計</t>
    <phoneticPr fontId="5"/>
  </si>
  <si>
    <t>美咲町旭川ダム沿線バス運行事業特別会計</t>
    <phoneticPr fontId="5"/>
  </si>
  <si>
    <t>久米郡障害程度区分認定審査事業特別会計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</si>
  <si>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</si>
  <si>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</si>
  <si>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</si>
  <si>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</si>
  <si>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</si>
  <si>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</si>
  <si>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</si>
  <si>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</si>
  <si>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</si>
  <si>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</si>
  <si>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</si>
  <si>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</si>
  <si>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</si>
  <si>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美咲町国民健康保険事業特別会計</t>
    <phoneticPr fontId="5"/>
  </si>
  <si>
    <t>美咲町介護保険事業特別会計</t>
    <phoneticPr fontId="5"/>
  </si>
  <si>
    <t>美咲町国民健康保険診療所事業特別会計</t>
    <phoneticPr fontId="5"/>
  </si>
  <si>
    <t>美咲町後期高齢者医療特別会計</t>
    <phoneticPr fontId="5"/>
  </si>
  <si>
    <t>久米郡介護認定審査事業特別会計</t>
    <phoneticPr fontId="5"/>
  </si>
  <si>
    <t>美咲町水道事業会計</t>
    <phoneticPr fontId="5"/>
  </si>
  <si>
    <t>法適用企業</t>
    <phoneticPr fontId="5"/>
  </si>
  <si>
    <t>美咲町下水道事業会計</t>
    <phoneticPr fontId="5"/>
  </si>
  <si>
    <t>美咲町用地取得造成事業特別会計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</si>
  <si>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</si>
  <si>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</si>
  <si>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</si>
  <si>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</si>
  <si>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</si>
  <si>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</si>
  <si>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</si>
  <si>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</si>
  <si>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</si>
  <si>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</si>
  <si>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</si>
  <si>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</si>
  <si>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</si>
  <si>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</si>
  <si>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</si>
  <si>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</si>
  <si>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</si>
  <si>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</si>
  <si>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</si>
  <si>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</si>
  <si>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</si>
  <si>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</si>
  <si>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</si>
  <si>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</si>
  <si>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</si>
  <si>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</si>
  <si>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</si>
  <si>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</si>
  <si>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</si>
  <si>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</si>
  <si>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</si>
  <si>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</si>
  <si>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</si>
  <si>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</si>
  <si>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</si>
  <si>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</si>
  <si>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</si>
  <si>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</si>
  <si>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</si>
  <si>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</si>
  <si>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</si>
  <si>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</si>
  <si>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</si>
  <si>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</si>
  <si>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</si>
  <si>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</si>
  <si>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</si>
  <si>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</si>
  <si>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</si>
  <si>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</si>
  <si>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</si>
  <si>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</si>
  <si>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</si>
  <si>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</si>
  <si>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</si>
  <si>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</si>
  <si>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</si>
  <si>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</si>
  <si>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</si>
  <si>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</si>
  <si>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</si>
  <si>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</si>
  <si>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</si>
  <si>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</si>
  <si>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</si>
  <si>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</si>
  <si>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</si>
  <si>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</si>
  <si>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</si>
  <si>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</si>
  <si>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</si>
  <si>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</si>
  <si>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</si>
  <si>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</si>
  <si>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</si>
  <si>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</si>
  <si>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</si>
  <si>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</si>
  <si>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</si>
  <si>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</si>
  <si>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</si>
  <si>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</si>
  <si>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</si>
  <si>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</si>
  <si>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</si>
  <si>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</si>
  <si>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</si>
  <si>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</si>
  <si>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</si>
  <si>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</si>
  <si>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</si>
  <si>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</si>
  <si>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</si>
  <si>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</si>
  <si>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</si>
  <si>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</si>
  <si>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</si>
  <si>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</si>
  <si>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</si>
  <si>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</si>
  <si>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</si>
  <si>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</si>
  <si>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</si>
  <si>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</si>
  <si>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</si>
  <si>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</si>
  <si>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</si>
  <si>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</si>
  <si>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</si>
  <si>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</si>
  <si>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</si>
  <si>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</si>
  <si>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</si>
  <si>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</si>
  <si>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</si>
  <si>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</si>
  <si>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</si>
  <si>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</si>
  <si>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</si>
  <si>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</si>
  <si>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</si>
  <si>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</si>
  <si>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</si>
  <si>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</si>
  <si>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</si>
  <si>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</si>
  <si>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</si>
  <si>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</si>
  <si>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</si>
  <si>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</si>
  <si>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</si>
  <si>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</si>
  <si>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</si>
  <si>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</si>
  <si>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</si>
  <si>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</si>
  <si>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美咲町住宅新築資金等貸付事業特別会計</t>
  </si>
  <si>
    <t>▲ 0.29</t>
  </si>
  <si>
    <t>▲ 0.23</t>
  </si>
  <si>
    <t>▲ 0.20</t>
  </si>
  <si>
    <t>▲ 0.17</t>
  </si>
  <si>
    <t>▲ 0.14</t>
  </si>
  <si>
    <t>美咲町水道事業会計</t>
  </si>
  <si>
    <t>一般会計</t>
  </si>
  <si>
    <t>美咲町下水道事業会計</t>
  </si>
  <si>
    <t>美咲町介護保険事業特別会計</t>
  </si>
  <si>
    <t>美咲町国民健康保険事業特別会計</t>
  </si>
  <si>
    <t>美咲町みさきネット事業特別会計</t>
  </si>
  <si>
    <t>美咲町後期高齢者医療特別会計</t>
  </si>
  <si>
    <t>その他会計（赤字）</t>
  </si>
  <si>
    <t>その他会計（黒字）</t>
  </si>
  <si>
    <t>R02</t>
    <phoneticPr fontId="5"/>
  </si>
  <si>
    <t>R03</t>
    <phoneticPr fontId="5"/>
  </si>
  <si>
    <t>R04</t>
    <phoneticPr fontId="5"/>
  </si>
  <si>
    <t>R05</t>
    <phoneticPr fontId="5"/>
  </si>
  <si>
    <t>R06</t>
    <phoneticPr fontId="5"/>
  </si>
  <si>
    <t>財団法人　美咲町農業公社</t>
  </si>
  <si>
    <t>株式会社　美咲物産</t>
  </si>
  <si>
    <t>久米老人ホーム組合一般会計</t>
    <rPh sb="0" eb="4">
      <t>クメロウジン</t>
    </rPh>
    <rPh sb="7" eb="9">
      <t>クミアイ</t>
    </rPh>
    <rPh sb="9" eb="13">
      <t>イッパンカイケイ</t>
    </rPh>
    <phoneticPr fontId="2"/>
  </si>
  <si>
    <t>久米老人ホーム組合指定訪問介護事業特別会計</t>
    <rPh sb="0" eb="4">
      <t>クメロウジン</t>
    </rPh>
    <rPh sb="7" eb="9">
      <t>クミアイ</t>
    </rPh>
    <rPh sb="9" eb="15">
      <t>シテイホウモンカイゴ</t>
    </rPh>
    <rPh sb="15" eb="17">
      <t>ジギョウ</t>
    </rPh>
    <rPh sb="17" eb="21">
      <t>トクベツカイケイ</t>
    </rPh>
    <phoneticPr fontId="2"/>
  </si>
  <si>
    <t>柵原・吉井特別養護老人ホーム組合</t>
    <rPh sb="0" eb="2">
      <t>ヤナハラ</t>
    </rPh>
    <rPh sb="3" eb="5">
      <t>ヨシイ</t>
    </rPh>
    <rPh sb="5" eb="11">
      <t>トクベツヨウゴロウジン</t>
    </rPh>
    <rPh sb="14" eb="16">
      <t>クミアイ</t>
    </rPh>
    <phoneticPr fontId="2"/>
  </si>
  <si>
    <t>柵原・吉井・英田火葬場組合</t>
    <rPh sb="0" eb="2">
      <t>ヤナハラ</t>
    </rPh>
    <rPh sb="3" eb="5">
      <t>ヨシイ</t>
    </rPh>
    <rPh sb="6" eb="8">
      <t>アイダ</t>
    </rPh>
    <rPh sb="8" eb="11">
      <t>カソウバ</t>
    </rPh>
    <rPh sb="11" eb="13">
      <t>クミアイ</t>
    </rPh>
    <phoneticPr fontId="2"/>
  </si>
  <si>
    <t>津山広域事務組合　一般会計</t>
    <rPh sb="0" eb="2">
      <t>ツヤマ</t>
    </rPh>
    <rPh sb="2" eb="4">
      <t>コウイキ</t>
    </rPh>
    <rPh sb="4" eb="6">
      <t>ジム</t>
    </rPh>
    <rPh sb="6" eb="8">
      <t>クミアイ</t>
    </rPh>
    <rPh sb="9" eb="11">
      <t>イッパン</t>
    </rPh>
    <rPh sb="11" eb="13">
      <t>カイケイ</t>
    </rPh>
    <phoneticPr fontId="2"/>
  </si>
  <si>
    <t>津山広域事務組合　ふるさと振興事業特別会計</t>
    <rPh sb="0" eb="8">
      <t>ツヤマコウイキジムクミアイ</t>
    </rPh>
    <rPh sb="13" eb="17">
      <t>シンコウジギョウ</t>
    </rPh>
    <rPh sb="17" eb="21">
      <t>トクベツカイケイ</t>
    </rPh>
    <phoneticPr fontId="2"/>
  </si>
  <si>
    <t>津山圏域資源循環施設組合　一般会計</t>
    <rPh sb="0" eb="8">
      <t>ツヤマケンイキシゲンジュンカン</t>
    </rPh>
    <rPh sb="8" eb="12">
      <t>シセツクミアイ</t>
    </rPh>
    <rPh sb="13" eb="17">
      <t>イッパンカイケイ</t>
    </rPh>
    <phoneticPr fontId="2"/>
  </si>
  <si>
    <t>津山圏域衛生処理組合　一般会計</t>
    <rPh sb="0" eb="4">
      <t>ツヤマケンイキ</t>
    </rPh>
    <rPh sb="4" eb="6">
      <t>エイセイ</t>
    </rPh>
    <rPh sb="6" eb="8">
      <t>ショリ</t>
    </rPh>
    <rPh sb="8" eb="10">
      <t>クミアイ</t>
    </rPh>
    <rPh sb="11" eb="13">
      <t>イッパン</t>
    </rPh>
    <rPh sb="13" eb="15">
      <t>カイケイ</t>
    </rPh>
    <phoneticPr fontId="2"/>
  </si>
  <si>
    <t>津山圏域消防組合　一般会計</t>
    <rPh sb="0" eb="4">
      <t>ツヤマケンイキ</t>
    </rPh>
    <rPh sb="4" eb="6">
      <t>ショウボウ</t>
    </rPh>
    <rPh sb="6" eb="8">
      <t>クミアイ</t>
    </rPh>
    <rPh sb="9" eb="13">
      <t>イッパンカイケイ</t>
    </rPh>
    <phoneticPr fontId="2"/>
  </si>
  <si>
    <t>勝英衛生施設組合</t>
    <rPh sb="0" eb="2">
      <t>ショウエイ</t>
    </rPh>
    <rPh sb="2" eb="4">
      <t>エイセイ</t>
    </rPh>
    <rPh sb="4" eb="6">
      <t>シセツ</t>
    </rPh>
    <rPh sb="6" eb="8">
      <t>クミアイ</t>
    </rPh>
    <phoneticPr fontId="2"/>
  </si>
  <si>
    <t>岡山県中部環境施設組合</t>
    <rPh sb="0" eb="3">
      <t>オカヤマケン</t>
    </rPh>
    <rPh sb="3" eb="11">
      <t>チュウブカンキョウシセツクミアイ</t>
    </rPh>
    <phoneticPr fontId="10"/>
  </si>
  <si>
    <t>岡山県広域水道企業団</t>
    <rPh sb="0" eb="10">
      <t>オカヤマケンコウイキスイドウキギョウダン</t>
    </rPh>
    <phoneticPr fontId="10"/>
  </si>
  <si>
    <t>岡山県後期高齢者医療広域連合　一般会計</t>
    <rPh sb="0" eb="7">
      <t>オカヤマケンコウキコウレイ</t>
    </rPh>
    <rPh sb="7" eb="8">
      <t>シャ</t>
    </rPh>
    <rPh sb="8" eb="14">
      <t>イリョウコウイキレンゴウ</t>
    </rPh>
    <rPh sb="15" eb="19">
      <t>イッパンカイケイ</t>
    </rPh>
    <phoneticPr fontId="10"/>
  </si>
  <si>
    <t>岡山県後期高齢者医療広域連合　後期高齢者医療特別会計</t>
    <rPh sb="0" eb="7">
      <t>オカヤマケンコウキコウレイ</t>
    </rPh>
    <rPh sb="7" eb="8">
      <t>シャ</t>
    </rPh>
    <rPh sb="8" eb="14">
      <t>イリョウコウイキレンゴウ</t>
    </rPh>
    <rPh sb="15" eb="20">
      <t>コウキコウレイシャ</t>
    </rPh>
    <rPh sb="20" eb="22">
      <t>イリョウ</t>
    </rPh>
    <rPh sb="22" eb="26">
      <t>トクベツカイケイ</t>
    </rPh>
    <phoneticPr fontId="10"/>
  </si>
  <si>
    <t>岡山県市町村総合事務組合　一般会計</t>
    <rPh sb="0" eb="12">
      <t>オカヤマケンシチョウソンソウゴウジムクミアイ</t>
    </rPh>
    <rPh sb="13" eb="17">
      <t>イッパンカイケイ</t>
    </rPh>
    <phoneticPr fontId="10"/>
  </si>
  <si>
    <t>岡山県市町村総合事務組合　貸付金特別会計</t>
    <rPh sb="0" eb="3">
      <t>オカヤマケン</t>
    </rPh>
    <rPh sb="3" eb="12">
      <t>シチョウソンソウゴウジムクミアイ</t>
    </rPh>
    <rPh sb="13" eb="16">
      <t>カシツケキン</t>
    </rPh>
    <rPh sb="16" eb="20">
      <t>トクベツカイケイ</t>
    </rPh>
    <phoneticPr fontId="10"/>
  </si>
  <si>
    <t>岡山県市町村総合事務組合　拠出金事業特別会計</t>
    <rPh sb="0" eb="12">
      <t>オカヤマケンシチョウソンソウゴウジムクミアイ</t>
    </rPh>
    <rPh sb="13" eb="16">
      <t>キョシュツキン</t>
    </rPh>
    <rPh sb="16" eb="18">
      <t>ジギョウ</t>
    </rPh>
    <rPh sb="18" eb="22">
      <t>トクベツカイケイ</t>
    </rPh>
    <phoneticPr fontId="10"/>
  </si>
  <si>
    <t>-</t>
    <phoneticPr fontId="2"/>
  </si>
  <si>
    <t>長期振興町づくり基金</t>
    <rPh sb="0" eb="5">
      <t>チョウキシンコウマチ</t>
    </rPh>
    <rPh sb="8" eb="10">
      <t>キキン</t>
    </rPh>
    <phoneticPr fontId="5"/>
  </si>
  <si>
    <t>元気なまちづくり基金</t>
    <rPh sb="0" eb="2">
      <t>ゲンキ</t>
    </rPh>
    <rPh sb="8" eb="10">
      <t>キキン</t>
    </rPh>
    <phoneticPr fontId="5"/>
  </si>
  <si>
    <t>教育振興基金</t>
    <rPh sb="0" eb="6">
      <t>キョウイクシンコウキキン</t>
    </rPh>
    <phoneticPr fontId="5"/>
  </si>
  <si>
    <t>庁舎建設基金</t>
    <rPh sb="0" eb="6">
      <t>チョウシャケンセツキキン</t>
    </rPh>
    <phoneticPr fontId="5"/>
  </si>
  <si>
    <t>教育施設整備基金</t>
    <rPh sb="0" eb="8">
      <t>キョウイクシセツセイビキキン</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</si>
  <si>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</si>
  <si>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</si>
  <si>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</si>
  <si>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</si>
  <si>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</si>
  <si>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</si>
  <si>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</si>
  <si>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</si>
  <si>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</si>
  <si>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</si>
  <si>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</si>
  <si>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大型事業が進んだことにより地方債などの将来負担額が増加したため将来負担比率が3年ぶりに数値化した。一方で、有形固定資産減価償却率は類似団体との比較においては、低い数値を示しているが上昇傾向にある。公共施設等総合管理計画に基づき、施設の集約化・複合化や老朽化した施設の除却など将来コストを見据えて公共施設の保有量の縮減に努めて行く必要がある。</t>
    <rPh sb="0" eb="4">
      <t>オオガタジギョウ</t>
    </rPh>
    <rPh sb="5" eb="6">
      <t>スス</t>
    </rPh>
    <rPh sb="13" eb="16">
      <t>チホウサイ</t>
    </rPh>
    <rPh sb="19" eb="24">
      <t>ショウライフタンガク</t>
    </rPh>
    <rPh sb="25" eb="27">
      <t>ゾウカ</t>
    </rPh>
    <rPh sb="31" eb="37">
      <t>ショウライフタンヒリツ</t>
    </rPh>
    <rPh sb="39" eb="40">
      <t>ネン</t>
    </rPh>
    <rPh sb="43" eb="46">
      <t>スウチカ</t>
    </rPh>
    <phoneticPr fontId="5"/>
  </si>
  <si>
    <t>実質公債費比率は類似団体と比較して高いものの、繰上償還も含めて地方債の償還が進んだことや減債基金などの充当可能財源が増加したことによりここ数年減少傾向にある。ただし、将来負担比率は地方債などの将来負担額が増加したため3年ぶりに数値化した。今後は、大規模事業に伴い地方債の借入れが増加したことに伴い、実質公債費比率が上昇することが予想されるため、充当可能財源の確保など将来を見据えた財政運営を実施していく必要がある。</t>
    <rPh sb="69" eb="71">
      <t>スウネン</t>
    </rPh>
    <rPh sb="71" eb="75">
      <t>ゲンショウケイコウ</t>
    </rPh>
    <rPh sb="90" eb="93">
      <t>チホウサイ</t>
    </rPh>
    <rPh sb="96" eb="101">
      <t>ショウライフタンガク</t>
    </rPh>
    <rPh sb="102" eb="104">
      <t>ゾウカ</t>
    </rPh>
    <rPh sb="109" eb="110">
      <t>ネン</t>
    </rPh>
    <rPh sb="113" eb="116">
      <t>スウチカ</t>
    </rPh>
    <rPh sb="146" eb="147">
      <t>トモナ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</si>
</sst>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FA2FB07-C79E-41C4-8748-9A4636A2D64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78E-4283-8A96-CAF5F8966C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153249</c:v>
                </c:pt>
                <c:pt idx="1">
                  <c:v>143538</c:v>
                </c:pt>
                <c:pt idx="2">
                  <c:v>211552</c:v>
                </c:pt>
                <c:pt idx="3">
                  <c:v>339706</c:v>
                </c:pt>
                <c:pt idx="4">
                  <c:v>343038</c:v>
                </c:pt>
              </c:numCache>
            </c:numRef>
          </c:val>
          <c:smooth val="0"/>
          <c:extLst>
            <c:ext xmlns:c16="http://schemas.microsoft.com/office/drawing/2014/chart" uri="{C3380CC4-5D6E-409C-BE32-E72D297353CC}">
              <c16:uniqueId val="{00000001-978E-4283-8A96-CAF5F8966C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11.25</c:v>
                </c:pt>
                <c:pt idx="1">
                  <c:v>6.5</c:v>
                </c:pt>
                <c:pt idx="2">
                  <c:v>5.66</c:v>
                </c:pt>
                <c:pt idx="3">
                  <c:v>6.17</c:v>
                </c:pt>
                <c:pt idx="4">
                  <c:v>6.27</c:v>
                </c:pt>
              </c:numCache>
            </c:numRef>
          </c:val>
          <c:extLst>
            <c:ext xmlns:c16="http://schemas.microsoft.com/office/drawing/2014/chart" uri="{C3380CC4-5D6E-409C-BE32-E72D297353CC}">
              <c16:uniqueId val="{00000000-04BD-42A7-A035-71249562A0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47.23</c:v>
                </c:pt>
                <c:pt idx="1">
                  <c:v>43.96</c:v>
                </c:pt>
                <c:pt idx="2">
                  <c:v>41.9</c:v>
                </c:pt>
                <c:pt idx="3">
                  <c:v>41.6</c:v>
                </c:pt>
                <c:pt idx="4">
                  <c:v>41.49</c:v>
                </c:pt>
              </c:numCache>
            </c:numRef>
          </c:val>
          <c:extLst>
            <c:ext xmlns:c16="http://schemas.microsoft.com/office/drawing/2014/chart" uri="{C3380CC4-5D6E-409C-BE32-E72D297353CC}">
              <c16:uniqueId val="{00000001-04BD-42A7-A035-71249562A0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2.2999999999999998</c:v>
                </c:pt>
                <c:pt idx="1">
                  <c:v>6.11</c:v>
                </c:pt>
                <c:pt idx="2">
                  <c:v>2.2599999999999998</c:v>
                </c:pt>
                <c:pt idx="3">
                  <c:v>7.21</c:v>
                </c:pt>
                <c:pt idx="4">
                  <c:v>6.94</c:v>
                </c:pt>
              </c:numCache>
            </c:numRef>
          </c:val>
          <c:smooth val="0"/>
          <c:extLst>
            <c:ext xmlns:c16="http://schemas.microsoft.com/office/drawing/2014/chart" uri="{C3380CC4-5D6E-409C-BE32-E72D297353CC}">
              <c16:uniqueId val="{00000002-04BD-42A7-A035-71249562A0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0.87</c:v>
                </c:pt>
                <c:pt idx="2">
                  <c:v>#N/A</c:v>
                </c:pt>
                <c:pt idx="3">
                  <c:v>0.78</c:v>
                </c:pt>
                <c:pt idx="4">
                  <c:v>#N/A</c:v>
                </c:pt>
                <c:pt idx="5">
                  <c:v>0.61</c:v>
                </c:pt>
                <c:pt idx="6">
                  <c:v>#N/A</c:v>
                </c:pt>
                <c:pt idx="7">
                  <c:v>3.21</c:v>
                </c:pt>
                <c:pt idx="8">
                  <c:v>#N/A</c:v>
                </c:pt>
                <c:pt idx="9">
                  <c:v>0.03</c:v>
                </c:pt>
              </c:numCache>
            </c:numRef>
          </c:val>
          <c:extLst>
            <c:ext xmlns:c16="http://schemas.microsoft.com/office/drawing/2014/chart" uri="{C3380CC4-5D6E-409C-BE32-E72D297353CC}">
              <c16:uniqueId val="{00000000-1A1C-4C26-BCA2-735039DC4A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1C-4C26-BCA2-735039DC4AD2}"/>
            </c:ext>
          </c:extLst>
        </c:ser>
        <c:ser>
          <c:idx val="2"/>
          <c:order val="2"/>
          <c:tx>
            <c:strRef>
              <c:f>データシート!$A$29</c:f>
              <c:strCache>
                <c:ptCount val="1"/>
                <c:pt idx="0">
                  <c:v>美咲町後期高齢者医療特別会計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0.04</c:v>
                </c:pt>
                <c:pt idx="4">
                  <c:v>#N/A</c:v>
                </c:pt>
                <c:pt idx="5">
                  <c:v>0</c:v>
                </c:pt>
                <c:pt idx="6">
                  <c:v>#N/A</c:v>
                </c:pt>
                <c:pt idx="7">
                  <c:v>0.03</c:v>
                </c:pt>
                <c:pt idx="8">
                  <c:v>#N/A</c:v>
                </c:pt>
                <c:pt idx="9">
                  <c:v>0.03</c:v>
                </c:pt>
              </c:numCache>
            </c:numRef>
          </c:val>
          <c:extLst>
            <c:ext xmlns:c16="http://schemas.microsoft.com/office/drawing/2014/chart" uri="{C3380CC4-5D6E-409C-BE32-E72D297353CC}">
              <c16:uniqueId val="{00000002-1A1C-4C26-BCA2-735039DC4AD2}"/>
            </c:ext>
          </c:extLst>
        </c:ser>
        <c:ser>
          <c:idx val="3"/>
          <c:order val="3"/>
          <c:tx>
            <c:strRef>
              <c:f>データシート!$A$30</c:f>
              <c:strCache>
                <c:ptCount val="1"/>
                <c:pt idx="0">
                  <c:v>美咲町みさきネット事業特別会計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0.36</c:v>
                </c:pt>
                <c:pt idx="4">
                  <c:v>#N/A</c:v>
                </c:pt>
                <c:pt idx="5">
                  <c:v>0.11</c:v>
                </c:pt>
                <c:pt idx="6">
                  <c:v>#N/A</c:v>
                </c:pt>
                <c:pt idx="7">
                  <c:v>0.08</c:v>
                </c:pt>
                <c:pt idx="8">
                  <c:v>#N/A</c:v>
                </c:pt>
                <c:pt idx="9">
                  <c:v>0.08</c:v>
                </c:pt>
              </c:numCache>
            </c:numRef>
          </c:val>
          <c:extLst>
            <c:ext xmlns:c16="http://schemas.microsoft.com/office/drawing/2014/chart" uri="{C3380CC4-5D6E-409C-BE32-E72D297353CC}">
              <c16:uniqueId val="{00000003-1A1C-4C26-BCA2-735039DC4AD2}"/>
            </c:ext>
          </c:extLst>
        </c:ser>
        <c:ser>
          <c:idx val="4"/>
          <c:order val="4"/>
          <c:tx>
            <c:strRef>
              <c:f>データシート!$A$31</c:f>
              <c:strCache>
                <c:ptCount val="1"/>
                <c:pt idx="0">
                  <c:v>美咲町国民健康保険事業特別会計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1.24</c:v>
                </c:pt>
                <c:pt idx="2">
                  <c:v>#N/A</c:v>
                </c:pt>
                <c:pt idx="3">
                  <c:v>0.77</c:v>
                </c:pt>
                <c:pt idx="4">
                  <c:v>#N/A</c:v>
                </c:pt>
                <c:pt idx="5">
                  <c:v>0.16</c:v>
                </c:pt>
                <c:pt idx="6">
                  <c:v>#N/A</c:v>
                </c:pt>
                <c:pt idx="7">
                  <c:v>0.17</c:v>
                </c:pt>
                <c:pt idx="8">
                  <c:v>#N/A</c:v>
                </c:pt>
                <c:pt idx="9">
                  <c:v>0.42</c:v>
                </c:pt>
              </c:numCache>
            </c:numRef>
          </c:val>
          <c:extLst>
            <c:ext xmlns:c16="http://schemas.microsoft.com/office/drawing/2014/chart" uri="{C3380CC4-5D6E-409C-BE32-E72D297353CC}">
              <c16:uniqueId val="{00000004-1A1C-4C26-BCA2-735039DC4AD2}"/>
            </c:ext>
          </c:extLst>
        </c:ser>
        <c:ser>
          <c:idx val="5"/>
          <c:order val="5"/>
          <c:tx>
            <c:strRef>
              <c:f>データシート!$A$32</c:f>
              <c:strCache>
                <c:ptCount val="1"/>
                <c:pt idx="0">
                  <c:v>美咲町介護保険事業特別会計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1.1299999999999999</c:v>
                </c:pt>
                <c:pt idx="2">
                  <c:v>#N/A</c:v>
                </c:pt>
                <c:pt idx="3">
                  <c:v>1.54</c:v>
                </c:pt>
                <c:pt idx="4">
                  <c:v>#N/A</c:v>
                </c:pt>
                <c:pt idx="5">
                  <c:v>2.5299999999999998</c:v>
                </c:pt>
                <c:pt idx="6">
                  <c:v>#N/A</c:v>
                </c:pt>
                <c:pt idx="7">
                  <c:v>2.54</c:v>
                </c:pt>
                <c:pt idx="8">
                  <c:v>#N/A</c:v>
                </c:pt>
                <c:pt idx="9">
                  <c:v>1.68</c:v>
                </c:pt>
              </c:numCache>
            </c:numRef>
          </c:val>
          <c:extLst>
            <c:ext xmlns:c16="http://schemas.microsoft.com/office/drawing/2014/chart" uri="{C3380CC4-5D6E-409C-BE32-E72D297353CC}">
              <c16:uniqueId val="{00000005-1A1C-4C26-BCA2-735039DC4AD2}"/>
            </c:ext>
          </c:extLst>
        </c:ser>
        <c:ser>
          <c:idx val="6"/>
          <c:order val="6"/>
          <c:tx>
            <c:strRef>
              <c:f>データシート!$A$33</c:f>
              <c:strCache>
                <c:ptCount val="1"/>
                <c:pt idx="0">
                  <c:v>美咲町下水道事業会計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2.52</c:v>
                </c:pt>
              </c:numCache>
            </c:numRef>
          </c:val>
          <c:extLst>
            <c:ext xmlns:c16="http://schemas.microsoft.com/office/drawing/2014/chart" uri="{C3380CC4-5D6E-409C-BE32-E72D297353CC}">
              <c16:uniqueId val="{00000006-1A1C-4C26-BCA2-735039DC4AD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11.43</c:v>
                </c:pt>
                <c:pt idx="2">
                  <c:v>#N/A</c:v>
                </c:pt>
                <c:pt idx="3">
                  <c:v>6.33</c:v>
                </c:pt>
                <c:pt idx="4">
                  <c:v>#N/A</c:v>
                </c:pt>
                <c:pt idx="5">
                  <c:v>5.72</c:v>
                </c:pt>
                <c:pt idx="6">
                  <c:v>#N/A</c:v>
                </c:pt>
                <c:pt idx="7">
                  <c:v>6.23</c:v>
                </c:pt>
                <c:pt idx="8">
                  <c:v>#N/A</c:v>
                </c:pt>
                <c:pt idx="9">
                  <c:v>6.31</c:v>
                </c:pt>
              </c:numCache>
            </c:numRef>
          </c:val>
          <c:extLst>
            <c:ext xmlns:c16="http://schemas.microsoft.com/office/drawing/2014/chart" uri="{C3380CC4-5D6E-409C-BE32-E72D297353CC}">
              <c16:uniqueId val="{00000007-1A1C-4C26-BCA2-735039DC4AD2}"/>
            </c:ext>
          </c:extLst>
        </c:ser>
        <c:ser>
          <c:idx val="8"/>
          <c:order val="8"/>
          <c:tx>
            <c:strRef>
              <c:f>データシート!$A$35</c:f>
              <c:strCache>
                <c:ptCount val="1"/>
                <c:pt idx="0">
                  <c:v>美咲町水道事業会計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c:v>
                </c:pt>
                <c:pt idx="2">
                  <c:v>#N/A</c:v>
                </c:pt>
                <c:pt idx="3">
                  <c:v>7.72</c:v>
                </c:pt>
                <c:pt idx="4">
                  <c:v>#N/A</c:v>
                </c:pt>
                <c:pt idx="5">
                  <c:v>8.99</c:v>
                </c:pt>
                <c:pt idx="6">
                  <c:v>#N/A</c:v>
                </c:pt>
                <c:pt idx="7">
                  <c:v>9.42</c:v>
                </c:pt>
                <c:pt idx="8">
                  <c:v>#N/A</c:v>
                </c:pt>
                <c:pt idx="9">
                  <c:v>12.05</c:v>
                </c:pt>
              </c:numCache>
            </c:numRef>
          </c:val>
          <c:extLst>
            <c:ext xmlns:c16="http://schemas.microsoft.com/office/drawing/2014/chart" uri="{C3380CC4-5D6E-409C-BE32-E72D297353CC}">
              <c16:uniqueId val="{00000008-1A1C-4C26-BCA2-735039DC4AD2}"/>
            </c:ext>
          </c:extLst>
        </c:ser>
        <c:ser>
          <c:idx val="9"/>
          <c:order val="9"/>
          <c:tx>
            <c:strRef>
              <c:f>データシート!$A$36</c:f>
              <c:strCache>
                <c:ptCount val="1"/>
                <c:pt idx="0">
                  <c:v>美咲町住宅新築資金等貸付事業特別会計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0.28999999999999998</c:v>
                </c:pt>
                <c:pt idx="1">
                  <c:v>#N/A</c:v>
                </c:pt>
                <c:pt idx="2">
                  <c:v>0.23</c:v>
                </c:pt>
                <c:pt idx="3">
                  <c:v>#N/A</c:v>
                </c:pt>
                <c:pt idx="4">
                  <c:v>0.2</c:v>
                </c:pt>
                <c:pt idx="5">
                  <c:v>#N/A</c:v>
                </c:pt>
                <c:pt idx="6">
                  <c:v>0.17</c:v>
                </c:pt>
                <c:pt idx="7">
                  <c:v>#N/A</c:v>
                </c:pt>
                <c:pt idx="8">
                  <c:v>0.14000000000000001</c:v>
                </c:pt>
                <c:pt idx="9">
                  <c:v>#N/A</c:v>
                </c:pt>
              </c:numCache>
            </c:numRef>
          </c:val>
          <c:extLst>
            <c:ext xmlns:c16="http://schemas.microsoft.com/office/drawing/2014/chart" uri="{C3380CC4-5D6E-409C-BE32-E72D297353CC}">
              <c16:uniqueId val="{00000009-1A1C-4C26-BCA2-735039DC4A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1292</c:v>
                </c:pt>
                <c:pt idx="5">
                  <c:v>1499</c:v>
                </c:pt>
                <c:pt idx="8">
                  <c:v>1462</c:v>
                </c:pt>
                <c:pt idx="11">
                  <c:v>1428</c:v>
                </c:pt>
                <c:pt idx="14">
                  <c:v>1346</c:v>
                </c:pt>
              </c:numCache>
            </c:numRef>
          </c:val>
          <c:extLst>
            <c:ext xmlns:c16="http://schemas.microsoft.com/office/drawing/2014/chart" uri="{C3380CC4-5D6E-409C-BE32-E72D297353CC}">
              <c16:uniqueId val="{00000000-BA39-4CE0-AEAF-E8458DBE2F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A39-4CE0-AEAF-E8458DBE2F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2</c:v>
                </c:pt>
                <c:pt idx="6">
                  <c:v>2</c:v>
                </c:pt>
                <c:pt idx="9">
                  <c:v>2</c:v>
                </c:pt>
                <c:pt idx="12">
                  <c:v>2</c:v>
                </c:pt>
              </c:numCache>
            </c:numRef>
          </c:val>
          <c:extLst>
            <c:ext xmlns:c16="http://schemas.microsoft.com/office/drawing/2014/chart" uri="{C3380CC4-5D6E-409C-BE32-E72D297353CC}">
              <c16:uniqueId val="{00000002-BA39-4CE0-AEAF-E8458DBE2F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124</c:v>
                </c:pt>
                <c:pt idx="3">
                  <c:v>123</c:v>
                </c:pt>
                <c:pt idx="6">
                  <c:v>125</c:v>
                </c:pt>
                <c:pt idx="9">
                  <c:v>129</c:v>
                </c:pt>
                <c:pt idx="12">
                  <c:v>93</c:v>
                </c:pt>
              </c:numCache>
            </c:numRef>
          </c:val>
          <c:extLst>
            <c:ext xmlns:c16="http://schemas.microsoft.com/office/drawing/2014/chart" uri="{C3380CC4-5D6E-409C-BE32-E72D297353CC}">
              <c16:uniqueId val="{00000003-BA39-4CE0-AEAF-E8458DBE2F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484</c:v>
                </c:pt>
                <c:pt idx="3">
                  <c:v>529</c:v>
                </c:pt>
                <c:pt idx="6">
                  <c:v>505</c:v>
                </c:pt>
                <c:pt idx="9">
                  <c:v>464</c:v>
                </c:pt>
                <c:pt idx="12">
                  <c:v>516</c:v>
                </c:pt>
              </c:numCache>
            </c:numRef>
          </c:val>
          <c:extLst>
            <c:ext xmlns:c16="http://schemas.microsoft.com/office/drawing/2014/chart" uri="{C3380CC4-5D6E-409C-BE32-E72D297353CC}">
              <c16:uniqueId val="{00000004-BA39-4CE0-AEAF-E8458DBE2F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39-4CE0-AEAF-E8458DBE2F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A39-4CE0-AEAF-E8458DBE2F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1232</c:v>
                </c:pt>
                <c:pt idx="3">
                  <c:v>1468</c:v>
                </c:pt>
                <c:pt idx="6">
                  <c:v>1367</c:v>
                </c:pt>
                <c:pt idx="9">
                  <c:v>1332</c:v>
                </c:pt>
                <c:pt idx="12">
                  <c:v>1325</c:v>
                </c:pt>
              </c:numCache>
            </c:numRef>
          </c:val>
          <c:extLst>
            <c:ext xmlns:c16="http://schemas.microsoft.com/office/drawing/2014/chart" uri="{C3380CC4-5D6E-409C-BE32-E72D297353CC}">
              <c16:uniqueId val="{00000007-BA39-4CE0-AEAF-E8458DBE2F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553</c:v>
                </c:pt>
                <c:pt idx="2">
                  <c:v>#N/A</c:v>
                </c:pt>
                <c:pt idx="3">
                  <c:v>#N/A</c:v>
                </c:pt>
                <c:pt idx="4">
                  <c:v>623</c:v>
                </c:pt>
                <c:pt idx="5">
                  <c:v>#N/A</c:v>
                </c:pt>
                <c:pt idx="6">
                  <c:v>#N/A</c:v>
                </c:pt>
                <c:pt idx="7">
                  <c:v>537</c:v>
                </c:pt>
                <c:pt idx="8">
                  <c:v>#N/A</c:v>
                </c:pt>
                <c:pt idx="9">
                  <c:v>#N/A</c:v>
                </c:pt>
                <c:pt idx="10">
                  <c:v>499</c:v>
                </c:pt>
                <c:pt idx="11">
                  <c:v>#N/A</c:v>
                </c:pt>
                <c:pt idx="12">
                  <c:v>#N/A</c:v>
                </c:pt>
                <c:pt idx="13">
                  <c:v>590</c:v>
                </c:pt>
                <c:pt idx="14">
                  <c:v>#N/A</c:v>
                </c:pt>
              </c:numCache>
            </c:numRef>
          </c:val>
          <c:smooth val="0"/>
          <c:extLst>
            <c:ext xmlns:c16="http://schemas.microsoft.com/office/drawing/2014/chart" uri="{C3380CC4-5D6E-409C-BE32-E72D297353CC}">
              <c16:uniqueId val="{00000008-BA39-4CE0-AEAF-E8458DBE2F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11545</c:v>
                </c:pt>
                <c:pt idx="5">
                  <c:v>11061</c:v>
                </c:pt>
                <c:pt idx="8">
                  <c:v>10899</c:v>
                </c:pt>
                <c:pt idx="11">
                  <c:v>11966</c:v>
                </c:pt>
                <c:pt idx="14">
                  <c:v>12970</c:v>
                </c:pt>
              </c:numCache>
            </c:numRef>
          </c:val>
          <c:extLst>
            <c:ext xmlns:c16="http://schemas.microsoft.com/office/drawing/2014/chart" uri="{C3380CC4-5D6E-409C-BE32-E72D297353CC}">
              <c16:uniqueId val="{00000000-9DEC-4A66-875B-6F6A3E448FC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c:v>
                </c:pt>
                <c:pt idx="5">
                  <c:v>22</c:v>
                </c:pt>
                <c:pt idx="8">
                  <c:v>16</c:v>
                </c:pt>
                <c:pt idx="11">
                  <c:v>12</c:v>
                </c:pt>
                <c:pt idx="14">
                  <c:v>9</c:v>
                </c:pt>
              </c:numCache>
            </c:numRef>
          </c:val>
          <c:extLst>
            <c:ext xmlns:c16="http://schemas.microsoft.com/office/drawing/2014/chart" uri="{C3380CC4-5D6E-409C-BE32-E72D297353CC}">
              <c16:uniqueId val="{00000001-9DEC-4A66-875B-6F6A3E448FC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6364</c:v>
                </c:pt>
                <c:pt idx="5">
                  <c:v>6831</c:v>
                </c:pt>
                <c:pt idx="8">
                  <c:v>7090</c:v>
                </c:pt>
                <c:pt idx="11">
                  <c:v>7220</c:v>
                </c:pt>
                <c:pt idx="14">
                  <c:v>6448</c:v>
                </c:pt>
              </c:numCache>
            </c:numRef>
          </c:val>
          <c:extLst>
            <c:ext xmlns:c16="http://schemas.microsoft.com/office/drawing/2014/chart" uri="{C3380CC4-5D6E-409C-BE32-E72D297353CC}">
              <c16:uniqueId val="{00000002-9DEC-4A66-875B-6F6A3E448FC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EC-4A66-875B-6F6A3E448FC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EC-4A66-875B-6F6A3E448FC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EC-4A66-875B-6F6A3E448FC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2452</c:v>
                </c:pt>
                <c:pt idx="3">
                  <c:v>2354</c:v>
                </c:pt>
                <c:pt idx="6">
                  <c:v>1411</c:v>
                </c:pt>
                <c:pt idx="9">
                  <c:v>1497</c:v>
                </c:pt>
                <c:pt idx="12">
                  <c:v>1518</c:v>
                </c:pt>
              </c:numCache>
            </c:numRef>
          </c:val>
          <c:extLst>
            <c:ext xmlns:c16="http://schemas.microsoft.com/office/drawing/2014/chart" uri="{C3380CC4-5D6E-409C-BE32-E72D297353CC}">
              <c16:uniqueId val="{00000006-9DEC-4A66-875B-6F6A3E448FC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988</c:v>
                </c:pt>
                <c:pt idx="3">
                  <c:v>907</c:v>
                </c:pt>
                <c:pt idx="6">
                  <c:v>770</c:v>
                </c:pt>
                <c:pt idx="9">
                  <c:v>665</c:v>
                </c:pt>
                <c:pt idx="12">
                  <c:v>576</c:v>
                </c:pt>
              </c:numCache>
            </c:numRef>
          </c:val>
          <c:extLst>
            <c:ext xmlns:c16="http://schemas.microsoft.com/office/drawing/2014/chart" uri="{C3380CC4-5D6E-409C-BE32-E72D297353CC}">
              <c16:uniqueId val="{00000007-9DEC-4A66-875B-6F6A3E448FC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4346</c:v>
                </c:pt>
                <c:pt idx="3">
                  <c:v>4214</c:v>
                </c:pt>
                <c:pt idx="6">
                  <c:v>4181</c:v>
                </c:pt>
                <c:pt idx="9">
                  <c:v>3952</c:v>
                </c:pt>
                <c:pt idx="12">
                  <c:v>3819</c:v>
                </c:pt>
              </c:numCache>
            </c:numRef>
          </c:val>
          <c:extLst>
            <c:ext xmlns:c16="http://schemas.microsoft.com/office/drawing/2014/chart" uri="{C3380CC4-5D6E-409C-BE32-E72D297353CC}">
              <c16:uniqueId val="{00000008-9DEC-4A66-875B-6F6A3E448FC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c:v>
                </c:pt>
                <c:pt idx="3">
                  <c:v>34</c:v>
                </c:pt>
                <c:pt idx="6">
                  <c:v>27</c:v>
                </c:pt>
                <c:pt idx="9">
                  <c:v>20</c:v>
                </c:pt>
                <c:pt idx="12">
                  <c:v>15</c:v>
                </c:pt>
              </c:numCache>
            </c:numRef>
          </c:val>
          <c:extLst>
            <c:ext xmlns:c16="http://schemas.microsoft.com/office/drawing/2014/chart" uri="{C3380CC4-5D6E-409C-BE32-E72D297353CC}">
              <c16:uniqueId val="{00000009-9DEC-4A66-875B-6F6A3E448FC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12014</c:v>
                </c:pt>
                <c:pt idx="3">
                  <c:v>11282</c:v>
                </c:pt>
                <c:pt idx="6">
                  <c:v>11437</c:v>
                </c:pt>
                <c:pt idx="9">
                  <c:v>13023</c:v>
                </c:pt>
                <c:pt idx="12">
                  <c:v>14808</c:v>
                </c:pt>
              </c:numCache>
            </c:numRef>
          </c:val>
          <c:extLst>
            <c:ext xmlns:c16="http://schemas.microsoft.com/office/drawing/2014/chart" uri="{C3380CC4-5D6E-409C-BE32-E72D297353CC}">
              <c16:uniqueId val="{0000000A-9DEC-4A66-875B-6F6A3E448FC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1900</c:v>
                </c:pt>
                <c:pt idx="2">
                  <c:v>#N/A</c:v>
                </c:pt>
                <c:pt idx="3">
                  <c:v>#N/A</c:v>
                </c:pt>
                <c:pt idx="4">
                  <c:v>878</c:v>
                </c:pt>
                <c:pt idx="5">
                  <c:v>#N/A</c:v>
                </c:pt>
                <c:pt idx="6">
                  <c:v>#N/A</c:v>
                </c:pt>
                <c:pt idx="7">
                  <c:v>0</c:v>
                </c:pt>
                <c:pt idx="8">
                  <c:v>#N/A</c:v>
                </c:pt>
                <c:pt idx="9">
                  <c:v>#N/A</c:v>
                </c:pt>
                <c:pt idx="10">
                  <c:v>0</c:v>
                </c:pt>
                <c:pt idx="11">
                  <c:v>#N/A</c:v>
                </c:pt>
                <c:pt idx="12">
                  <c:v>#N/A</c:v>
                </c:pt>
                <c:pt idx="13">
                  <c:v>1309</c:v>
                </c:pt>
                <c:pt idx="14">
                  <c:v>#N/A</c:v>
                </c:pt>
              </c:numCache>
            </c:numRef>
          </c:val>
          <c:smooth val="0"/>
          <c:extLst>
            <c:ext xmlns:c16="http://schemas.microsoft.com/office/drawing/2014/chart" uri="{C3380CC4-5D6E-409C-BE32-E72D297353CC}">
              <c16:uniqueId val="{0000000B-9DEC-4A66-875B-6F6A3E448FC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3041</c:v>
                </c:pt>
                <c:pt idx="1">
                  <c:v>3041</c:v>
                </c:pt>
                <c:pt idx="2">
                  <c:v>3042</c:v>
                </c:pt>
              </c:numCache>
            </c:numRef>
          </c:val>
          <c:extLst>
            <c:ext xmlns:c16="http://schemas.microsoft.com/office/drawing/2014/chart" uri="{C3380CC4-5D6E-409C-BE32-E72D297353CC}">
              <c16:uniqueId val="{00000000-337E-4544-A618-7899C4AFC8D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1022</c:v>
                </c:pt>
                <c:pt idx="1">
                  <c:v>1092</c:v>
                </c:pt>
                <c:pt idx="2">
                  <c:v>593</c:v>
                </c:pt>
              </c:numCache>
            </c:numRef>
          </c:val>
          <c:extLst>
            <c:ext xmlns:c16="http://schemas.microsoft.com/office/drawing/2014/chart" uri="{C3380CC4-5D6E-409C-BE32-E72D297353CC}">
              <c16:uniqueId val="{00000001-337E-4544-A618-7899C4AFC8D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4619</c:v>
                </c:pt>
                <c:pt idx="1">
                  <c:v>4603</c:v>
                </c:pt>
                <c:pt idx="2">
                  <c:v>4004</c:v>
                </c:pt>
              </c:numCache>
            </c:numRef>
          </c:val>
          <c:extLst>
            <c:ext xmlns:c16="http://schemas.microsoft.com/office/drawing/2014/chart" uri="{C3380CC4-5D6E-409C-BE32-E72D297353CC}">
              <c16:uniqueId val="{00000002-337E-4544-A618-7899C4AFC8D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{CD78FE15-16DF-4EB7-89B5-18AAD55473FA}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5F-4FF3-8891-277144DECE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{D6E165FF-B2FB-414C-98F9-D4538F0AEB6D}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5F-4FF3-8891-277144DECE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{1C5DECCF-F9FA-4835-8C1F-72980507DA71}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5F-4FF3-8891-277144DECE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{8B50D570-2257-44F2-A6CC-4E1CE902456B}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5F-4FF3-8891-277144DECE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{C5CD573C-4BA7-4E00-B7B1-A5FFA2BE8E08}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5F-4FF3-8891-277144DECE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{6F3CA78A-D0EB-47F5-8536-CC45EDEF1425}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5F-4FF3-8891-277144DECE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{04BFD313-AD82-42FF-AEE9-7B159B38FDF5}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5F-4FF3-8891-277144DECE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{04AE7820-484C-432B-ACA4-4E751221DA2E}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5F-4FF3-8891-277144DECE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{30639F41-5B9C-4C52-862D-66E7D8E9427A}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5F-4FF3-8891-277144DECE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47.4</c:v>
                </c:pt>
                <c:pt idx="8">
                  <c:v>49</c:v>
                </c:pt>
                <c:pt idx="16">
                  <c:v>50.2</c:v>
                </c:pt>
                <c:pt idx="24">
                  <c:v>52.8</c:v>
                </c:pt>
                <c:pt idx="32">
                  <c:v>56.8</c:v>
                </c:pt>
              </c:numCache>
            </c:numRef>
          </c:xVal>
          <c:yVal>
            <c:numRef>
              <c:f>公会計指標分析・財政指標組合せ分析表!$BP$51:$DC$51</c:f>
              <c:numCache>
                <c:formatCode>#,##0.0;"▲ "#,##0.0</c:formatCode>
                <c:ptCount val="40"/>
                <c:pt idx="0">
                  <c:v>33.299999999999997</c:v>
                </c:pt>
                <c:pt idx="8">
                  <c:v>14.6</c:v>
                </c:pt>
                <c:pt idx="32">
                  <c:v>21.8</c:v>
                </c:pt>
              </c:numCache>
            </c:numRef>
          </c:yVal>
          <c:smooth val="0"/>
          <c:extLst>
            <c:ext xmlns:c16="http://schemas.microsoft.com/office/drawing/2014/chart" uri="{C3380CC4-5D6E-409C-BE32-E72D297353CC}">
              <c16:uniqueId val="{00000009-6D5F-4FF3-8891-277144DECE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{85C92B09-3CE1-4054-A8F3-2CBFB0A7B2E5}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5F-4FF3-8891-277144DECE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{9F2ED005-2107-46D7-8F26-435EB6FD0499}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5F-4FF3-8891-277144DECE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{B1A2224A-128C-4281-B8C2-45437AAEDED1}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5F-4FF3-8891-277144DECE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{107FDA45-6DD4-4CCC-B7EA-3070BFF92599}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5F-4FF3-8891-277144DECE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{5CCC6EDD-F49C-4F06-81CB-320F058EF9BE}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5F-4FF3-8891-277144DECED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{07A6DE69-E9BB-440D-A5E6-4BCE775208F6}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5F-4FF3-8891-277144DECEDA}"/>
                </c:ext>
              </c:extLst>
            </c:dLbl>
            <c:dLbl>
              <c:idx val="16"/>
              <c:layout>
                <c:manualLayout>
                  <c:x val="0"/>
                  <c:y val="-1.962472704951313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{AE8098F1-6515-49BD-AB1F-304828A47BE2}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5F-4FF3-8891-277144DECEDA}"/>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{05CC21B9-20CC-4AA9-A340-E2C557AB6D17}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5F-4FF3-8891-277144DECEDA}"/>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{C5920EE9-6650-4D77-9957-8561432B5EC8}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5F-4FF3-8891-277144DECE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D5F-4FF3-8891-277144DECED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{57FC2791-32F8-446F-8B36-F40B2C01BF0C}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DED-4C38-80E0-36E4492901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{8DBB817A-E2E6-4E88-BF06-56571927EC16}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ED-4C38-80E0-36E4492901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{C4FD82AE-9C9D-4AB8-8952-CFF4BC2291B0}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ED-4C38-80E0-36E4492901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{BA1E2983-7346-4CCE-A23F-F01848F12E82}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ED-4C38-80E0-36E4492901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{6A149F5B-7EAC-478D-BA57-CC20D18E35E7}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ED-4C38-80E0-36E4492901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{D4CC2EE1-3334-490B-86B1-F3F3DD6DD518}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DED-4C38-80E0-36E4492901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{1080DD40-D53C-4610-B6F2-DDABD2B13E4A}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DED-4C38-80E0-36E4492901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{616AE53A-73E4-49DE-933F-94642CB56B50}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DED-4C38-80E0-36E4492901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{C8268695-E9D8-431D-876C-4EB9B7F1FD3F}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DED-4C38-80E0-36E4492901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9.8000000000000007</c:v>
                </c:pt>
                <c:pt idx="16">
                  <c:v>9.8000000000000007</c:v>
                </c:pt>
                <c:pt idx="24">
                  <c:v>9.3000000000000007</c:v>
                </c:pt>
                <c:pt idx="32">
                  <c:v>9.1</c:v>
                </c:pt>
              </c:numCache>
            </c:numRef>
          </c:xVal>
          <c:yVal>
            <c:numRef>
              <c:f>公会計指標分析・財政指標組合せ分析表!$BP$73:$DC$73</c:f>
              <c:numCache>
                <c:formatCode>#,##0.0;"▲ "#,##0.0</c:formatCode>
                <c:ptCount val="40"/>
                <c:pt idx="0">
                  <c:v>33.299999999999997</c:v>
                </c:pt>
                <c:pt idx="8">
                  <c:v>14.6</c:v>
                </c:pt>
                <c:pt idx="32">
                  <c:v>21.8</c:v>
                </c:pt>
              </c:numCache>
            </c:numRef>
          </c:yVal>
          <c:smooth val="0"/>
          <c:extLst>
            <c:ext xmlns:c16="http://schemas.microsoft.com/office/drawing/2014/chart" uri="{C3380CC4-5D6E-409C-BE32-E72D297353CC}">
              <c16:uniqueId val="{00000009-6DED-4C38-80E0-36E4492901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{25B9F426-48A3-44FF-AF62-D91F566FB41C}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DED-4C38-80E0-36E4492901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{8ED3443E-D047-4821-AD12-C0DCBDC34BD0}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ED-4C38-80E0-36E4492901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{8A0AE095-09C4-42FB-BC61-F77C04356546}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ED-4C38-80E0-36E4492901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{0D9C7D4E-636B-4797-A5B0-3EE9E62617B1}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ED-4C38-80E0-36E4492901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{0AC979FD-15FC-4EAB-9568-8C5DCD2348CC}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ED-4C38-80E0-36E4492901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{AF9732A1-AD62-41DD-9BFA-9AE11AE2ACDC}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DED-4C38-80E0-36E4492901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{9B07D641-2B8B-43E2-92D1-B017A3DBDF6B}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DED-4C38-80E0-36E4492901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{3A7AC51A-B623-49BC-9CF8-50E9018DA38F}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DED-4C38-80E0-36E4492901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{1621DD07-1923-42B1-9F1E-C3CC8DEF90D3}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DED-4C38-80E0-36E4492901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DED-4C38-80E0-36E44929015F}"/>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人口の減少や全国平均を上回る高齢化率に加え、町内の中心となる</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次産業が低調なことにより、財政基盤が弱く、類似団体では低い水準となっている。</a:t>
          </a:r>
          <a:r>
            <a:rPr lang="ja-JP" altLang="en-US" sz="1100" b="0" i="0" baseline="0">
              <a:solidFill>
                <a:schemeClr val="dk1"/>
              </a:solidFill>
              <a:effectLst/>
              <a:latin typeface="+mn-lt"/>
              <a:ea typeface="+mn-ea"/>
              <a:cs typeface="+mn-cs"/>
            </a:rPr>
            <a:t>事業や補助金の</a:t>
          </a:r>
          <a:r>
            <a:rPr lang="ja-JP" altLang="ja-JP" sz="1100" b="0" i="0" baseline="0">
              <a:solidFill>
                <a:schemeClr val="dk1"/>
              </a:solidFill>
              <a:effectLst/>
              <a:latin typeface="+mn-lt"/>
              <a:ea typeface="+mn-ea"/>
              <a:cs typeface="+mn-cs"/>
            </a:rPr>
            <a:t>見直し等により歳出の削減に努めるとともに、</a:t>
          </a:r>
          <a:r>
            <a:rPr lang="ja-JP" altLang="en-US" sz="1100" b="0" i="0" baseline="0">
              <a:solidFill>
                <a:schemeClr val="dk1"/>
              </a:solidFill>
              <a:effectLst/>
              <a:latin typeface="+mn-lt"/>
              <a:ea typeface="+mn-ea"/>
              <a:cs typeface="+mn-cs"/>
            </a:rPr>
            <a:t>使用料の見直しや</a:t>
          </a:r>
          <a:r>
            <a:rPr lang="ja-JP" altLang="ja-JP" sz="1100" b="0" i="0" baseline="0">
              <a:solidFill>
                <a:schemeClr val="dk1"/>
              </a:solidFill>
              <a:effectLst/>
              <a:latin typeface="+mn-lt"/>
              <a:ea typeface="+mn-ea"/>
              <a:cs typeface="+mn-cs"/>
            </a:rPr>
            <a:t>地方税の徴収強化等の取組みを行い、財政の健全化に努める。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28363</xdr:rowOff>
    </xdr:from>
    <xdr:to>
      <xdr:col>23</xdr:col>
      <xdr:colOff>133350</xdr:colOff>
      <xdr:row>44</xdr:row>
      <xdr:rowOff>36406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7216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36406</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802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44890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7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157056</xdr:rowOff>
    </xdr:from>
    <xdr:to>
      <xdr:col>19</xdr:col>
      <xdr:colOff>184150</xdr:colOff>
      <xdr:row>44</xdr:row>
      <xdr:rowOff>87206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類似団体の平均より下回っているが、多世代交流拠点整備関連事業などの大規模事業</a:t>
          </a:r>
          <a:r>
            <a:rPr kumimoji="1" lang="ja-JP" altLang="en-US" sz="1100">
              <a:solidFill>
                <a:schemeClr val="dk1"/>
              </a:solidFill>
              <a:effectLst/>
              <a:latin typeface="+mn-lt"/>
              <a:ea typeface="+mn-ea"/>
              <a:cs typeface="+mn-cs"/>
            </a:rPr>
            <a:t>が終了し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公債費の増加が見込まれるため、新発債の抑制や繰上償還を計画的に行い</a:t>
          </a:r>
          <a:r>
            <a:rPr kumimoji="1" lang="ja-JP" altLang="en-US" sz="1100">
              <a:solidFill>
                <a:schemeClr val="dk1"/>
              </a:solidFill>
              <a:effectLst/>
              <a:latin typeface="+mn-lt"/>
              <a:ea typeface="+mn-ea"/>
              <a:cs typeface="+mn-cs"/>
            </a:rPr>
            <a:t>義務的経費の削減</a:t>
          </a:r>
          <a:r>
            <a:rPr kumimoji="1" lang="ja-JP" altLang="ja-JP" sz="1100">
              <a:solidFill>
                <a:schemeClr val="dk1"/>
              </a:solidFill>
              <a:effectLst/>
              <a:latin typeface="+mn-lt"/>
              <a:ea typeface="+mn-ea"/>
              <a:cs typeface="+mn-cs"/>
            </a:rPr>
            <a:t>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11049</xdr:rowOff>
    </xdr:from>
    <xdr:to>
      <xdr:col>23</xdr:col>
      <xdr:colOff>133350</xdr:colOff>
      <xdr:row>59</xdr:row>
      <xdr:rowOff>23114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26599"/>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148717</xdr:rowOff>
    </xdr:from>
    <xdr:to>
      <xdr:col>19</xdr:col>
      <xdr:colOff>133350</xdr:colOff>
      <xdr:row>59</xdr:row>
      <xdr:rowOff>11049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092817"/>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119761</xdr:rowOff>
    </xdr:from>
    <xdr:to>
      <xdr:col>15</xdr:col>
      <xdr:colOff>82550</xdr:colOff>
      <xdr:row>58</xdr:row>
      <xdr:rowOff>148717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6386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119761</xdr:rowOff>
    </xdr:from>
    <xdr:to>
      <xdr:col>11</xdr:col>
      <xdr:colOff>31750</xdr:colOff>
      <xdr:row>59</xdr:row>
      <xdr:rowOff>20701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63861"/>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143764</xdr:rowOff>
    </xdr:from>
    <xdr:to>
      <xdr:col>23</xdr:col>
      <xdr:colOff>184150</xdr:colOff>
      <xdr:row>59</xdr:row>
      <xdr:rowOff>73914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160291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131699</xdr:rowOff>
    </xdr:from>
    <xdr:to>
      <xdr:col>19</xdr:col>
      <xdr:colOff>184150</xdr:colOff>
      <xdr:row>59</xdr:row>
      <xdr:rowOff>61849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0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72026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844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97917</xdr:rowOff>
    </xdr:from>
    <xdr:to>
      <xdr:col>15</xdr:col>
      <xdr:colOff>133350</xdr:colOff>
      <xdr:row>59</xdr:row>
      <xdr:rowOff>28067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4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38244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1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68961</xdr:rowOff>
    </xdr:from>
    <xdr:to>
      <xdr:col>11</xdr:col>
      <xdr:colOff>82550</xdr:colOff>
      <xdr:row>58</xdr:row>
      <xdr:rowOff>170561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1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9288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8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141351</xdr:rowOff>
    </xdr:from>
    <xdr:to>
      <xdr:col>7</xdr:col>
      <xdr:colOff>31750</xdr:colOff>
      <xdr:row>59</xdr:row>
      <xdr:rowOff>71501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0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81678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85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類似団体平均を上回っているのは、高年齢層の職員構成などにより人件費が嵩んでいることが主な要因となっている。今後は新規採用職員の抑制により職員数を減員する</a:t>
          </a:r>
          <a:r>
            <a:rPr kumimoji="1" lang="ja-JP" altLang="en-US" sz="1100">
              <a:solidFill>
                <a:schemeClr val="dk1"/>
              </a:solidFill>
              <a:effectLst/>
              <a:latin typeface="+mn-lt"/>
              <a:ea typeface="+mn-ea"/>
              <a:cs typeface="+mn-cs"/>
            </a:rPr>
            <a:t>など定員管理計画を進めていく必要がある。また、人件費・</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ともに近年の物価高騰により増加傾向にあり</a:t>
          </a:r>
          <a:r>
            <a:rPr kumimoji="1" lang="ja-JP" altLang="ja-JP" sz="1100">
              <a:solidFill>
                <a:schemeClr val="dk1"/>
              </a:solidFill>
              <a:effectLst/>
              <a:latin typeface="+mn-lt"/>
              <a:ea typeface="+mn-ea"/>
              <a:cs typeface="+mn-cs"/>
            </a:rPr>
            <a:t>、民間委託が可能なものは民間委託を進め、コストの低減を図るように努める。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38116</xdr:rowOff>
    </xdr:from>
    <xdr:to>
      <xdr:col>23</xdr:col>
      <xdr:colOff>133350</xdr:colOff>
      <xdr:row>83</xdr:row>
      <xdr:rowOff>135337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268466"/>
          <a:ext cx="838200" cy="9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17912</xdr:rowOff>
    </xdr:from>
    <xdr:to>
      <xdr:col>19</xdr:col>
      <xdr:colOff>133350</xdr:colOff>
      <xdr:row>83</xdr:row>
      <xdr:rowOff>38116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248262"/>
          <a:ext cx="889000" cy="2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153522</xdr:rowOff>
    </xdr:from>
    <xdr:to>
      <xdr:col>15</xdr:col>
      <xdr:colOff>82550</xdr:colOff>
      <xdr:row>83</xdr:row>
      <xdr:rowOff>17912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212422"/>
          <a:ext cx="889000" cy="3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134699</xdr:rowOff>
    </xdr:from>
    <xdr:to>
      <xdr:col>11</xdr:col>
      <xdr:colOff>31750</xdr:colOff>
      <xdr:row>82</xdr:row>
      <xdr:rowOff>153522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193599"/>
          <a:ext cx="889000" cy="1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84537</xdr:rowOff>
    </xdr:from>
    <xdr:to>
      <xdr:col>23</xdr:col>
      <xdr:colOff>184150</xdr:colOff>
      <xdr:row>84</xdr:row>
      <xdr:rowOff>14687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31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56614</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28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158766</xdr:rowOff>
    </xdr:from>
    <xdr:to>
      <xdr:col>19</xdr:col>
      <xdr:colOff>184150</xdr:colOff>
      <xdr:row>83</xdr:row>
      <xdr:rowOff>88916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73693</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30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138562</xdr:rowOff>
    </xdr:from>
    <xdr:to>
      <xdr:col>15</xdr:col>
      <xdr:colOff>133350</xdr:colOff>
      <xdr:row>83</xdr:row>
      <xdr:rowOff>68712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19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53489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283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102722</xdr:rowOff>
    </xdr:from>
    <xdr:to>
      <xdr:col>11</xdr:col>
      <xdr:colOff>82550</xdr:colOff>
      <xdr:row>83</xdr:row>
      <xdr:rowOff>32872</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16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17649</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24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83899</xdr:rowOff>
    </xdr:from>
    <xdr:to>
      <xdr:col>7</xdr:col>
      <xdr:colOff>31750</xdr:colOff>
      <xdr:row>83</xdr:row>
      <xdr:rowOff>14049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1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170276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229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類似団体の平均を下回っているが、各種手当ての総点検を行い、引き続き給与の適正化に努める。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136172</xdr:rowOff>
    </xdr:from>
    <xdr:to>
      <xdr:col>81</xdr:col>
      <xdr:colOff>44450</xdr:colOff>
      <xdr:row>84</xdr:row>
      <xdr:rowOff>149578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5379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95955</xdr:rowOff>
    </xdr:from>
    <xdr:to>
      <xdr:col>77</xdr:col>
      <xdr:colOff>44450</xdr:colOff>
      <xdr:row>84</xdr:row>
      <xdr:rowOff>149578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4977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95955</xdr:rowOff>
    </xdr:from>
    <xdr:to>
      <xdr:col>72</xdr:col>
      <xdr:colOff>203200</xdr:colOff>
      <xdr:row>84</xdr:row>
      <xdr:rowOff>109361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4977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85</xdr:row>
      <xdr:rowOff>31750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5111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101899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33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45155</xdr:rowOff>
    </xdr:from>
    <xdr:to>
      <xdr:col>73</xdr:col>
      <xdr:colOff>44450</xdr:colOff>
      <xdr:row>84</xdr:row>
      <xdr:rowOff>146755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156932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58561</xdr:rowOff>
    </xdr:from>
    <xdr:to>
      <xdr:col>68</xdr:col>
      <xdr:colOff>203200</xdr:colOff>
      <xdr:row>84</xdr:row>
      <xdr:rowOff>160161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170338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平均を上回っているのは、行政面積が広く支所機能充実のため一定数の人員を配置していること、また保育所の運営を直営で行っていることなどが要因となっている。今後においても住民行政サービスを確保しつつ、行政組織や事務事業の見直しを図り、職員数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15240</xdr:rowOff>
    </xdr:from>
    <xdr:to>
      <xdr:col>81</xdr:col>
      <xdr:colOff>44450</xdr:colOff>
      <xdr:row>64</xdr:row>
      <xdr:rowOff>66947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98804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128088</xdr:rowOff>
    </xdr:from>
    <xdr:to>
      <xdr:col>77</xdr:col>
      <xdr:colOff>44450</xdr:colOff>
      <xdr:row>64</xdr:row>
      <xdr:rowOff>15240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929438"/>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100512</xdr:rowOff>
    </xdr:from>
    <xdr:to>
      <xdr:col>72</xdr:col>
      <xdr:colOff>203200</xdr:colOff>
      <xdr:row>63</xdr:row>
      <xdr:rowOff>128088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901862"/>
          <a:ext cx="8890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70636</xdr:rowOff>
    </xdr:from>
    <xdr:to>
      <xdr:col>68</xdr:col>
      <xdr:colOff>152400</xdr:colOff>
      <xdr:row>63</xdr:row>
      <xdr:rowOff>100512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871986"/>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16147</xdr:rowOff>
    </xdr:from>
    <xdr:to>
      <xdr:col>81</xdr:col>
      <xdr:colOff>95250</xdr:colOff>
      <xdr:row>64</xdr:row>
      <xdr:rowOff>117747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159674</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96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135890</xdr:rowOff>
    </xdr:from>
    <xdr:to>
      <xdr:col>77</xdr:col>
      <xdr:colOff>95250</xdr:colOff>
      <xdr:row>64</xdr:row>
      <xdr:rowOff>66040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50817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77288</xdr:rowOff>
    </xdr:from>
    <xdr:to>
      <xdr:col>73</xdr:col>
      <xdr:colOff>44450</xdr:colOff>
      <xdr:row>64</xdr:row>
      <xdr:rowOff>7438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8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163665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96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49712</xdr:rowOff>
    </xdr:from>
    <xdr:to>
      <xdr:col>68</xdr:col>
      <xdr:colOff>203200</xdr:colOff>
      <xdr:row>63</xdr:row>
      <xdr:rowOff>151312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85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136089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93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19836</xdr:rowOff>
    </xdr:from>
    <xdr:to>
      <xdr:col>64</xdr:col>
      <xdr:colOff>152400</xdr:colOff>
      <xdr:row>63</xdr:row>
      <xdr:rowOff>121436</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8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106213</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90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類似団体より高い比率となっているが、計画的な繰上償還の実施により実質公債費比率の上昇抑制に努めている。また、大規模事業の実施に伴い、</a:t>
          </a:r>
          <a:r>
            <a:rPr kumimoji="1" lang="ja-JP" altLang="en-US" sz="1100">
              <a:solidFill>
                <a:schemeClr val="dk1"/>
              </a:solidFill>
              <a:effectLst/>
              <a:latin typeface="+mn-lt"/>
              <a:ea typeface="+mn-ea"/>
              <a:cs typeface="+mn-cs"/>
            </a:rPr>
            <a:t>単年度実質公債費比率は上昇しており、</a:t>
          </a:r>
          <a:r>
            <a:rPr kumimoji="1" lang="ja-JP" altLang="ja-JP" sz="1100">
              <a:solidFill>
                <a:schemeClr val="dk1"/>
              </a:solidFill>
              <a:effectLst/>
              <a:latin typeface="+mn-lt"/>
              <a:ea typeface="+mn-ea"/>
              <a:cs typeface="+mn-cs"/>
            </a:rPr>
            <a:t>数値の悪化が見込まれるため、</a:t>
          </a:r>
          <a:r>
            <a:rPr kumimoji="1" lang="ja-JP" altLang="en-US" sz="1100">
              <a:solidFill>
                <a:schemeClr val="dk1"/>
              </a:solidFill>
              <a:effectLst/>
              <a:latin typeface="+mn-lt"/>
              <a:ea typeface="+mn-ea"/>
              <a:cs typeface="+mn-cs"/>
            </a:rPr>
            <a:t>新発債の抑制、</a:t>
          </a:r>
          <a:r>
            <a:rPr kumimoji="1" lang="ja-JP" altLang="ja-JP" sz="1100">
              <a:solidFill>
                <a:schemeClr val="dk1"/>
              </a:solidFill>
              <a:effectLst/>
              <a:latin typeface="+mn-lt"/>
              <a:ea typeface="+mn-ea"/>
              <a:cs typeface="+mn-cs"/>
            </a:rPr>
            <a:t>減債基金の積立や繰上償還を行う。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41</xdr:row>
      <xdr:rowOff>162378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6884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162378</xdr:rowOff>
    </xdr:from>
    <xdr:to>
      <xdr:col>77</xdr:col>
      <xdr:colOff>44450</xdr:colOff>
      <xdr:row>42</xdr:row>
      <xdr:rowOff>48381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9182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48381</xdr:rowOff>
    </xdr:from>
    <xdr:to>
      <xdr:col>72</xdr:col>
      <xdr:colOff>203200</xdr:colOff>
      <xdr:row>42</xdr:row>
      <xdr:rowOff>48381</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492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2419</xdr:rowOff>
    </xdr:from>
    <xdr:to>
      <xdr:col>68</xdr:col>
      <xdr:colOff>152400</xdr:colOff>
      <xdr:row>42</xdr:row>
      <xdr:rowOff>48381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88598</xdr:rowOff>
    </xdr:from>
    <xdr:to>
      <xdr:col>81</xdr:col>
      <xdr:colOff>95250</xdr:colOff>
      <xdr:row>42</xdr:row>
      <xdr:rowOff>18748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60675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9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111578</xdr:rowOff>
    </xdr:from>
    <xdr:to>
      <xdr:col>77</xdr:col>
      <xdr:colOff>95250</xdr:colOff>
      <xdr:row>42</xdr:row>
      <xdr:rowOff>41728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26505</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169031</xdr:rowOff>
    </xdr:from>
    <xdr:to>
      <xdr:col>73</xdr:col>
      <xdr:colOff>44450</xdr:colOff>
      <xdr:row>42</xdr:row>
      <xdr:rowOff>99181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83958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37996</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ここ数年は</a:t>
          </a:r>
          <a:r>
            <a:rPr lang="ja-JP" altLang="ja-JP" sz="1100" b="0" i="0" baseline="0">
              <a:solidFill>
                <a:schemeClr val="dk1"/>
              </a:solidFill>
              <a:effectLst/>
              <a:latin typeface="+mn-lt"/>
              <a:ea typeface="+mn-ea"/>
              <a:cs typeface="+mn-cs"/>
            </a:rPr>
            <a:t>基金の増加により０となってい</a:t>
          </a:r>
          <a:r>
            <a:rPr lang="ja-JP" altLang="en-US" sz="1100" b="0" i="0" baseline="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大規模事業に係る基金取り崩しなどにより上昇</a:t>
          </a:r>
          <a:r>
            <a:rPr kumimoji="1" lang="ja-JP" altLang="en-US" sz="1100">
              <a:solidFill>
                <a:schemeClr val="dk1"/>
              </a:solidFill>
              <a:effectLst/>
              <a:latin typeface="+mn-lt"/>
              <a:ea typeface="+mn-ea"/>
              <a:cs typeface="+mn-cs"/>
            </a:rPr>
            <a:t>した。今後は大規模事業の地方債借入金に対する償還が始まり比率が高まる可能性が高いため、</a:t>
          </a:r>
          <a:r>
            <a:rPr kumimoji="1" lang="ja-JP" altLang="ja-JP" sz="1100">
              <a:solidFill>
                <a:schemeClr val="dk1"/>
              </a:solidFill>
              <a:effectLst/>
              <a:latin typeface="+mn-lt"/>
              <a:ea typeface="+mn-ea"/>
              <a:cs typeface="+mn-cs"/>
            </a:rPr>
            <a:t>後世への負担を少しでも軽減するよう、新規事業の実施等について</a:t>
          </a:r>
          <a:r>
            <a:rPr kumimoji="1" lang="ja-JP" altLang="en-US" sz="1100">
              <a:solidFill>
                <a:schemeClr val="dk1"/>
              </a:solidFill>
              <a:effectLst/>
              <a:latin typeface="+mn-lt"/>
              <a:ea typeface="+mn-ea"/>
              <a:cs typeface="+mn-cs"/>
            </a:rPr>
            <a:t>は長期的な観測のもと元スクラップ＆ビルド</a:t>
          </a:r>
          <a:r>
            <a:rPr kumimoji="1" lang="ja-JP" altLang="ja-JP" sz="1100">
              <a:solidFill>
                <a:schemeClr val="dk1"/>
              </a:solidFill>
              <a:effectLst/>
              <a:latin typeface="+mn-lt"/>
              <a:ea typeface="+mn-ea"/>
              <a:cs typeface="+mn-cs"/>
            </a:rPr>
            <a:t>を図り、地方債については繰上償還を行うなど健全な財政運営に努める。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80675</xdr:rowOff>
    </xdr:from>
    <xdr:to>
      <xdr:col>68</xdr:col>
      <xdr:colOff>152400</xdr:colOff>
      <xdr:row>15</xdr:row>
      <xdr:rowOff>124097</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480975"/>
          <a:ext cx="889000" cy="2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112607</xdr:rowOff>
    </xdr:from>
    <xdr:to>
      <xdr:col>81</xdr:col>
      <xdr:colOff>95250</xdr:colOff>
      <xdr:row>15</xdr:row>
      <xdr:rowOff>42757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51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84684</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48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29875</xdr:rowOff>
    </xdr:from>
    <xdr:to>
      <xdr:col>68</xdr:col>
      <xdr:colOff>203200</xdr:colOff>
      <xdr:row>14</xdr:row>
      <xdr:rowOff>131475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4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116252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5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73297</xdr:rowOff>
    </xdr:from>
    <xdr:to>
      <xdr:col>64</xdr:col>
      <xdr:colOff>152400</xdr:colOff>
      <xdr:row>16</xdr:row>
      <xdr:rowOff>3447</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64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159674</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731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類似団体の平均を下回っているが、</a:t>
          </a:r>
          <a:r>
            <a:rPr lang="ja-JP" altLang="en-US" sz="1100" b="0" i="0" baseline="0">
              <a:solidFill>
                <a:schemeClr val="dk1"/>
              </a:solidFill>
              <a:effectLst/>
              <a:latin typeface="+mn-lt"/>
              <a:ea typeface="+mn-ea"/>
              <a:cs typeface="+mn-cs"/>
            </a:rPr>
            <a:t>今後物価高騰に伴う人件費の増加が見込まれるため、</a:t>
          </a:r>
          <a:r>
            <a:rPr lang="ja-JP" altLang="ja-JP" sz="1100" b="0" i="0" baseline="0">
              <a:solidFill>
                <a:schemeClr val="dk1"/>
              </a:solidFill>
              <a:effectLst/>
              <a:latin typeface="+mn-lt"/>
              <a:ea typeface="+mn-ea"/>
              <a:cs typeface="+mn-cs"/>
            </a:rPr>
            <a:t>引き続き計画的な人員の適正配置や支所機能の充実、</a:t>
          </a:r>
          <a:r>
            <a:rPr lang="en-US" altLang="ja-JP" sz="1100" b="0" i="0" baseline="0">
              <a:solidFill>
                <a:schemeClr val="dk1"/>
              </a:solidFill>
              <a:effectLst/>
              <a:latin typeface="+mn-lt"/>
              <a:ea typeface="+mn-ea"/>
              <a:cs typeface="+mn-cs"/>
            </a:rPr>
            <a:t>DX</a:t>
          </a:r>
          <a:r>
            <a:rPr lang="ja-JP" altLang="en-US" sz="1100" b="0" i="0" baseline="0">
              <a:solidFill>
                <a:schemeClr val="dk1"/>
              </a:solidFill>
              <a:effectLst/>
              <a:latin typeface="+mn-lt"/>
              <a:ea typeface="+mn-ea"/>
              <a:cs typeface="+mn-cs"/>
            </a:rPr>
            <a:t>による業務の効率化、</a:t>
          </a:r>
          <a:r>
            <a:rPr lang="ja-JP" altLang="ja-JP" sz="1100" b="0" i="0" baseline="0">
              <a:solidFill>
                <a:schemeClr val="dk1"/>
              </a:solidFill>
              <a:effectLst/>
              <a:latin typeface="+mn-lt"/>
              <a:ea typeface="+mn-ea"/>
              <a:cs typeface="+mn-cs"/>
            </a:rPr>
            <a:t>施設の運営体制の見直しや指定管理者制度の導入等により委託化を進め、人件費関係経費全体について抑制していく。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167005</xdr:rowOff>
    </xdr:from>
    <xdr:to>
      <xdr:col>24</xdr:col>
      <xdr:colOff>25400</xdr:colOff>
      <xdr:row>35</xdr:row>
      <xdr:rowOff>41275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963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138430</xdr:rowOff>
    </xdr:from>
    <xdr:to>
      <xdr:col>19</xdr:col>
      <xdr:colOff>187325</xdr:colOff>
      <xdr:row>34</xdr:row>
      <xdr:rowOff>167005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67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138430</xdr:rowOff>
    </xdr:from>
    <xdr:to>
      <xdr:col>15</xdr:col>
      <xdr:colOff>98425</xdr:colOff>
      <xdr:row>34</xdr:row>
      <xdr:rowOff>161290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5967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161290</xdr:rowOff>
    </xdr:from>
    <xdr:to>
      <xdr:col>11</xdr:col>
      <xdr:colOff>9525</xdr:colOff>
      <xdr:row>35</xdr:row>
      <xdr:rowOff>98425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9059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161925</xdr:rowOff>
    </xdr:from>
    <xdr:to>
      <xdr:col>24</xdr:col>
      <xdr:colOff>76200</xdr:colOff>
      <xdr:row>35</xdr:row>
      <xdr:rowOff>92075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7002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3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116205</xdr:rowOff>
    </xdr:from>
    <xdr:to>
      <xdr:col>20</xdr:col>
      <xdr:colOff>38100</xdr:colOff>
      <xdr:row>35</xdr:row>
      <xdr:rowOff>46355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56532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714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87630</xdr:rowOff>
    </xdr:from>
    <xdr:to>
      <xdr:col>15</xdr:col>
      <xdr:colOff>149225</xdr:colOff>
      <xdr:row>35</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27957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110490</xdr:rowOff>
    </xdr:from>
    <xdr:to>
      <xdr:col>11</xdr:col>
      <xdr:colOff>60325</xdr:colOff>
      <xdr:row>35</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47625</xdr:rowOff>
    </xdr:from>
    <xdr:to>
      <xdr:col>6</xdr:col>
      <xdr:colOff>171450</xdr:colOff>
      <xdr:row>35</xdr:row>
      <xdr:rowOff>149225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134002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3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類似団体の平均を下回っているが、</a:t>
          </a:r>
          <a:r>
            <a:rPr lang="ja-JP" altLang="en-US" sz="1100" b="0" i="0" baseline="0">
              <a:solidFill>
                <a:schemeClr val="dk1"/>
              </a:solidFill>
              <a:effectLst/>
              <a:latin typeface="+mn-lt"/>
              <a:ea typeface="+mn-ea"/>
              <a:cs typeface="+mn-cs"/>
            </a:rPr>
            <a:t>物価高騰の影響で今後増加が見込まれる。</a:t>
          </a:r>
          <a:r>
            <a:rPr lang="ja-JP" altLang="ja-JP" sz="1100" b="0" i="0" baseline="0">
              <a:solidFill>
                <a:schemeClr val="dk1"/>
              </a:solidFill>
              <a:effectLst/>
              <a:latin typeface="+mn-lt"/>
              <a:ea typeface="+mn-ea"/>
              <a:cs typeface="+mn-cs"/>
            </a:rPr>
            <a:t>引き続き事業の見直しや事務事業の効率化により抑制に努めていく。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133858</xdr:rowOff>
    </xdr:from>
    <xdr:to>
      <xdr:col>82</xdr:col>
      <xdr:colOff>107950</xdr:colOff>
      <xdr:row>14</xdr:row>
      <xdr:rowOff>8128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3627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xdr:rowOff>
    </xdr:from>
    <xdr:to>
      <xdr:col>78</xdr:col>
      <xdr:colOff>69850</xdr:colOff>
      <xdr:row>14</xdr:row>
      <xdr:rowOff>44704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4084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165862</xdr:rowOff>
    </xdr:from>
    <xdr:to>
      <xdr:col>73</xdr:col>
      <xdr:colOff>180975</xdr:colOff>
      <xdr:row>14</xdr:row>
      <xdr:rowOff>44704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947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165862</xdr:rowOff>
    </xdr:from>
    <xdr:to>
      <xdr:col>69</xdr:col>
      <xdr:colOff>92075</xdr:colOff>
      <xdr:row>14</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947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83058</xdr:rowOff>
    </xdr:from>
    <xdr:to>
      <xdr:col>82</xdr:col>
      <xdr:colOff>158750</xdr:colOff>
      <xdr:row>14</xdr:row>
      <xdr:rowOff>13208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163085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2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128778</xdr:rowOff>
    </xdr:from>
    <xdr:to>
      <xdr:col>78</xdr:col>
      <xdr:colOff>120650</xdr:colOff>
      <xdr:row>14</xdr:row>
      <xdr:rowOff>58928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69105</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26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165354</xdr:rowOff>
    </xdr:from>
    <xdr:to>
      <xdr:col>74</xdr:col>
      <xdr:colOff>31750</xdr:colOff>
      <xdr:row>14</xdr:row>
      <xdr:rowOff>95504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105681</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115062</xdr:rowOff>
    </xdr:from>
    <xdr:to>
      <xdr:col>69</xdr:col>
      <xdr:colOff>142875</xdr:colOff>
      <xdr:row>14</xdr:row>
      <xdr:rowOff>45212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55389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類似団体より低い水準が続いているが、</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年度は国の施策（交付金）により増加した。経常経費としては、</a:t>
          </a:r>
          <a:r>
            <a:rPr lang="ja-JP" altLang="ja-JP" sz="1100" b="0" i="0" baseline="0">
              <a:solidFill>
                <a:schemeClr val="dk1"/>
              </a:solidFill>
              <a:effectLst/>
              <a:latin typeface="+mn-lt"/>
              <a:ea typeface="+mn-ea"/>
              <a:cs typeface="+mn-cs"/>
            </a:rPr>
            <a:t>障害福祉サービス費等給付費</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年々増加しており、今後も扶助費が増加していくことが想定される。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55</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043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昨年度は公営企業会計への繰出金が減少し</a:t>
          </a:r>
          <a:r>
            <a:rPr lang="ja-JP" altLang="ja-JP" sz="1100" b="0" i="0" baseline="0">
              <a:solidFill>
                <a:schemeClr val="dk1"/>
              </a:solidFill>
              <a:effectLst/>
              <a:latin typeface="+mn-lt"/>
              <a:ea typeface="+mn-ea"/>
              <a:cs typeface="+mn-cs"/>
            </a:rPr>
            <a:t>類似団体平均</a:t>
          </a:r>
          <a:r>
            <a:rPr lang="ja-JP" altLang="en-US" sz="1100" b="0" i="0" baseline="0">
              <a:solidFill>
                <a:schemeClr val="dk1"/>
              </a:solidFill>
              <a:effectLst/>
              <a:latin typeface="+mn-lt"/>
              <a:ea typeface="+mn-ea"/>
              <a:cs typeface="+mn-cs"/>
            </a:rPr>
            <a:t>を下回って</a:t>
          </a:r>
          <a:r>
            <a:rPr lang="ja-JP" altLang="ja-JP" sz="1100" b="0" i="0" baseline="0">
              <a:solidFill>
                <a:schemeClr val="dk1"/>
              </a:solidFill>
              <a:effectLst/>
              <a:latin typeface="+mn-lt"/>
              <a:ea typeface="+mn-ea"/>
              <a:cs typeface="+mn-cs"/>
            </a:rPr>
            <a:t>おり、今後も、水道事業、下水道事業の経費を節減するとともに、独立採算の原則に立ち返った料金の値上げによる健全化、国民健康保険事業会計においても国民健康保険税の適正化を図ることなどにより、税収を主な財源とする普通会計の負担額を減らし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58</xdr:row>
      <xdr:rowOff>88900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37700"/>
          <a:ext cx="8382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59</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033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071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071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類似団体内では低い水準が続いているが、</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年度は国の施策（交付金）により増加した。今後は一部事務組合への負担金（人件費見合い）の増加が見込まれるなど、</a:t>
          </a:r>
          <a:r>
            <a:rPr lang="ja-JP" altLang="ja-JP" sz="1100" b="0" i="0" baseline="0">
              <a:solidFill>
                <a:schemeClr val="dk1"/>
              </a:solidFill>
              <a:effectLst/>
              <a:latin typeface="+mn-lt"/>
              <a:ea typeface="+mn-ea"/>
              <a:cs typeface="+mn-cs"/>
            </a:rPr>
            <a:t>安定的な財政運営を行うためにも、補助金等の</a:t>
          </a:r>
          <a:r>
            <a:rPr lang="ja-JP" altLang="en-US" sz="1100" b="0" i="0" baseline="0">
              <a:solidFill>
                <a:schemeClr val="dk1"/>
              </a:solidFill>
              <a:effectLst/>
              <a:latin typeface="+mn-lt"/>
              <a:ea typeface="+mn-ea"/>
              <a:cs typeface="+mn-cs"/>
            </a:rPr>
            <a:t>見直しなど</a:t>
          </a:r>
          <a:r>
            <a:rPr lang="ja-JP" altLang="ja-JP" sz="1100" b="0" i="0" baseline="0">
              <a:solidFill>
                <a:schemeClr val="dk1"/>
              </a:solidFill>
              <a:effectLst/>
              <a:latin typeface="+mn-lt"/>
              <a:ea typeface="+mn-ea"/>
              <a:cs typeface="+mn-cs"/>
            </a:rPr>
            <a:t>適切な管理を行う必要がある。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6985</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910580"/>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150512</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00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xdr:rowOff>
    </xdr:from>
    <xdr:to>
      <xdr:col>82</xdr:col>
      <xdr:colOff>196850</xdr:colOff>
      <xdr:row>41</xdr:row>
      <xdr:rowOff>6985</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03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104140</xdr:rowOff>
    </xdr:from>
    <xdr:to>
      <xdr:col>82</xdr:col>
      <xdr:colOff>107950</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593344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88282</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6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116205</xdr:rowOff>
    </xdr:from>
    <xdr:to>
      <xdr:col>82</xdr:col>
      <xdr:colOff>158750</xdr:colOff>
      <xdr:row>37</xdr:row>
      <xdr:rowOff>46355</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121285</xdr:rowOff>
    </xdr:from>
    <xdr:to>
      <xdr:col>78</xdr:col>
      <xdr:colOff>69850</xdr:colOff>
      <xdr:row>34</xdr:row>
      <xdr:rowOff>104140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577913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86995</xdr:rowOff>
    </xdr:from>
    <xdr:to>
      <xdr:col>73</xdr:col>
      <xdr:colOff>180975</xdr:colOff>
      <xdr:row>33</xdr:row>
      <xdr:rowOff>121285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57448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86995</xdr:rowOff>
    </xdr:from>
    <xdr:to>
      <xdr:col>69</xdr:col>
      <xdr:colOff>92075</xdr:colOff>
      <xdr:row>33</xdr:row>
      <xdr:rowOff>155575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57448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70485</xdr:rowOff>
    </xdr:from>
    <xdr:to>
      <xdr:col>69</xdr:col>
      <xdr:colOff>142875</xdr:colOff>
      <xdr:row>36</xdr:row>
      <xdr:rowOff>635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53340</xdr:rowOff>
    </xdr:from>
    <xdr:to>
      <xdr:col>78</xdr:col>
      <xdr:colOff>120650</xdr:colOff>
      <xdr:row>34</xdr:row>
      <xdr:rowOff>154940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70485</xdr:rowOff>
    </xdr:from>
    <xdr:to>
      <xdr:col>74</xdr:col>
      <xdr:colOff>31750</xdr:colOff>
      <xdr:row>34</xdr:row>
      <xdr:rowOff>635</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57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10812</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36195</xdr:rowOff>
    </xdr:from>
    <xdr:to>
      <xdr:col>69</xdr:col>
      <xdr:colOff>142875</xdr:colOff>
      <xdr:row>33</xdr:row>
      <xdr:rowOff>137795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5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147972</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46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104775</xdr:rowOff>
    </xdr:from>
    <xdr:to>
      <xdr:col>65</xdr:col>
      <xdr:colOff>53975</xdr:colOff>
      <xdr:row>34</xdr:row>
      <xdr:rowOff>34925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45102</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53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大規模事業の影響により</a:t>
          </a:r>
          <a:r>
            <a:rPr lang="ja-JP" altLang="en-US" sz="1100" b="0" i="0" baseline="0">
              <a:solidFill>
                <a:schemeClr val="dk1"/>
              </a:solidFill>
              <a:effectLst/>
              <a:latin typeface="+mn-lt"/>
              <a:ea typeface="+mn-ea"/>
              <a:cs typeface="+mn-cs"/>
            </a:rPr>
            <a:t>起債残高が増加しており、今後公債費</a:t>
          </a:r>
          <a:r>
            <a:rPr lang="ja-JP" altLang="ja-JP" sz="1100" b="0" i="0" baseline="0">
              <a:solidFill>
                <a:schemeClr val="dk1"/>
              </a:solidFill>
              <a:effectLst/>
              <a:latin typeface="+mn-lt"/>
              <a:ea typeface="+mn-ea"/>
              <a:cs typeface="+mn-cs"/>
            </a:rPr>
            <a:t>が膨らむことが予想される。そのため</a:t>
          </a:r>
          <a:r>
            <a:rPr lang="ja-JP" altLang="en-US" sz="1100" b="0" i="0" baseline="0">
              <a:solidFill>
                <a:schemeClr val="dk1"/>
              </a:solidFill>
              <a:effectLst/>
              <a:latin typeface="+mn-lt"/>
              <a:ea typeface="+mn-ea"/>
              <a:cs typeface="+mn-cs"/>
            </a:rPr>
            <a:t>新発債</a:t>
          </a:r>
          <a:r>
            <a:rPr lang="ja-JP" altLang="ja-JP" sz="1100" b="0" i="0" baseline="0">
              <a:solidFill>
                <a:schemeClr val="dk1"/>
              </a:solidFill>
              <a:effectLst/>
              <a:latin typeface="+mn-lt"/>
              <a:ea typeface="+mn-ea"/>
              <a:cs typeface="+mn-cs"/>
            </a:rPr>
            <a:t>の抑制及び繰上償還の実施に</a:t>
          </a:r>
          <a:r>
            <a:rPr lang="ja-JP" altLang="en-US" sz="1100" b="0" i="0" baseline="0">
              <a:solidFill>
                <a:schemeClr val="dk1"/>
              </a:solidFill>
              <a:effectLst/>
              <a:latin typeface="+mn-lt"/>
              <a:ea typeface="+mn-ea"/>
              <a:cs typeface="+mn-cs"/>
            </a:rPr>
            <a:t>より将来負担の軽減に</a:t>
          </a:r>
          <a:r>
            <a:rPr lang="ja-JP" altLang="ja-JP" sz="1100" b="0" i="0" baseline="0">
              <a:solidFill>
                <a:schemeClr val="dk1"/>
              </a:solidFill>
              <a:effectLst/>
              <a:latin typeface="+mn-lt"/>
              <a:ea typeface="+mn-ea"/>
              <a:cs typeface="+mn-cs"/>
            </a:rPr>
            <a:t>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35561</xdr:rowOff>
    </xdr:from>
    <xdr:to>
      <xdr:col>24</xdr:col>
      <xdr:colOff>25400</xdr:colOff>
      <xdr:row>78</xdr:row>
      <xdr:rowOff>53848</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408661"/>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53848</xdr:rowOff>
    </xdr:from>
    <xdr:to>
      <xdr:col>19</xdr:col>
      <xdr:colOff>187325</xdr:colOff>
      <xdr:row>78</xdr:row>
      <xdr:rowOff>58420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4269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58420</xdr:rowOff>
    </xdr:from>
    <xdr:to>
      <xdr:col>15</xdr:col>
      <xdr:colOff>98425</xdr:colOff>
      <xdr:row>78</xdr:row>
      <xdr:rowOff>94996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4315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362939"/>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156211</xdr:rowOff>
    </xdr:from>
    <xdr:to>
      <xdr:col>24</xdr:col>
      <xdr:colOff>76200</xdr:colOff>
      <xdr:row>78</xdr:row>
      <xdr:rowOff>86361</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128288</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xdr:rowOff>
    </xdr:from>
    <xdr:to>
      <xdr:col>20</xdr:col>
      <xdr:colOff>38100</xdr:colOff>
      <xdr:row>78</xdr:row>
      <xdr:rowOff>104648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89425</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44196</xdr:rowOff>
    </xdr:from>
    <xdr:to>
      <xdr:col>11</xdr:col>
      <xdr:colOff>60325</xdr:colOff>
      <xdr:row>78</xdr:row>
      <xdr:rowOff>145796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130573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類似団体内では低い水準となっているが、今後経常一般財源の減少が予想されることから、さらなる行財政改革を行い、財政の健全化を図る必要がある。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159004</xdr:rowOff>
    </xdr:from>
    <xdr:to>
      <xdr:col>82</xdr:col>
      <xdr:colOff>107950</xdr:colOff>
      <xdr:row>74</xdr:row>
      <xdr:rowOff>8128</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267485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124714</xdr:rowOff>
    </xdr:from>
    <xdr:to>
      <xdr:col>78</xdr:col>
      <xdr:colOff>69850</xdr:colOff>
      <xdr:row>73</xdr:row>
      <xdr:rowOff>159004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264056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78994</xdr:rowOff>
    </xdr:from>
    <xdr:to>
      <xdr:col>73</xdr:col>
      <xdr:colOff>180975</xdr:colOff>
      <xdr:row>73</xdr:row>
      <xdr:rowOff>124714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5948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78994</xdr:rowOff>
    </xdr:from>
    <xdr:to>
      <xdr:col>69</xdr:col>
      <xdr:colOff>92075</xdr:colOff>
      <xdr:row>74</xdr:row>
      <xdr:rowOff>28702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594844"/>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128778</xdr:rowOff>
    </xdr:from>
    <xdr:to>
      <xdr:col>82</xdr:col>
      <xdr:colOff>158750</xdr:colOff>
      <xdr:row>74</xdr:row>
      <xdr:rowOff>58928</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6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37355</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55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108204</xdr:rowOff>
    </xdr:from>
    <xdr:to>
      <xdr:col>78</xdr:col>
      <xdr:colOff>120650</xdr:colOff>
      <xdr:row>74</xdr:row>
      <xdr:rowOff>38354</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62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48531</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392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73914</xdr:rowOff>
    </xdr:from>
    <xdr:to>
      <xdr:col>74</xdr:col>
      <xdr:colOff>31750</xdr:colOff>
      <xdr:row>74</xdr:row>
      <xdr:rowOff>4064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14241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28194</xdr:rowOff>
    </xdr:from>
    <xdr:to>
      <xdr:col>69</xdr:col>
      <xdr:colOff>142875</xdr:colOff>
      <xdr:row>73</xdr:row>
      <xdr:rowOff>129794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5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139971</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1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149352</xdr:rowOff>
    </xdr:from>
    <xdr:to>
      <xdr:col>65</xdr:col>
      <xdr:colOff>53975</xdr:colOff>
      <xdr:row>74</xdr:row>
      <xdr:rowOff>79502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89679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43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141775</xdr:rowOff>
    </xdr:from>
    <xdr:to>
      <xdr:col>29</xdr:col>
      <xdr:colOff>127000</xdr:colOff>
      <xdr:row>17</xdr:row>
      <xdr:rowOff>41820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32600"/>
          <a:ext cx="647700" cy="71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41820</xdr:rowOff>
    </xdr:from>
    <xdr:to>
      <xdr:col>26</xdr:col>
      <xdr:colOff>50800</xdr:colOff>
      <xdr:row>17</xdr:row>
      <xdr:rowOff>81745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04095"/>
          <a:ext cx="698500" cy="39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81745</xdr:rowOff>
    </xdr:from>
    <xdr:to>
      <xdr:col>22</xdr:col>
      <xdr:colOff>114300</xdr:colOff>
      <xdr:row>17</xdr:row>
      <xdr:rowOff>99433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44020"/>
          <a:ext cx="698500" cy="17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85797</xdr:rowOff>
    </xdr:from>
    <xdr:to>
      <xdr:col>18</xdr:col>
      <xdr:colOff>177800</xdr:colOff>
      <xdr:row>17</xdr:row>
      <xdr:rowOff>99433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048072"/>
          <a:ext cx="698500" cy="13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90975</xdr:rowOff>
    </xdr:from>
    <xdr:to>
      <xdr:col>29</xdr:col>
      <xdr:colOff>177800</xdr:colOff>
      <xdr:row>17</xdr:row>
      <xdr:rowOff>21125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81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107502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7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162470</xdr:rowOff>
    </xdr:from>
    <xdr:to>
      <xdr:col>26</xdr:col>
      <xdr:colOff>101600</xdr:colOff>
      <xdr:row>17</xdr:row>
      <xdr:rowOff>92620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53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102797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722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30945</xdr:rowOff>
    </xdr:from>
    <xdr:to>
      <xdr:col>22</xdr:col>
      <xdr:colOff>165100</xdr:colOff>
      <xdr:row>17</xdr:row>
      <xdr:rowOff>132545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93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142722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6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48633</xdr:rowOff>
    </xdr:from>
    <xdr:to>
      <xdr:col>19</xdr:col>
      <xdr:colOff>38100</xdr:colOff>
      <xdr:row>17</xdr:row>
      <xdr:rowOff>150233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10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160410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7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34997</xdr:rowOff>
    </xdr:from>
    <xdr:to>
      <xdr:col>15</xdr:col>
      <xdr:colOff>101600</xdr:colOff>
      <xdr:row>17</xdr:row>
      <xdr:rowOff>136597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97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146774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6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140670</xdr:rowOff>
    </xdr:from>
    <xdr:to>
      <xdr:col>29</xdr:col>
      <xdr:colOff>127000</xdr:colOff>
      <xdr:row>34</xdr:row>
      <xdr:rowOff>323367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408120"/>
          <a:ext cx="647700" cy="182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283317</xdr:rowOff>
    </xdr:from>
    <xdr:to>
      <xdr:col>26</xdr:col>
      <xdr:colOff>50800</xdr:colOff>
      <xdr:row>34</xdr:row>
      <xdr:rowOff>323367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550767"/>
          <a:ext cx="698500" cy="40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155689</xdr:rowOff>
    </xdr:from>
    <xdr:to>
      <xdr:col>22</xdr:col>
      <xdr:colOff>114300</xdr:colOff>
      <xdr:row>34</xdr:row>
      <xdr:rowOff>283317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423139"/>
          <a:ext cx="698500" cy="127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155689</xdr:rowOff>
    </xdr:from>
    <xdr:to>
      <xdr:col>18</xdr:col>
      <xdr:colOff>177800</xdr:colOff>
      <xdr:row>34</xdr:row>
      <xdr:rowOff>292621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423139"/>
          <a:ext cx="698500" cy="136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89870</xdr:rowOff>
    </xdr:from>
    <xdr:to>
      <xdr:col>29</xdr:col>
      <xdr:colOff>177800</xdr:colOff>
      <xdr:row>34</xdr:row>
      <xdr:rowOff>191470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357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277847</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20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272567</xdr:rowOff>
    </xdr:from>
    <xdr:to>
      <xdr:col>26</xdr:col>
      <xdr:colOff>101600</xdr:colOff>
      <xdr:row>35</xdr:row>
      <xdr:rowOff>31267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54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41444</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308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232517</xdr:rowOff>
    </xdr:from>
    <xdr:to>
      <xdr:col>22</xdr:col>
      <xdr:colOff>165100</xdr:colOff>
      <xdr:row>34</xdr:row>
      <xdr:rowOff>334117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499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1394</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6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104889</xdr:rowOff>
    </xdr:from>
    <xdr:to>
      <xdr:col>19</xdr:col>
      <xdr:colOff>38100</xdr:colOff>
      <xdr:row>34</xdr:row>
      <xdr:rowOff>206489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372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216666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141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241821</xdr:rowOff>
    </xdr:from>
    <xdr:to>
      <xdr:col>15</xdr:col>
      <xdr:colOff>101600</xdr:colOff>
      <xdr:row>35</xdr:row>
      <xdr:rowOff>521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509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10698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27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32106</xdr:rowOff>
    </xdr:from>
    <xdr:to>
      <xdr:col>24</xdr:col>
      <xdr:colOff>63500</xdr:colOff>
      <xdr:row>34</xdr:row>
      <xdr:rowOff>6971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89956"/>
          <a:ext cx="838200" cy="1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6971</xdr:rowOff>
    </xdr:from>
    <xdr:to>
      <xdr:col>19</xdr:col>
      <xdr:colOff>177800</xdr:colOff>
      <xdr:row>34</xdr:row>
      <xdr:rowOff>50187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36271"/>
          <a:ext cx="889000" cy="4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50187</xdr:rowOff>
    </xdr:from>
    <xdr:to>
      <xdr:col>15</xdr:col>
      <xdr:colOff>50800</xdr:colOff>
      <xdr:row>34</xdr:row>
      <xdr:rowOff>50307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79487"/>
          <a:ext cx="889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41304</xdr:rowOff>
    </xdr:from>
    <xdr:to>
      <xdr:col>10</xdr:col>
      <xdr:colOff>114300</xdr:colOff>
      <xdr:row>34</xdr:row>
      <xdr:rowOff>50307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870604"/>
          <a:ext cx="889000" cy="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152756</xdr:rowOff>
    </xdr:from>
    <xdr:to>
      <xdr:col>24</xdr:col>
      <xdr:colOff>114300</xdr:colOff>
      <xdr:row>33</xdr:row>
      <xdr:rowOff>82906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3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4183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9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127621</xdr:rowOff>
    </xdr:from>
    <xdr:to>
      <xdr:col>20</xdr:col>
      <xdr:colOff>38100</xdr:colOff>
      <xdr:row>34</xdr:row>
      <xdr:rowOff>57771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8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74298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60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170837</xdr:rowOff>
    </xdr:from>
    <xdr:to>
      <xdr:col>15</xdr:col>
      <xdr:colOff>101600</xdr:colOff>
      <xdr:row>34</xdr:row>
      <xdr:rowOff>100987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2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117514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03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170957</xdr:rowOff>
    </xdr:from>
    <xdr:to>
      <xdr:col>10</xdr:col>
      <xdr:colOff>165100</xdr:colOff>
      <xdr:row>34</xdr:row>
      <xdr:rowOff>101107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2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117634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0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161954</xdr:rowOff>
    </xdr:from>
    <xdr:to>
      <xdr:col>6</xdr:col>
      <xdr:colOff>38100</xdr:colOff>
      <xdr:row>34</xdr:row>
      <xdr:rowOff>92104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1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108631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9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119210</xdr:rowOff>
    </xdr:from>
    <xdr:to>
      <xdr:col>24</xdr:col>
      <xdr:colOff>63500</xdr:colOff>
      <xdr:row>56</xdr:row>
      <xdr:rowOff>26711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548960"/>
          <a:ext cx="838200" cy="7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26711</xdr:rowOff>
    </xdr:from>
    <xdr:to>
      <xdr:col>19</xdr:col>
      <xdr:colOff>177800</xdr:colOff>
      <xdr:row>56</xdr:row>
      <xdr:rowOff>29118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627911"/>
          <a:ext cx="889000" cy="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29118</xdr:rowOff>
    </xdr:from>
    <xdr:to>
      <xdr:col>15</xdr:col>
      <xdr:colOff>50800</xdr:colOff>
      <xdr:row>56</xdr:row>
      <xdr:rowOff>59686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630318"/>
          <a:ext cx="889000" cy="3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59686</xdr:rowOff>
    </xdr:from>
    <xdr:to>
      <xdr:col>10</xdr:col>
      <xdr:colOff>114300</xdr:colOff>
      <xdr:row>56</xdr:row>
      <xdr:rowOff>102774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660886"/>
          <a:ext cx="889000" cy="4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68410</xdr:rowOff>
    </xdr:from>
    <xdr:to>
      <xdr:col>24</xdr:col>
      <xdr:colOff>114300</xdr:colOff>
      <xdr:row>55</xdr:row>
      <xdr:rowOff>170010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4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91287</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3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147361</xdr:rowOff>
    </xdr:from>
    <xdr:to>
      <xdr:col>20</xdr:col>
      <xdr:colOff>38100</xdr:colOff>
      <xdr:row>56</xdr:row>
      <xdr:rowOff>77511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57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94038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352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149768</xdr:rowOff>
    </xdr:from>
    <xdr:to>
      <xdr:col>15</xdr:col>
      <xdr:colOff>101600</xdr:colOff>
      <xdr:row>56</xdr:row>
      <xdr:rowOff>79918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57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96445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354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8886</xdr:rowOff>
    </xdr:from>
    <xdr:to>
      <xdr:col>10</xdr:col>
      <xdr:colOff>165100</xdr:colOff>
      <xdr:row>56</xdr:row>
      <xdr:rowOff>110486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1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127013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3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51974</xdr:rowOff>
    </xdr:from>
    <xdr:to>
      <xdr:col>6</xdr:col>
      <xdr:colOff>38100</xdr:colOff>
      <xdr:row>56</xdr:row>
      <xdr:rowOff>153574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5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170101</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28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166866</xdr:rowOff>
    </xdr:from>
    <xdr:to>
      <xdr:col>24</xdr:col>
      <xdr:colOff>63500</xdr:colOff>
      <xdr:row>79</xdr:row>
      <xdr:rowOff>9037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39966"/>
          <a:ext cx="838200" cy="1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164142</xdr:rowOff>
    </xdr:from>
    <xdr:to>
      <xdr:col>19</xdr:col>
      <xdr:colOff>177800</xdr:colOff>
      <xdr:row>78</xdr:row>
      <xdr:rowOff>166866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537242"/>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164142</xdr:rowOff>
    </xdr:from>
    <xdr:to>
      <xdr:col>15</xdr:col>
      <xdr:colOff>50800</xdr:colOff>
      <xdr:row>79</xdr:row>
      <xdr:rowOff>16960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37242"/>
          <a:ext cx="8890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142633</xdr:rowOff>
    </xdr:from>
    <xdr:to>
      <xdr:col>10</xdr:col>
      <xdr:colOff>114300</xdr:colOff>
      <xdr:row>79</xdr:row>
      <xdr:rowOff>16960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15733"/>
          <a:ext cx="889000" cy="4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129687</xdr:rowOff>
    </xdr:from>
    <xdr:to>
      <xdr:col>24</xdr:col>
      <xdr:colOff>114300</xdr:colOff>
      <xdr:row>79</xdr:row>
      <xdr:rowOff>59837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44614</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1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116066</xdr:rowOff>
    </xdr:from>
    <xdr:to>
      <xdr:col>20</xdr:col>
      <xdr:colOff>38100</xdr:colOff>
      <xdr:row>79</xdr:row>
      <xdr:rowOff>46216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8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37343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8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113342</xdr:rowOff>
    </xdr:from>
    <xdr:to>
      <xdr:col>15</xdr:col>
      <xdr:colOff>101600</xdr:colOff>
      <xdr:row>79</xdr:row>
      <xdr:rowOff>43492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8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34619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7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137610</xdr:rowOff>
    </xdr:from>
    <xdr:to>
      <xdr:col>10</xdr:col>
      <xdr:colOff>165100</xdr:colOff>
      <xdr:row>79</xdr:row>
      <xdr:rowOff>67760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1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58887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0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91833</xdr:rowOff>
    </xdr:from>
    <xdr:to>
      <xdr:col>6</xdr:col>
      <xdr:colOff>38100</xdr:colOff>
      <xdr:row>79</xdr:row>
      <xdr:rowOff>21983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6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13110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5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140602</xdr:rowOff>
    </xdr:from>
    <xdr:to>
      <xdr:col>24</xdr:col>
      <xdr:colOff>63500</xdr:colOff>
      <xdr:row>94</xdr:row>
      <xdr:rowOff>28372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85452"/>
          <a:ext cx="838200" cy="5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28372</xdr:rowOff>
    </xdr:from>
    <xdr:to>
      <xdr:col>19</xdr:col>
      <xdr:colOff>177800</xdr:colOff>
      <xdr:row>95</xdr:row>
      <xdr:rowOff>12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44672"/>
          <a:ext cx="889000" cy="1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166066</xdr:rowOff>
    </xdr:from>
    <xdr:to>
      <xdr:col>15</xdr:col>
      <xdr:colOff>50800</xdr:colOff>
      <xdr:row>95</xdr:row>
      <xdr:rowOff>12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110916"/>
          <a:ext cx="889000" cy="17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166066</xdr:rowOff>
    </xdr:from>
    <xdr:to>
      <xdr:col>10</xdr:col>
      <xdr:colOff>114300</xdr:colOff>
      <xdr:row>95</xdr:row>
      <xdr:rowOff>91796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110916"/>
          <a:ext cx="889000" cy="2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89802</xdr:rowOff>
    </xdr:from>
    <xdr:to>
      <xdr:col>24</xdr:col>
      <xdr:colOff>114300</xdr:colOff>
      <xdr:row>94</xdr:row>
      <xdr:rowOff>19952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03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112679</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8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149022</xdr:rowOff>
    </xdr:from>
    <xdr:to>
      <xdr:col>20</xdr:col>
      <xdr:colOff>38100</xdr:colOff>
      <xdr:row>94</xdr:row>
      <xdr:rowOff>79172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9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95699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86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120662</xdr:rowOff>
    </xdr:from>
    <xdr:to>
      <xdr:col>15</xdr:col>
      <xdr:colOff>101600</xdr:colOff>
      <xdr:row>95</xdr:row>
      <xdr:rowOff>50812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67339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0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115266</xdr:rowOff>
    </xdr:from>
    <xdr:to>
      <xdr:col>10</xdr:col>
      <xdr:colOff>165100</xdr:colOff>
      <xdr:row>94</xdr:row>
      <xdr:rowOff>45416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06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61943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83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40996</xdr:rowOff>
    </xdr:from>
    <xdr:to>
      <xdr:col>6</xdr:col>
      <xdr:colOff>38100</xdr:colOff>
      <xdr:row>95</xdr:row>
      <xdr:rowOff>142596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2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159123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0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150273</xdr:rowOff>
    </xdr:from>
    <xdr:to>
      <xdr:col>55</xdr:col>
      <xdr:colOff>0</xdr:colOff>
      <xdr:row>36</xdr:row>
      <xdr:rowOff>104279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51023"/>
          <a:ext cx="838200" cy="12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86817</xdr:rowOff>
    </xdr:from>
    <xdr:to>
      <xdr:col>50</xdr:col>
      <xdr:colOff>114300</xdr:colOff>
      <xdr:row>36</xdr:row>
      <xdr:rowOff>104279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59017"/>
          <a:ext cx="889000" cy="1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86817</xdr:rowOff>
    </xdr:from>
    <xdr:to>
      <xdr:col>45</xdr:col>
      <xdr:colOff>177800</xdr:colOff>
      <xdr:row>36</xdr:row>
      <xdr:rowOff>155790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59017"/>
          <a:ext cx="889000" cy="6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127580</xdr:rowOff>
    </xdr:from>
    <xdr:to>
      <xdr:col>41</xdr:col>
      <xdr:colOff>50800</xdr:colOff>
      <xdr:row>36</xdr:row>
      <xdr:rowOff>155790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56880"/>
          <a:ext cx="889000" cy="37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99473</xdr:rowOff>
    </xdr:from>
    <xdr:to>
      <xdr:col>55</xdr:col>
      <xdr:colOff>50800</xdr:colOff>
      <xdr:row>36</xdr:row>
      <xdr:rowOff>29623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0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122350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5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53479</xdr:rowOff>
    </xdr:from>
    <xdr:to>
      <xdr:col>50</xdr:col>
      <xdr:colOff>165100</xdr:colOff>
      <xdr:row>36</xdr:row>
      <xdr:rowOff>155079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2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146206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18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36017</xdr:rowOff>
    </xdr:from>
    <xdr:to>
      <xdr:col>46</xdr:col>
      <xdr:colOff>38100</xdr:colOff>
      <xdr:row>36</xdr:row>
      <xdr:rowOff>137617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154144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8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104990</xdr:rowOff>
    </xdr:from>
    <xdr:to>
      <xdr:col>41</xdr:col>
      <xdr:colOff>101600</xdr:colOff>
      <xdr:row>37</xdr:row>
      <xdr:rowOff>35140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26267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6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76780</xdr:rowOff>
    </xdr:from>
    <xdr:to>
      <xdr:col>36</xdr:col>
      <xdr:colOff>165100</xdr:colOff>
      <xdr:row>35</xdr:row>
      <xdr:rowOff>6930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0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169507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76763</xdr:rowOff>
    </xdr:from>
    <xdr:to>
      <xdr:col>55</xdr:col>
      <xdr:colOff>0</xdr:colOff>
      <xdr:row>55</xdr:row>
      <xdr:rowOff>83110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506513"/>
          <a:ext cx="838200" cy="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83110</xdr:rowOff>
    </xdr:from>
    <xdr:to>
      <xdr:col>50</xdr:col>
      <xdr:colOff>114300</xdr:colOff>
      <xdr:row>56</xdr:row>
      <xdr:rowOff>155794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512860"/>
          <a:ext cx="889000" cy="24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155794</xdr:rowOff>
    </xdr:from>
    <xdr:to>
      <xdr:col>45</xdr:col>
      <xdr:colOff>177800</xdr:colOff>
      <xdr:row>57</xdr:row>
      <xdr:rowOff>113910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756994"/>
          <a:ext cx="889000" cy="12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95410</xdr:rowOff>
    </xdr:from>
    <xdr:to>
      <xdr:col>41</xdr:col>
      <xdr:colOff>50800</xdr:colOff>
      <xdr:row>57</xdr:row>
      <xdr:rowOff>113910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68060"/>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25963</xdr:rowOff>
    </xdr:from>
    <xdr:to>
      <xdr:col>55</xdr:col>
      <xdr:colOff>50800</xdr:colOff>
      <xdr:row>55</xdr:row>
      <xdr:rowOff>127563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45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48840</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30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32310</xdr:rowOff>
    </xdr:from>
    <xdr:to>
      <xdr:col>50</xdr:col>
      <xdr:colOff>165100</xdr:colOff>
      <xdr:row>55</xdr:row>
      <xdr:rowOff>133910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46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150437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23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104994</xdr:rowOff>
    </xdr:from>
    <xdr:to>
      <xdr:col>46</xdr:col>
      <xdr:colOff>38100</xdr:colOff>
      <xdr:row>57</xdr:row>
      <xdr:rowOff>35144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0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51671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48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63110</xdr:rowOff>
    </xdr:from>
    <xdr:to>
      <xdr:col>41</xdr:col>
      <xdr:colOff>101600</xdr:colOff>
      <xdr:row>57</xdr:row>
      <xdr:rowOff>164710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9787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10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44610</xdr:rowOff>
    </xdr:from>
    <xdr:to>
      <xdr:col>36</xdr:col>
      <xdr:colOff>165100</xdr:colOff>
      <xdr:row>57</xdr:row>
      <xdr:rowOff>146210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162737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592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20480</xdr:rowOff>
    </xdr:from>
    <xdr:to>
      <xdr:col>55</xdr:col>
      <xdr:colOff>0</xdr:colOff>
      <xdr:row>76</xdr:row>
      <xdr:rowOff>8613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879230"/>
          <a:ext cx="838200" cy="15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8613</xdr:rowOff>
    </xdr:from>
    <xdr:to>
      <xdr:col>50</xdr:col>
      <xdr:colOff>114300</xdr:colOff>
      <xdr:row>76</xdr:row>
      <xdr:rowOff>122334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038813"/>
          <a:ext cx="889000" cy="11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122334</xdr:rowOff>
    </xdr:from>
    <xdr:to>
      <xdr:col>45</xdr:col>
      <xdr:colOff>177800</xdr:colOff>
      <xdr:row>78</xdr:row>
      <xdr:rowOff>115818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152534"/>
          <a:ext cx="889000" cy="33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115818</xdr:rowOff>
    </xdr:from>
    <xdr:to>
      <xdr:col>41</xdr:col>
      <xdr:colOff>50800</xdr:colOff>
      <xdr:row>78</xdr:row>
      <xdr:rowOff>122548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88918"/>
          <a:ext cx="889000" cy="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141130</xdr:rowOff>
    </xdr:from>
    <xdr:to>
      <xdr:col>55</xdr:col>
      <xdr:colOff>50800</xdr:colOff>
      <xdr:row>75</xdr:row>
      <xdr:rowOff>71280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82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164007</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67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129264</xdr:rowOff>
    </xdr:from>
    <xdr:to>
      <xdr:col>50</xdr:col>
      <xdr:colOff>165100</xdr:colOff>
      <xdr:row>76</xdr:row>
      <xdr:rowOff>59413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9880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75941</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76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71534</xdr:rowOff>
    </xdr:from>
    <xdr:to>
      <xdr:col>46</xdr:col>
      <xdr:colOff>38100</xdr:colOff>
      <xdr:row>77</xdr:row>
      <xdr:rowOff>1684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0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18211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87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65018</xdr:rowOff>
    </xdr:from>
    <xdr:to>
      <xdr:col>41</xdr:col>
      <xdr:colOff>101600</xdr:colOff>
      <xdr:row>78</xdr:row>
      <xdr:rowOff>166618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157745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3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71748</xdr:rowOff>
    </xdr:from>
    <xdr:to>
      <xdr:col>36</xdr:col>
      <xdr:colOff>165100</xdr:colOff>
      <xdr:row>79</xdr:row>
      <xdr:rowOff>1898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164475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3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73259</xdr:rowOff>
    </xdr:from>
    <xdr:to>
      <xdr:col>55</xdr:col>
      <xdr:colOff>0</xdr:colOff>
      <xdr:row>97</xdr:row>
      <xdr:rowOff>63951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361009"/>
          <a:ext cx="838200" cy="33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73259</xdr:rowOff>
    </xdr:from>
    <xdr:to>
      <xdr:col>50</xdr:col>
      <xdr:colOff>114300</xdr:colOff>
      <xdr:row>97</xdr:row>
      <xdr:rowOff>93148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361009"/>
          <a:ext cx="889000" cy="36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91287</xdr:rowOff>
    </xdr:from>
    <xdr:to>
      <xdr:col>45</xdr:col>
      <xdr:colOff>177800</xdr:colOff>
      <xdr:row>97</xdr:row>
      <xdr:rowOff>93148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379037"/>
          <a:ext cx="889000" cy="34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69121</xdr:rowOff>
    </xdr:from>
    <xdr:to>
      <xdr:col>41</xdr:col>
      <xdr:colOff>50800</xdr:colOff>
      <xdr:row>95</xdr:row>
      <xdr:rowOff>91287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56871"/>
          <a:ext cx="889000" cy="2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13151</xdr:rowOff>
    </xdr:from>
    <xdr:to>
      <xdr:col>55</xdr:col>
      <xdr:colOff>50800</xdr:colOff>
      <xdr:row>97</xdr:row>
      <xdr:rowOff>114751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4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163028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2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22459</xdr:rowOff>
    </xdr:from>
    <xdr:to>
      <xdr:col>50</xdr:col>
      <xdr:colOff>165100</xdr:colOff>
      <xdr:row>95</xdr:row>
      <xdr:rowOff>124059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1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140586</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08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42348</xdr:rowOff>
    </xdr:from>
    <xdr:to>
      <xdr:col>46</xdr:col>
      <xdr:colOff>38100</xdr:colOff>
      <xdr:row>97</xdr:row>
      <xdr:rowOff>143948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7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135075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40487</xdr:rowOff>
    </xdr:from>
    <xdr:to>
      <xdr:col>41</xdr:col>
      <xdr:colOff>101600</xdr:colOff>
      <xdr:row>95</xdr:row>
      <xdr:rowOff>142087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2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158614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10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18321</xdr:rowOff>
    </xdr:from>
    <xdr:to>
      <xdr:col>36</xdr:col>
      <xdr:colOff>165100</xdr:colOff>
      <xdr:row>95</xdr:row>
      <xdr:rowOff>119921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136448</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08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162920</xdr:rowOff>
    </xdr:from>
    <xdr:to>
      <xdr:col>85</xdr:col>
      <xdr:colOff>127000</xdr:colOff>
      <xdr:row>37</xdr:row>
      <xdr:rowOff>169281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506570"/>
          <a:ext cx="838200" cy="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169281</xdr:rowOff>
    </xdr:from>
    <xdr:to>
      <xdr:col>81</xdr:col>
      <xdr:colOff>50800</xdr:colOff>
      <xdr:row>38</xdr:row>
      <xdr:rowOff>4277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12931"/>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155279</xdr:rowOff>
    </xdr:from>
    <xdr:to>
      <xdr:col>76</xdr:col>
      <xdr:colOff>114300</xdr:colOff>
      <xdr:row>38</xdr:row>
      <xdr:rowOff>4277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498929"/>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70383</xdr:rowOff>
    </xdr:from>
    <xdr:to>
      <xdr:col>71</xdr:col>
      <xdr:colOff>177800</xdr:colOff>
      <xdr:row>37</xdr:row>
      <xdr:rowOff>155279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14033"/>
          <a:ext cx="889000" cy="8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112120</xdr:rowOff>
    </xdr:from>
    <xdr:to>
      <xdr:col>85</xdr:col>
      <xdr:colOff>177800</xdr:colOff>
      <xdr:row>38</xdr:row>
      <xdr:rowOff>42270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5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71497</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24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118481</xdr:rowOff>
    </xdr:from>
    <xdr:to>
      <xdr:col>81</xdr:col>
      <xdr:colOff>101600</xdr:colOff>
      <xdr:row>38</xdr:row>
      <xdr:rowOff>48631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6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39758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5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124927</xdr:rowOff>
    </xdr:from>
    <xdr:to>
      <xdr:col>76</xdr:col>
      <xdr:colOff>165100</xdr:colOff>
      <xdr:row>38</xdr:row>
      <xdr:rowOff>55077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6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46204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56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104479</xdr:rowOff>
    </xdr:from>
    <xdr:to>
      <xdr:col>72</xdr:col>
      <xdr:colOff>38100</xdr:colOff>
      <xdr:row>38</xdr:row>
      <xdr:rowOff>34629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4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25756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19583</xdr:rowOff>
    </xdr:from>
    <xdr:to>
      <xdr:col>67</xdr:col>
      <xdr:colOff>101600</xdr:colOff>
      <xdr:row>37</xdr:row>
      <xdr:rowOff>121183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137710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3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125178</xdr:rowOff>
    </xdr:from>
    <xdr:to>
      <xdr:col>85</xdr:col>
      <xdr:colOff>126364</xdr:colOff>
      <xdr:row>79</xdr:row>
      <xdr:rowOff>148234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29812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152061</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6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148234</xdr:rowOff>
    </xdr:from>
    <xdr:to>
      <xdr:col>86</xdr:col>
      <xdr:colOff>25400</xdr:colOff>
      <xdr:row>79</xdr:row>
      <xdr:rowOff>148234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69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71855</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07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125178</xdr:rowOff>
    </xdr:from>
    <xdr:to>
      <xdr:col>86</xdr:col>
      <xdr:colOff>25400</xdr:colOff>
      <xdr:row>71</xdr:row>
      <xdr:rowOff>125178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29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41413</xdr:rowOff>
    </xdr:from>
    <xdr:to>
      <xdr:col>85</xdr:col>
      <xdr:colOff>127000</xdr:colOff>
      <xdr:row>72</xdr:row>
      <xdr:rowOff>84389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2385813"/>
          <a:ext cx="838200" cy="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16949</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218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38522</xdr:rowOff>
    </xdr:from>
    <xdr:to>
      <xdr:col>85</xdr:col>
      <xdr:colOff>177800</xdr:colOff>
      <xdr:row>77</xdr:row>
      <xdr:rowOff>140122</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24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84389</xdr:rowOff>
    </xdr:from>
    <xdr:to>
      <xdr:col>81</xdr:col>
      <xdr:colOff>50800</xdr:colOff>
      <xdr:row>72</xdr:row>
      <xdr:rowOff>106118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2428789"/>
          <a:ext cx="889000" cy="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157197</xdr:rowOff>
    </xdr:from>
    <xdr:to>
      <xdr:col>81</xdr:col>
      <xdr:colOff>101600</xdr:colOff>
      <xdr:row>77</xdr:row>
      <xdr:rowOff>87347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1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78474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28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8418</xdr:rowOff>
    </xdr:from>
    <xdr:to>
      <xdr:col>76</xdr:col>
      <xdr:colOff>114300</xdr:colOff>
      <xdr:row>72</xdr:row>
      <xdr:rowOff>106118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703300" y="12181368"/>
          <a:ext cx="889000" cy="26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3153</xdr:rowOff>
    </xdr:from>
    <xdr:to>
      <xdr:col>76</xdr:col>
      <xdr:colOff>165100</xdr:colOff>
      <xdr:row>77</xdr:row>
      <xdr:rowOff>104753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20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95880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29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8418</xdr:rowOff>
    </xdr:from>
    <xdr:to>
      <xdr:col>71</xdr:col>
      <xdr:colOff>177800</xdr:colOff>
      <xdr:row>75</xdr:row>
      <xdr:rowOff>136630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181368"/>
          <a:ext cx="889000" cy="81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29073</xdr:rowOff>
    </xdr:from>
    <xdr:to>
      <xdr:col>72</xdr:col>
      <xdr:colOff>38100</xdr:colOff>
      <xdr:row>77</xdr:row>
      <xdr:rowOff>130673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23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121800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32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80060</xdr:rowOff>
    </xdr:from>
    <xdr:to>
      <xdr:col>67</xdr:col>
      <xdr:colOff>101600</xdr:colOff>
      <xdr:row>78</xdr:row>
      <xdr:rowOff>10210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28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1337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3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162063</xdr:rowOff>
    </xdr:from>
    <xdr:to>
      <xdr:col>85</xdr:col>
      <xdr:colOff>177800</xdr:colOff>
      <xdr:row>72</xdr:row>
      <xdr:rowOff>92213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3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76990</xdr:rowOff>
    </xdr:from>
    <xdr:ext cx="599010"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249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33589</xdr:rowOff>
    </xdr:from>
    <xdr:to>
      <xdr:col>81</xdr:col>
      <xdr:colOff>101600</xdr:colOff>
      <xdr:row>72</xdr:row>
      <xdr:rowOff>135189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37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151716</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181795" y="1215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55318</xdr:rowOff>
    </xdr:from>
    <xdr:to>
      <xdr:col>76</xdr:col>
      <xdr:colOff>165100</xdr:colOff>
      <xdr:row>72</xdr:row>
      <xdr:rowOff>156918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39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1995</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292795" y="1217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129068</xdr:rowOff>
    </xdr:from>
    <xdr:to>
      <xdr:col>72</xdr:col>
      <xdr:colOff>38100</xdr:colOff>
      <xdr:row>71</xdr:row>
      <xdr:rowOff>59218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13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75745</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03795" y="1190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85830</xdr:rowOff>
    </xdr:from>
    <xdr:to>
      <xdr:col>67</xdr:col>
      <xdr:colOff>101600</xdr:colOff>
      <xdr:row>76</xdr:row>
      <xdr:rowOff>15980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94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32507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71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53732</xdr:rowOff>
    </xdr:from>
    <xdr:to>
      <xdr:col>85</xdr:col>
      <xdr:colOff>127000</xdr:colOff>
      <xdr:row>98</xdr:row>
      <xdr:rowOff>119340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5998582"/>
          <a:ext cx="838200" cy="92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53732</xdr:rowOff>
    </xdr:from>
    <xdr:to>
      <xdr:col>81</xdr:col>
      <xdr:colOff>50800</xdr:colOff>
      <xdr:row>95</xdr:row>
      <xdr:rowOff>14291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5998582"/>
          <a:ext cx="889000" cy="30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118752</xdr:rowOff>
    </xdr:from>
    <xdr:to>
      <xdr:col>76</xdr:col>
      <xdr:colOff>114300</xdr:colOff>
      <xdr:row>95</xdr:row>
      <xdr:rowOff>14291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063602"/>
          <a:ext cx="889000" cy="23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118752</xdr:rowOff>
    </xdr:from>
    <xdr:to>
      <xdr:col>71</xdr:col>
      <xdr:colOff>177800</xdr:colOff>
      <xdr:row>97</xdr:row>
      <xdr:rowOff>170013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063602"/>
          <a:ext cx="889000" cy="73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68540</xdr:rowOff>
    </xdr:from>
    <xdr:to>
      <xdr:col>85</xdr:col>
      <xdr:colOff>177800</xdr:colOff>
      <xdr:row>98</xdr:row>
      <xdr:rowOff>170140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7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154917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78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2932</xdr:rowOff>
    </xdr:from>
    <xdr:to>
      <xdr:col>81</xdr:col>
      <xdr:colOff>101600</xdr:colOff>
      <xdr:row>93</xdr:row>
      <xdr:rowOff>104532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59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121059</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181795" y="15723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134941</xdr:rowOff>
    </xdr:from>
    <xdr:to>
      <xdr:col>76</xdr:col>
      <xdr:colOff>165100</xdr:colOff>
      <xdr:row>95</xdr:row>
      <xdr:rowOff>65091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25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81618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02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67952</xdr:rowOff>
    </xdr:from>
    <xdr:to>
      <xdr:col>72</xdr:col>
      <xdr:colOff>38100</xdr:colOff>
      <xdr:row>93</xdr:row>
      <xdr:rowOff>169552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01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14629</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03795" y="15788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119213</xdr:rowOff>
    </xdr:from>
    <xdr:to>
      <xdr:col>67</xdr:col>
      <xdr:colOff>101600</xdr:colOff>
      <xdr:row>98</xdr:row>
      <xdr:rowOff>49363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4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40490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4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6998</xdr:rowOff>
    </xdr:from>
    <xdr:to>
      <xdr:col>116</xdr:col>
      <xdr:colOff>63500</xdr:colOff>
      <xdr:row>37</xdr:row>
      <xdr:rowOff>91420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350648"/>
          <a:ext cx="838200" cy="8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91420</xdr:rowOff>
    </xdr:from>
    <xdr:to>
      <xdr:col>111</xdr:col>
      <xdr:colOff>177800</xdr:colOff>
      <xdr:row>37</xdr:row>
      <xdr:rowOff>103261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435070"/>
          <a:ext cx="8890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103261</xdr:rowOff>
    </xdr:from>
    <xdr:to>
      <xdr:col>107</xdr:col>
      <xdr:colOff>50800</xdr:colOff>
      <xdr:row>37</xdr:row>
      <xdr:rowOff>105661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446911"/>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105661</xdr:rowOff>
    </xdr:from>
    <xdr:to>
      <xdr:col>102</xdr:col>
      <xdr:colOff>114300</xdr:colOff>
      <xdr:row>37</xdr:row>
      <xdr:rowOff>121846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449311"/>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127648</xdr:rowOff>
    </xdr:from>
    <xdr:to>
      <xdr:col>116</xdr:col>
      <xdr:colOff>114300</xdr:colOff>
      <xdr:row>37</xdr:row>
      <xdr:rowOff>57798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29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150525</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15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40620</xdr:rowOff>
    </xdr:from>
    <xdr:to>
      <xdr:col>112</xdr:col>
      <xdr:colOff>38100</xdr:colOff>
      <xdr:row>37</xdr:row>
      <xdr:rowOff>142220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38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158747</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15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52461</xdr:rowOff>
    </xdr:from>
    <xdr:to>
      <xdr:col>107</xdr:col>
      <xdr:colOff>101600</xdr:colOff>
      <xdr:row>37</xdr:row>
      <xdr:rowOff>154061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39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170588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1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54861</xdr:rowOff>
    </xdr:from>
    <xdr:to>
      <xdr:col>102</xdr:col>
      <xdr:colOff>165100</xdr:colOff>
      <xdr:row>37</xdr:row>
      <xdr:rowOff>156461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39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1538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17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71046</xdr:rowOff>
    </xdr:from>
    <xdr:to>
      <xdr:col>98</xdr:col>
      <xdr:colOff>38100</xdr:colOff>
      <xdr:row>38</xdr:row>
      <xdr:rowOff>1197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146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17723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1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164236</xdr:rowOff>
    </xdr:from>
    <xdr:to>
      <xdr:col>116</xdr:col>
      <xdr:colOff>63500</xdr:colOff>
      <xdr:row>58</xdr:row>
      <xdr:rowOff>165494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10108336"/>
          <a:ext cx="8382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165494</xdr:rowOff>
    </xdr:from>
    <xdr:to>
      <xdr:col>111</xdr:col>
      <xdr:colOff>177800</xdr:colOff>
      <xdr:row>58</xdr:row>
      <xdr:rowOff>166904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10109594"/>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166904</xdr:rowOff>
    </xdr:from>
    <xdr:to>
      <xdr:col>107</xdr:col>
      <xdr:colOff>50800</xdr:colOff>
      <xdr:row>58</xdr:row>
      <xdr:rowOff>167970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111004"/>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167970</xdr:rowOff>
    </xdr:from>
    <xdr:to>
      <xdr:col>102</xdr:col>
      <xdr:colOff>114300</xdr:colOff>
      <xdr:row>58</xdr:row>
      <xdr:rowOff>168846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10112070"/>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113436</xdr:rowOff>
    </xdr:from>
    <xdr:to>
      <xdr:col>116</xdr:col>
      <xdr:colOff>114300</xdr:colOff>
      <xdr:row>59</xdr:row>
      <xdr:rowOff>43586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0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28363</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97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114694</xdr:rowOff>
    </xdr:from>
    <xdr:to>
      <xdr:col>112</xdr:col>
      <xdr:colOff>38100</xdr:colOff>
      <xdr:row>59</xdr:row>
      <xdr:rowOff>44844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05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35971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1015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116104</xdr:rowOff>
    </xdr:from>
    <xdr:to>
      <xdr:col>107</xdr:col>
      <xdr:colOff>101600</xdr:colOff>
      <xdr:row>59</xdr:row>
      <xdr:rowOff>46254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06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37381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1015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117170</xdr:rowOff>
    </xdr:from>
    <xdr:to>
      <xdr:col>102</xdr:col>
      <xdr:colOff>165100</xdr:colOff>
      <xdr:row>59</xdr:row>
      <xdr:rowOff>47320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0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38447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101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118046</xdr:rowOff>
    </xdr:from>
    <xdr:to>
      <xdr:col>98</xdr:col>
      <xdr:colOff>38100</xdr:colOff>
      <xdr:row>59</xdr:row>
      <xdr:rowOff>48196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06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39323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21428" y="1015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32906</xdr:rowOff>
    </xdr:from>
    <xdr:to>
      <xdr:col>116</xdr:col>
      <xdr:colOff>62864</xdr:colOff>
      <xdr:row>78</xdr:row>
      <xdr:rowOff>82645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377306"/>
          <a:ext cx="1269" cy="107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86472</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5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82645</xdr:rowOff>
    </xdr:from>
    <xdr:to>
      <xdr:col>116</xdr:col>
      <xdr:colOff>152400</xdr:colOff>
      <xdr:row>78</xdr:row>
      <xdr:rowOff>82645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5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151033</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1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32906</xdr:rowOff>
    </xdr:from>
    <xdr:to>
      <xdr:col>116</xdr:col>
      <xdr:colOff>152400</xdr:colOff>
      <xdr:row>72</xdr:row>
      <xdr:rowOff>32906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37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128251</xdr:rowOff>
    </xdr:from>
    <xdr:to>
      <xdr:col>116</xdr:col>
      <xdr:colOff>63500</xdr:colOff>
      <xdr:row>74</xdr:row>
      <xdr:rowOff>122365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2129751"/>
          <a:ext cx="838200" cy="67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66527</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925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88100</xdr:rowOff>
    </xdr:from>
    <xdr:to>
      <xdr:col>116</xdr:col>
      <xdr:colOff>114300</xdr:colOff>
      <xdr:row>76</xdr:row>
      <xdr:rowOff>18250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9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128251</xdr:rowOff>
    </xdr:from>
    <xdr:to>
      <xdr:col>111</xdr:col>
      <xdr:colOff>177800</xdr:colOff>
      <xdr:row>71</xdr:row>
      <xdr:rowOff>5988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129751"/>
          <a:ext cx="8890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75736</xdr:rowOff>
    </xdr:from>
    <xdr:to>
      <xdr:col>112</xdr:col>
      <xdr:colOff>38100</xdr:colOff>
      <xdr:row>75</xdr:row>
      <xdr:rowOff>5886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76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168463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5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115868</xdr:rowOff>
    </xdr:from>
    <xdr:to>
      <xdr:col>107</xdr:col>
      <xdr:colOff>50800</xdr:colOff>
      <xdr:row>71</xdr:row>
      <xdr:rowOff>5988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2117368"/>
          <a:ext cx="889000" cy="6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44628</xdr:rowOff>
    </xdr:from>
    <xdr:to>
      <xdr:col>107</xdr:col>
      <xdr:colOff>101600</xdr:colOff>
      <xdr:row>74</xdr:row>
      <xdr:rowOff>146228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73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137355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115868</xdr:rowOff>
    </xdr:from>
    <xdr:to>
      <xdr:col>102</xdr:col>
      <xdr:colOff>114300</xdr:colOff>
      <xdr:row>70</xdr:row>
      <xdr:rowOff>125927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117368"/>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84004</xdr:rowOff>
    </xdr:from>
    <xdr:to>
      <xdr:col>102</xdr:col>
      <xdr:colOff>165100</xdr:colOff>
      <xdr:row>75</xdr:row>
      <xdr:rowOff>14154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77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5281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89338</xdr:rowOff>
    </xdr:from>
    <xdr:to>
      <xdr:col>98</xdr:col>
      <xdr:colOff>38100</xdr:colOff>
      <xdr:row>75</xdr:row>
      <xdr:rowOff>19488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77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10615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6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71565</xdr:rowOff>
    </xdr:from>
    <xdr:to>
      <xdr:col>116</xdr:col>
      <xdr:colOff>114300</xdr:colOff>
      <xdr:row>75</xdr:row>
      <xdr:rowOff>1715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7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94442</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1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77451</xdr:rowOff>
    </xdr:from>
    <xdr:to>
      <xdr:col>112</xdr:col>
      <xdr:colOff>38100</xdr:colOff>
      <xdr:row>71</xdr:row>
      <xdr:rowOff>7601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07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24128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185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126638</xdr:rowOff>
    </xdr:from>
    <xdr:to>
      <xdr:col>107</xdr:col>
      <xdr:colOff>101600</xdr:colOff>
      <xdr:row>71</xdr:row>
      <xdr:rowOff>56788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1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73315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190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65068</xdr:rowOff>
    </xdr:from>
    <xdr:to>
      <xdr:col>102</xdr:col>
      <xdr:colOff>165100</xdr:colOff>
      <xdr:row>70</xdr:row>
      <xdr:rowOff>166668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06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11745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184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75127</xdr:rowOff>
    </xdr:from>
    <xdr:to>
      <xdr:col>98</xdr:col>
      <xdr:colOff>38100</xdr:colOff>
      <xdr:row>71</xdr:row>
      <xdr:rowOff>5277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07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21804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185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昨今の物価高騰により、人件費と物件費が増加傾向にある。また、近年の大規模事業により普通建設事業費が増加しているが、令和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年度で完了予定である。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なお、大規模事業に関連し、将来の負担軽減のため繰上償還を行っているため、</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年度から公債費が増加し、事業に対して基金を充当したが積立する財源がなく積立金が大幅に減少した。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扶助費や補助費も増加傾向にあるため、一般財源確保のための事務事業の見直しなど歳入確保と歳出削減に努めなければならない。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60642</xdr:rowOff>
    </xdr:from>
    <xdr:to>
      <xdr:col>24</xdr:col>
      <xdr:colOff>63500</xdr:colOff>
      <xdr:row>35</xdr:row>
      <xdr:rowOff>85217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1392"/>
          <a:ext cx="8382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85217</xdr:rowOff>
    </xdr:from>
    <xdr:to>
      <xdr:col>19</xdr:col>
      <xdr:colOff>177800</xdr:colOff>
      <xdr:row>35</xdr:row>
      <xdr:rowOff>153226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5967"/>
          <a:ext cx="889000" cy="6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153226</xdr:rowOff>
    </xdr:from>
    <xdr:to>
      <xdr:col>15</xdr:col>
      <xdr:colOff>50800</xdr:colOff>
      <xdr:row>36</xdr:row>
      <xdr:rowOff>70739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3976"/>
          <a:ext cx="889000" cy="8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70739</xdr:rowOff>
    </xdr:from>
    <xdr:to>
      <xdr:col>10</xdr:col>
      <xdr:colOff>114300</xdr:colOff>
      <xdr:row>36</xdr:row>
      <xdr:rowOff>147701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2939"/>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9842</xdr:rowOff>
    </xdr:from>
    <xdr:to>
      <xdr:col>24</xdr:col>
      <xdr:colOff>114300</xdr:colOff>
      <xdr:row>35</xdr:row>
      <xdr:rowOff>111442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32719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34417</xdr:rowOff>
    </xdr:from>
    <xdr:to>
      <xdr:col>20</xdr:col>
      <xdr:colOff>38100</xdr:colOff>
      <xdr:row>35</xdr:row>
      <xdr:rowOff>136017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152544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102426</xdr:rowOff>
    </xdr:from>
    <xdr:to>
      <xdr:col>15</xdr:col>
      <xdr:colOff>101600</xdr:colOff>
      <xdr:row>36</xdr:row>
      <xdr:rowOff>32576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49103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19939</xdr:rowOff>
    </xdr:from>
    <xdr:to>
      <xdr:col>10</xdr:col>
      <xdr:colOff>165100</xdr:colOff>
      <xdr:row>36</xdr:row>
      <xdr:rowOff>121539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138066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6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96901</xdr:rowOff>
    </xdr:from>
    <xdr:to>
      <xdr:col>6</xdr:col>
      <xdr:colOff>38100</xdr:colOff>
      <xdr:row>37</xdr:row>
      <xdr:rowOff>27051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18178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89049</xdr:rowOff>
    </xdr:from>
    <xdr:to>
      <xdr:col>24</xdr:col>
      <xdr:colOff>63500</xdr:colOff>
      <xdr:row>53</xdr:row>
      <xdr:rowOff>25838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004449"/>
          <a:ext cx="838200" cy="10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25838</xdr:rowOff>
    </xdr:from>
    <xdr:to>
      <xdr:col>19</xdr:col>
      <xdr:colOff>177800</xdr:colOff>
      <xdr:row>55</xdr:row>
      <xdr:rowOff>105259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112688"/>
          <a:ext cx="889000" cy="42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38126</xdr:rowOff>
    </xdr:from>
    <xdr:to>
      <xdr:col>15</xdr:col>
      <xdr:colOff>50800</xdr:colOff>
      <xdr:row>55</xdr:row>
      <xdr:rowOff>105259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467876"/>
          <a:ext cx="889000" cy="6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107755</xdr:rowOff>
    </xdr:from>
    <xdr:to>
      <xdr:col>10</xdr:col>
      <xdr:colOff>114300</xdr:colOff>
      <xdr:row>55</xdr:row>
      <xdr:rowOff>38126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66055"/>
          <a:ext cx="889000" cy="10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38249</xdr:rowOff>
    </xdr:from>
    <xdr:to>
      <xdr:col>24</xdr:col>
      <xdr:colOff>114300</xdr:colOff>
      <xdr:row>52</xdr:row>
      <xdr:rowOff>139849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895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61126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880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146488</xdr:rowOff>
    </xdr:from>
    <xdr:to>
      <xdr:col>20</xdr:col>
      <xdr:colOff>38100</xdr:colOff>
      <xdr:row>53</xdr:row>
      <xdr:rowOff>76638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06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93165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83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54459</xdr:rowOff>
    </xdr:from>
    <xdr:to>
      <xdr:col>15</xdr:col>
      <xdr:colOff>101600</xdr:colOff>
      <xdr:row>55</xdr:row>
      <xdr:rowOff>156059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48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259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158776</xdr:rowOff>
    </xdr:from>
    <xdr:to>
      <xdr:col>10</xdr:col>
      <xdr:colOff>165100</xdr:colOff>
      <xdr:row>55</xdr:row>
      <xdr:rowOff>88926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105453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19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56955</xdr:rowOff>
    </xdr:from>
    <xdr:to>
      <xdr:col>6</xdr:col>
      <xdr:colOff>38100</xdr:colOff>
      <xdr:row>54</xdr:row>
      <xdr:rowOff>158555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3632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9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3646</xdr:rowOff>
    </xdr:from>
    <xdr:to>
      <xdr:col>24</xdr:col>
      <xdr:colOff>63500</xdr:colOff>
      <xdr:row>74</xdr:row>
      <xdr:rowOff>24138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176596"/>
          <a:ext cx="838200" cy="53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24138</xdr:rowOff>
    </xdr:from>
    <xdr:to>
      <xdr:col>19</xdr:col>
      <xdr:colOff>177800</xdr:colOff>
      <xdr:row>75</xdr:row>
      <xdr:rowOff>68633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11438"/>
          <a:ext cx="889000" cy="2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125526</xdr:rowOff>
    </xdr:from>
    <xdr:to>
      <xdr:col>15</xdr:col>
      <xdr:colOff>50800</xdr:colOff>
      <xdr:row>75</xdr:row>
      <xdr:rowOff>68633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12826"/>
          <a:ext cx="889000" cy="11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125526</xdr:rowOff>
    </xdr:from>
    <xdr:to>
      <xdr:col>10</xdr:col>
      <xdr:colOff>114300</xdr:colOff>
      <xdr:row>75</xdr:row>
      <xdr:rowOff>131525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12826"/>
          <a:ext cx="889000" cy="17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124296</xdr:rowOff>
    </xdr:from>
    <xdr:to>
      <xdr:col>24</xdr:col>
      <xdr:colOff>114300</xdr:colOff>
      <xdr:row>71</xdr:row>
      <xdr:rowOff>54446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12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77323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07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144788</xdr:rowOff>
    </xdr:from>
    <xdr:to>
      <xdr:col>20</xdr:col>
      <xdr:colOff>38100</xdr:colOff>
      <xdr:row>74</xdr:row>
      <xdr:rowOff>74938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6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91465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35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17833</xdr:rowOff>
    </xdr:from>
    <xdr:to>
      <xdr:col>15</xdr:col>
      <xdr:colOff>101600</xdr:colOff>
      <xdr:row>75</xdr:row>
      <xdr:rowOff>119433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135960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5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74726</xdr:rowOff>
    </xdr:from>
    <xdr:to>
      <xdr:col>10</xdr:col>
      <xdr:colOff>165100</xdr:colOff>
      <xdr:row>75</xdr:row>
      <xdr:rowOff>4876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6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21403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3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80725</xdr:rowOff>
    </xdr:from>
    <xdr:to>
      <xdr:col>6</xdr:col>
      <xdr:colOff>38100</xdr:colOff>
      <xdr:row>76</xdr:row>
      <xdr:rowOff>10875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3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27402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1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144914</xdr:rowOff>
    </xdr:from>
    <xdr:to>
      <xdr:col>24</xdr:col>
      <xdr:colOff>63500</xdr:colOff>
      <xdr:row>96</xdr:row>
      <xdr:rowOff>83127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32664"/>
          <a:ext cx="838200" cy="10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156203</xdr:rowOff>
    </xdr:from>
    <xdr:to>
      <xdr:col>19</xdr:col>
      <xdr:colOff>177800</xdr:colOff>
      <xdr:row>96</xdr:row>
      <xdr:rowOff>83127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43953"/>
          <a:ext cx="889000" cy="9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156203</xdr:rowOff>
    </xdr:from>
    <xdr:to>
      <xdr:col>15</xdr:col>
      <xdr:colOff>50800</xdr:colOff>
      <xdr:row>96</xdr:row>
      <xdr:rowOff>17518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43953"/>
          <a:ext cx="889000" cy="3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17518</xdr:rowOff>
    </xdr:from>
    <xdr:to>
      <xdr:col>10</xdr:col>
      <xdr:colOff>114300</xdr:colOff>
      <xdr:row>97</xdr:row>
      <xdr:rowOff>1702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76718"/>
          <a:ext cx="889000" cy="15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94114</xdr:rowOff>
    </xdr:from>
    <xdr:to>
      <xdr:col>24</xdr:col>
      <xdr:colOff>114300</xdr:colOff>
      <xdr:row>96</xdr:row>
      <xdr:rowOff>24264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8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116991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3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32327</xdr:rowOff>
    </xdr:from>
    <xdr:to>
      <xdr:col>20</xdr:col>
      <xdr:colOff>38100</xdr:colOff>
      <xdr:row>96</xdr:row>
      <xdr:rowOff>133927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9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150454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6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105403</xdr:rowOff>
    </xdr:from>
    <xdr:to>
      <xdr:col>15</xdr:col>
      <xdr:colOff>101600</xdr:colOff>
      <xdr:row>96</xdr:row>
      <xdr:rowOff>35553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9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52080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6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138168</xdr:rowOff>
    </xdr:from>
    <xdr:to>
      <xdr:col>10</xdr:col>
      <xdr:colOff>165100</xdr:colOff>
      <xdr:row>96</xdr:row>
      <xdr:rowOff>68318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84845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0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122352</xdr:rowOff>
    </xdr:from>
    <xdr:to>
      <xdr:col>6</xdr:col>
      <xdr:colOff>38100</xdr:colOff>
      <xdr:row>97</xdr:row>
      <xdr:rowOff>52502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58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69029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5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42164</xdr:rowOff>
    </xdr:from>
    <xdr:to>
      <xdr:col>55</xdr:col>
      <xdr:colOff>0</xdr:colOff>
      <xdr:row>36</xdr:row>
      <xdr:rowOff>54737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214364"/>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54737</xdr:rowOff>
    </xdr:from>
    <xdr:to>
      <xdr:col>50</xdr:col>
      <xdr:colOff>114300</xdr:colOff>
      <xdr:row>36</xdr:row>
      <xdr:rowOff>68834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226937"/>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68834</xdr:rowOff>
    </xdr:from>
    <xdr:to>
      <xdr:col>45</xdr:col>
      <xdr:colOff>177800</xdr:colOff>
      <xdr:row>36</xdr:row>
      <xdr:rowOff>79502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4103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79502</xdr:rowOff>
    </xdr:from>
    <xdr:to>
      <xdr:col>41</xdr:col>
      <xdr:colOff>50800</xdr:colOff>
      <xdr:row>36</xdr:row>
      <xdr:rowOff>88265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251702"/>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162814</xdr:rowOff>
    </xdr:from>
    <xdr:to>
      <xdr:col>55</xdr:col>
      <xdr:colOff>50800</xdr:colOff>
      <xdr:row>36</xdr:row>
      <xdr:rowOff>92964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16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14241</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01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3937</xdr:rowOff>
    </xdr:from>
    <xdr:to>
      <xdr:col>50</xdr:col>
      <xdr:colOff>165100</xdr:colOff>
      <xdr:row>36</xdr:row>
      <xdr:rowOff>105537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1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122064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95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18034</xdr:rowOff>
    </xdr:from>
    <xdr:to>
      <xdr:col>46</xdr:col>
      <xdr:colOff>38100</xdr:colOff>
      <xdr:row>36</xdr:row>
      <xdr:rowOff>119634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1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136161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28702</xdr:rowOff>
    </xdr:from>
    <xdr:to>
      <xdr:col>41</xdr:col>
      <xdr:colOff>101600</xdr:colOff>
      <xdr:row>36</xdr:row>
      <xdr:rowOff>130302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20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146829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97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37465</xdr:rowOff>
    </xdr:from>
    <xdr:to>
      <xdr:col>36</xdr:col>
      <xdr:colOff>165100</xdr:colOff>
      <xdr:row>36</xdr:row>
      <xdr:rowOff>139065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155592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98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23302</xdr:rowOff>
    </xdr:from>
    <xdr:to>
      <xdr:col>55</xdr:col>
      <xdr:colOff>0</xdr:colOff>
      <xdr:row>57</xdr:row>
      <xdr:rowOff>48676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95952"/>
          <a:ext cx="838200" cy="2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23302</xdr:rowOff>
    </xdr:from>
    <xdr:to>
      <xdr:col>50</xdr:col>
      <xdr:colOff>114300</xdr:colOff>
      <xdr:row>57</xdr:row>
      <xdr:rowOff>47451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95952"/>
          <a:ext cx="889000" cy="2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15342</xdr:rowOff>
    </xdr:from>
    <xdr:to>
      <xdr:col>45</xdr:col>
      <xdr:colOff>177800</xdr:colOff>
      <xdr:row>57</xdr:row>
      <xdr:rowOff>47451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787992"/>
          <a:ext cx="889000" cy="3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15342</xdr:rowOff>
    </xdr:from>
    <xdr:to>
      <xdr:col>41</xdr:col>
      <xdr:colOff>50800</xdr:colOff>
      <xdr:row>57</xdr:row>
      <xdr:rowOff>41905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787992"/>
          <a:ext cx="889000" cy="2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169326</xdr:rowOff>
    </xdr:from>
    <xdr:to>
      <xdr:col>55</xdr:col>
      <xdr:colOff>50800</xdr:colOff>
      <xdr:row>57</xdr:row>
      <xdr:rowOff>99476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7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20753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2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143952</xdr:rowOff>
    </xdr:from>
    <xdr:to>
      <xdr:col>50</xdr:col>
      <xdr:colOff>165100</xdr:colOff>
      <xdr:row>57</xdr:row>
      <xdr:rowOff>74102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4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90629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2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168101</xdr:rowOff>
    </xdr:from>
    <xdr:to>
      <xdr:col>46</xdr:col>
      <xdr:colOff>38100</xdr:colOff>
      <xdr:row>57</xdr:row>
      <xdr:rowOff>98251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114778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4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135992</xdr:rowOff>
    </xdr:from>
    <xdr:to>
      <xdr:col>41</xdr:col>
      <xdr:colOff>101600</xdr:colOff>
      <xdr:row>57</xdr:row>
      <xdr:rowOff>66142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3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82669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1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162555</xdr:rowOff>
    </xdr:from>
    <xdr:to>
      <xdr:col>36</xdr:col>
      <xdr:colOff>165100</xdr:colOff>
      <xdr:row>57</xdr:row>
      <xdr:rowOff>92705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6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109232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30163</xdr:rowOff>
    </xdr:from>
    <xdr:to>
      <xdr:col>55</xdr:col>
      <xdr:colOff>0</xdr:colOff>
      <xdr:row>78</xdr:row>
      <xdr:rowOff>44317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03263"/>
          <a:ext cx="838200" cy="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46737</xdr:rowOff>
    </xdr:from>
    <xdr:to>
      <xdr:col>50</xdr:col>
      <xdr:colOff>114300</xdr:colOff>
      <xdr:row>78</xdr:row>
      <xdr:rowOff>30163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48387"/>
          <a:ext cx="889000" cy="15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46737</xdr:rowOff>
    </xdr:from>
    <xdr:to>
      <xdr:col>45</xdr:col>
      <xdr:colOff>177800</xdr:colOff>
      <xdr:row>78</xdr:row>
      <xdr:rowOff>99047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48387"/>
          <a:ext cx="889000" cy="2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102667</xdr:rowOff>
    </xdr:from>
    <xdr:to>
      <xdr:col>41</xdr:col>
      <xdr:colOff>50800</xdr:colOff>
      <xdr:row>78</xdr:row>
      <xdr:rowOff>99047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04317"/>
          <a:ext cx="889000" cy="16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164967</xdr:rowOff>
    </xdr:from>
    <xdr:to>
      <xdr:col>55</xdr:col>
      <xdr:colOff>50800</xdr:colOff>
      <xdr:row>78</xdr:row>
      <xdr:rowOff>95117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6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79894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8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150813</xdr:rowOff>
    </xdr:from>
    <xdr:to>
      <xdr:col>50</xdr:col>
      <xdr:colOff>165100</xdr:colOff>
      <xdr:row>78</xdr:row>
      <xdr:rowOff>80963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5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72090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4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167387</xdr:rowOff>
    </xdr:from>
    <xdr:to>
      <xdr:col>46</xdr:col>
      <xdr:colOff>38100</xdr:colOff>
      <xdr:row>77</xdr:row>
      <xdr:rowOff>97537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9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88664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9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48247</xdr:rowOff>
    </xdr:from>
    <xdr:to>
      <xdr:col>41</xdr:col>
      <xdr:colOff>101600</xdr:colOff>
      <xdr:row>78</xdr:row>
      <xdr:rowOff>149847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140974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51867</xdr:rowOff>
    </xdr:from>
    <xdr:to>
      <xdr:col>36</xdr:col>
      <xdr:colOff>165100</xdr:colOff>
      <xdr:row>77</xdr:row>
      <xdr:rowOff>153467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5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144594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3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116534</xdr:rowOff>
    </xdr:from>
    <xdr:to>
      <xdr:col>55</xdr:col>
      <xdr:colOff>0</xdr:colOff>
      <xdr:row>96</xdr:row>
      <xdr:rowOff>161175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75734"/>
          <a:ext cx="838200" cy="4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68194</xdr:rowOff>
    </xdr:from>
    <xdr:to>
      <xdr:col>50</xdr:col>
      <xdr:colOff>114300</xdr:colOff>
      <xdr:row>96</xdr:row>
      <xdr:rowOff>161175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27394"/>
          <a:ext cx="889000" cy="9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68194</xdr:rowOff>
    </xdr:from>
    <xdr:to>
      <xdr:col>45</xdr:col>
      <xdr:colOff>177800</xdr:colOff>
      <xdr:row>96</xdr:row>
      <xdr:rowOff>90767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27394"/>
          <a:ext cx="889000" cy="2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90767</xdr:rowOff>
    </xdr:from>
    <xdr:to>
      <xdr:col>41</xdr:col>
      <xdr:colOff>50800</xdr:colOff>
      <xdr:row>96</xdr:row>
      <xdr:rowOff>130470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49967"/>
          <a:ext cx="889000" cy="3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65734</xdr:rowOff>
    </xdr:from>
    <xdr:to>
      <xdr:col>55</xdr:col>
      <xdr:colOff>50800</xdr:colOff>
      <xdr:row>96</xdr:row>
      <xdr:rowOff>167334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2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88611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110375</xdr:rowOff>
    </xdr:from>
    <xdr:to>
      <xdr:col>50</xdr:col>
      <xdr:colOff>165100</xdr:colOff>
      <xdr:row>97</xdr:row>
      <xdr:rowOff>40525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31652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17394</xdr:rowOff>
    </xdr:from>
    <xdr:to>
      <xdr:col>46</xdr:col>
      <xdr:colOff>38100</xdr:colOff>
      <xdr:row>96</xdr:row>
      <xdr:rowOff>118994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135521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5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39967</xdr:rowOff>
    </xdr:from>
    <xdr:to>
      <xdr:col>41</xdr:col>
      <xdr:colOff>101600</xdr:colOff>
      <xdr:row>96</xdr:row>
      <xdr:rowOff>141567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9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158094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7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79670</xdr:rowOff>
    </xdr:from>
    <xdr:to>
      <xdr:col>36</xdr:col>
      <xdr:colOff>165100</xdr:colOff>
      <xdr:row>97</xdr:row>
      <xdr:rowOff>9820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3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26347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1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141339</xdr:rowOff>
    </xdr:from>
    <xdr:to>
      <xdr:col>85</xdr:col>
      <xdr:colOff>127000</xdr:colOff>
      <xdr:row>38</xdr:row>
      <xdr:rowOff>155111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656439"/>
          <a:ext cx="838200" cy="1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141339</xdr:rowOff>
    </xdr:from>
    <xdr:to>
      <xdr:col>81</xdr:col>
      <xdr:colOff>50800</xdr:colOff>
      <xdr:row>38</xdr:row>
      <xdr:rowOff>161341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65643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161341</xdr:rowOff>
    </xdr:from>
    <xdr:to>
      <xdr:col>76</xdr:col>
      <xdr:colOff>114300</xdr:colOff>
      <xdr:row>38</xdr:row>
      <xdr:rowOff>163779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676441"/>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79959</xdr:rowOff>
    </xdr:from>
    <xdr:to>
      <xdr:col>71</xdr:col>
      <xdr:colOff>177800</xdr:colOff>
      <xdr:row>38</xdr:row>
      <xdr:rowOff>163779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95059"/>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104311</xdr:rowOff>
    </xdr:from>
    <xdr:to>
      <xdr:col>85</xdr:col>
      <xdr:colOff>177800</xdr:colOff>
      <xdr:row>39</xdr:row>
      <xdr:rowOff>34461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1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19238</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3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90539</xdr:rowOff>
    </xdr:from>
    <xdr:to>
      <xdr:col>81</xdr:col>
      <xdr:colOff>101600</xdr:colOff>
      <xdr:row>39</xdr:row>
      <xdr:rowOff>20689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0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11816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110541</xdr:rowOff>
    </xdr:from>
    <xdr:to>
      <xdr:col>76</xdr:col>
      <xdr:colOff>165100</xdr:colOff>
      <xdr:row>39</xdr:row>
      <xdr:rowOff>40691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2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31818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7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112979</xdr:rowOff>
    </xdr:from>
    <xdr:to>
      <xdr:col>72</xdr:col>
      <xdr:colOff>38100</xdr:colOff>
      <xdr:row>39</xdr:row>
      <xdr:rowOff>43129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2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34256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72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29159</xdr:rowOff>
    </xdr:from>
    <xdr:to>
      <xdr:col>67</xdr:col>
      <xdr:colOff>101600</xdr:colOff>
      <xdr:row>38</xdr:row>
      <xdr:rowOff>130759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121886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3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65074</xdr:rowOff>
    </xdr:from>
    <xdr:to>
      <xdr:col>85</xdr:col>
      <xdr:colOff>127000</xdr:colOff>
      <xdr:row>58</xdr:row>
      <xdr:rowOff>71406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666274"/>
          <a:ext cx="838200" cy="34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65074</xdr:rowOff>
    </xdr:from>
    <xdr:to>
      <xdr:col>81</xdr:col>
      <xdr:colOff>50800</xdr:colOff>
      <xdr:row>57</xdr:row>
      <xdr:rowOff>8112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666274"/>
          <a:ext cx="889000" cy="11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8112</xdr:rowOff>
    </xdr:from>
    <xdr:to>
      <xdr:col>76</xdr:col>
      <xdr:colOff>114300</xdr:colOff>
      <xdr:row>57</xdr:row>
      <xdr:rowOff>135561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80762"/>
          <a:ext cx="889000" cy="12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135561</xdr:rowOff>
    </xdr:from>
    <xdr:to>
      <xdr:col>71</xdr:col>
      <xdr:colOff>177800</xdr:colOff>
      <xdr:row>57</xdr:row>
      <xdr:rowOff>165787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08211"/>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20606</xdr:rowOff>
    </xdr:from>
    <xdr:to>
      <xdr:col>85</xdr:col>
      <xdr:colOff>177800</xdr:colOff>
      <xdr:row>58</xdr:row>
      <xdr:rowOff>122206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6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14274</xdr:rowOff>
    </xdr:from>
    <xdr:to>
      <xdr:col>81</xdr:col>
      <xdr:colOff>101600</xdr:colOff>
      <xdr:row>56</xdr:row>
      <xdr:rowOff>115874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132401</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39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128762</xdr:rowOff>
    </xdr:from>
    <xdr:to>
      <xdr:col>76</xdr:col>
      <xdr:colOff>165100</xdr:colOff>
      <xdr:row>57</xdr:row>
      <xdr:rowOff>58912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75439</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92795" y="950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84761</xdr:rowOff>
    </xdr:from>
    <xdr:to>
      <xdr:col>72</xdr:col>
      <xdr:colOff>38100</xdr:colOff>
      <xdr:row>58</xdr:row>
      <xdr:rowOff>14911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31438</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963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114987</xdr:rowOff>
    </xdr:from>
    <xdr:to>
      <xdr:col>67</xdr:col>
      <xdr:colOff>101600</xdr:colOff>
      <xdr:row>58</xdr:row>
      <xdr:rowOff>45137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8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61664</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662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162920</xdr:rowOff>
    </xdr:from>
    <xdr:to>
      <xdr:col>85</xdr:col>
      <xdr:colOff>127000</xdr:colOff>
      <xdr:row>77</xdr:row>
      <xdr:rowOff>169281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364570"/>
          <a:ext cx="838200" cy="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169281</xdr:rowOff>
    </xdr:from>
    <xdr:to>
      <xdr:col>81</xdr:col>
      <xdr:colOff>50800</xdr:colOff>
      <xdr:row>78</xdr:row>
      <xdr:rowOff>4277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70931"/>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155279</xdr:rowOff>
    </xdr:from>
    <xdr:to>
      <xdr:col>76</xdr:col>
      <xdr:colOff>114300</xdr:colOff>
      <xdr:row>78</xdr:row>
      <xdr:rowOff>4277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56929"/>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70383</xdr:rowOff>
    </xdr:from>
    <xdr:to>
      <xdr:col>71</xdr:col>
      <xdr:colOff>177800</xdr:colOff>
      <xdr:row>77</xdr:row>
      <xdr:rowOff>155279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272033"/>
          <a:ext cx="889000" cy="8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112120</xdr:rowOff>
    </xdr:from>
    <xdr:to>
      <xdr:col>85</xdr:col>
      <xdr:colOff>177800</xdr:colOff>
      <xdr:row>78</xdr:row>
      <xdr:rowOff>42270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1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71497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10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118481</xdr:rowOff>
    </xdr:from>
    <xdr:to>
      <xdr:col>81</xdr:col>
      <xdr:colOff>101600</xdr:colOff>
      <xdr:row>78</xdr:row>
      <xdr:rowOff>48631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2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39758</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1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124927</xdr:rowOff>
    </xdr:from>
    <xdr:to>
      <xdr:col>76</xdr:col>
      <xdr:colOff>165100</xdr:colOff>
      <xdr:row>78</xdr:row>
      <xdr:rowOff>55077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2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46204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41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104479</xdr:rowOff>
    </xdr:from>
    <xdr:to>
      <xdr:col>72</xdr:col>
      <xdr:colOff>38100</xdr:colOff>
      <xdr:row>78</xdr:row>
      <xdr:rowOff>34629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0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25756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9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19583</xdr:rowOff>
    </xdr:from>
    <xdr:to>
      <xdr:col>67</xdr:col>
      <xdr:colOff>101600</xdr:colOff>
      <xdr:row>77</xdr:row>
      <xdr:rowOff>121183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2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137710</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9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125178</xdr:rowOff>
    </xdr:from>
    <xdr:to>
      <xdr:col>85</xdr:col>
      <xdr:colOff>126364</xdr:colOff>
      <xdr:row>99</xdr:row>
      <xdr:rowOff>148234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72712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152061</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12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148234</xdr:rowOff>
    </xdr:from>
    <xdr:to>
      <xdr:col>86</xdr:col>
      <xdr:colOff>25400</xdr:colOff>
      <xdr:row>99</xdr:row>
      <xdr:rowOff>148234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121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71855</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502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125178</xdr:rowOff>
    </xdr:from>
    <xdr:to>
      <xdr:col>86</xdr:col>
      <xdr:colOff>25400</xdr:colOff>
      <xdr:row>91</xdr:row>
      <xdr:rowOff>125178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727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41413</xdr:rowOff>
    </xdr:from>
    <xdr:to>
      <xdr:col>85</xdr:col>
      <xdr:colOff>127000</xdr:colOff>
      <xdr:row>92</xdr:row>
      <xdr:rowOff>84390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5814813"/>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16936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47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38509</xdr:rowOff>
    </xdr:from>
    <xdr:to>
      <xdr:col>85</xdr:col>
      <xdr:colOff>177800</xdr:colOff>
      <xdr:row>97</xdr:row>
      <xdr:rowOff>140109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6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84390</xdr:rowOff>
    </xdr:from>
    <xdr:to>
      <xdr:col>81</xdr:col>
      <xdr:colOff>50800</xdr:colOff>
      <xdr:row>92</xdr:row>
      <xdr:rowOff>106118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5857790"/>
          <a:ext cx="889000" cy="2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157099</xdr:rowOff>
    </xdr:from>
    <xdr:to>
      <xdr:col>81</xdr:col>
      <xdr:colOff>101600</xdr:colOff>
      <xdr:row>97</xdr:row>
      <xdr:rowOff>87249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1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78376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70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8418</xdr:rowOff>
    </xdr:from>
    <xdr:to>
      <xdr:col>76</xdr:col>
      <xdr:colOff>114300</xdr:colOff>
      <xdr:row>92</xdr:row>
      <xdr:rowOff>106118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5610368"/>
          <a:ext cx="889000" cy="26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3045</xdr:rowOff>
    </xdr:from>
    <xdr:to>
      <xdr:col>76</xdr:col>
      <xdr:colOff>165100</xdr:colOff>
      <xdr:row>97</xdr:row>
      <xdr:rowOff>104645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3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95772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72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8418</xdr:rowOff>
    </xdr:from>
    <xdr:to>
      <xdr:col>71</xdr:col>
      <xdr:colOff>177800</xdr:colOff>
      <xdr:row>95</xdr:row>
      <xdr:rowOff>136630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5610368"/>
          <a:ext cx="889000" cy="81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28897</xdr:rowOff>
    </xdr:from>
    <xdr:to>
      <xdr:col>72</xdr:col>
      <xdr:colOff>38100</xdr:colOff>
      <xdr:row>97</xdr:row>
      <xdr:rowOff>130497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5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121624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75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80060</xdr:rowOff>
    </xdr:from>
    <xdr:to>
      <xdr:col>67</xdr:col>
      <xdr:colOff>101600</xdr:colOff>
      <xdr:row>98</xdr:row>
      <xdr:rowOff>10210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1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80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162063</xdr:rowOff>
    </xdr:from>
    <xdr:to>
      <xdr:col>85</xdr:col>
      <xdr:colOff>177800</xdr:colOff>
      <xdr:row>92</xdr:row>
      <xdr:rowOff>92213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7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76990</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678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33590</xdr:rowOff>
    </xdr:from>
    <xdr:to>
      <xdr:col>81</xdr:col>
      <xdr:colOff>101600</xdr:colOff>
      <xdr:row>92</xdr:row>
      <xdr:rowOff>135190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8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151717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558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55318</xdr:rowOff>
    </xdr:from>
    <xdr:to>
      <xdr:col>76</xdr:col>
      <xdr:colOff>165100</xdr:colOff>
      <xdr:row>92</xdr:row>
      <xdr:rowOff>156918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8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1995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560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129068</xdr:rowOff>
    </xdr:from>
    <xdr:to>
      <xdr:col>72</xdr:col>
      <xdr:colOff>38100</xdr:colOff>
      <xdr:row>91</xdr:row>
      <xdr:rowOff>59218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55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75745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533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85830</xdr:rowOff>
    </xdr:from>
    <xdr:to>
      <xdr:col>67</xdr:col>
      <xdr:colOff>101600</xdr:colOff>
      <xdr:row>96</xdr:row>
      <xdr:rowOff>15980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3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32507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14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増加要因</a:t>
          </a:r>
          <a:r>
            <a:rPr kumimoji="1" lang="en-US" altLang="ja-JP"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総務費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多世代交流拠点事業など大規模事業の実施による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三保会館及び西幸会館整備事業による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定期償還および繰上償還による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減少要因</a:t>
          </a:r>
          <a:r>
            <a:rPr kumimoji="1" lang="en-US" altLang="ja-JP"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義務教育学校事業の終了による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増加要因であった多世代交流拠点事業や三保・西幸会館整備事業は一部の繰越事業を残し令和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年度中に完成する。たださい、本事業に伴う公債費の増加が見込まれるため、繰上償還等により将来負担を抑制に努める。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多世代交流拠点整備事業など大規模事業に伴い、財政調整基金の減少を見込んでいたが、その他の特目基金や補助金、起債を活用することによって、減少には至っていない。</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ただし、今後</a:t>
          </a:r>
          <a:r>
            <a:rPr lang="ja-JP" altLang="ja-JP" sz="1100" b="0" i="0" baseline="0">
              <a:solidFill>
                <a:schemeClr val="dk1"/>
              </a:solidFill>
              <a:effectLst/>
              <a:latin typeface="+mn-lt"/>
              <a:ea typeface="+mn-ea"/>
              <a:cs typeface="+mn-cs"/>
            </a:rPr>
            <a:t>公共施設等の老朽化対策</a:t>
          </a:r>
          <a:r>
            <a:rPr lang="ja-JP" altLang="en-US" sz="1100" b="0" i="0" baseline="0">
              <a:solidFill>
                <a:schemeClr val="dk1"/>
              </a:solidFill>
              <a:effectLst/>
              <a:latin typeface="+mn-lt"/>
              <a:ea typeface="+mn-ea"/>
              <a:cs typeface="+mn-cs"/>
            </a:rPr>
            <a:t>や公債費などの</a:t>
          </a:r>
          <a:r>
            <a:rPr lang="ja-JP" altLang="ja-JP" sz="1100" b="0" i="0" baseline="0">
              <a:solidFill>
                <a:schemeClr val="dk1"/>
              </a:solidFill>
              <a:effectLst/>
              <a:latin typeface="+mn-lt"/>
              <a:ea typeface="+mn-ea"/>
              <a:cs typeface="+mn-cs"/>
            </a:rPr>
            <a:t>経費の増大が見込まれるため、減少</a:t>
          </a:r>
          <a:r>
            <a:rPr lang="ja-JP" altLang="en-US" sz="1100" b="0" i="0" baseline="0">
              <a:solidFill>
                <a:schemeClr val="dk1"/>
              </a:solidFill>
              <a:effectLst/>
              <a:latin typeface="+mn-lt"/>
              <a:ea typeface="+mn-ea"/>
              <a:cs typeface="+mn-cs"/>
            </a:rPr>
            <a:t>する可能性がある</a:t>
          </a:r>
          <a:r>
            <a:rPr lang="ja-JP" altLang="ja-JP" sz="1100" b="0" i="0" baseline="0">
              <a:solidFill>
                <a:schemeClr val="dk1"/>
              </a:solidFill>
              <a:effectLst/>
              <a:latin typeface="+mn-lt"/>
              <a:ea typeface="+mn-ea"/>
              <a:cs typeface="+mn-cs"/>
            </a:rPr>
            <a:t>。</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実質収支額・実質単年度収支については、次年度以降も引き続き行財政改革によるコスト削減に努め、黒字となるよう財政の健全化を図る。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住宅新築資金等貸付事業特別会計で赤字が生じているが、それ以外のすべての会計が黒字を計上しており、連結実質赤字は生じていない。</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住宅新築資金等貸付事業特別会計については、貸付金元利収入不足による前年度繰上充用が継続している。このため少しでも赤字額の減少を目指して収納体制のさらなる強化を図る必要がある。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一般会計については、大幅な税収増加の見込みがない中、</a:t>
          </a:r>
          <a:r>
            <a:rPr lang="ja-JP" altLang="en-US" sz="1100" b="0" i="0" baseline="0">
              <a:solidFill>
                <a:schemeClr val="dk1"/>
              </a:solidFill>
              <a:effectLst/>
              <a:latin typeface="+mn-lt"/>
              <a:ea typeface="+mn-ea"/>
              <a:cs typeface="+mn-cs"/>
            </a:rPr>
            <a:t>中長期的な視点に立って</a:t>
          </a:r>
          <a:r>
            <a:rPr lang="ja-JP" altLang="ja-JP" sz="1100" b="0" i="0" baseline="0">
              <a:solidFill>
                <a:schemeClr val="dk1"/>
              </a:solidFill>
              <a:effectLst/>
              <a:latin typeface="+mn-lt"/>
              <a:ea typeface="+mn-ea"/>
              <a:cs typeface="+mn-cs"/>
            </a:rPr>
            <a:t>持続可能な財政運営を行う。</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特別会計</a:t>
          </a:r>
          <a:r>
            <a:rPr lang="ja-JP" altLang="en-US" sz="1100" b="0" i="0" baseline="0">
              <a:solidFill>
                <a:schemeClr val="dk1"/>
              </a:solidFill>
              <a:effectLst/>
              <a:latin typeface="+mn-lt"/>
              <a:ea typeface="+mn-ea"/>
              <a:cs typeface="+mn-cs"/>
            </a:rPr>
            <a:t>のうち</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３つあった下水道事業特別会計を１つに統合し、公営企業化した。公営企業化したことにより見える化を図り、</a:t>
          </a:r>
          <a:r>
            <a:rPr lang="ja-JP" altLang="ja-JP" sz="1100" b="0" i="0" baseline="0">
              <a:solidFill>
                <a:schemeClr val="dk1"/>
              </a:solidFill>
              <a:effectLst/>
              <a:latin typeface="+mn-lt"/>
              <a:ea typeface="+mn-ea"/>
              <a:cs typeface="+mn-cs"/>
            </a:rPr>
            <a:t>独立採算を原則とし、歳入歳出の適正化を図る。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その他の特別会計においても、事業内容を精査し適正な運営となるよう努める。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一番大きなウエートを占めている元利償還金については、繰上償還を行ったことにより</a:t>
          </a:r>
          <a:r>
            <a:rPr lang="ja-JP" altLang="en-US" sz="1100" b="0" i="0" baseline="0">
              <a:solidFill>
                <a:schemeClr val="dk1"/>
              </a:solidFill>
              <a:effectLst/>
              <a:latin typeface="+mn-lt"/>
              <a:ea typeface="+mn-ea"/>
              <a:cs typeface="+mn-cs"/>
            </a:rPr>
            <a:t>増額を抑制して</a:t>
          </a:r>
          <a:r>
            <a:rPr lang="ja-JP" altLang="ja-JP" sz="1100" b="0" i="0" baseline="0">
              <a:solidFill>
                <a:schemeClr val="dk1"/>
              </a:solidFill>
              <a:effectLst/>
              <a:latin typeface="+mn-lt"/>
              <a:ea typeface="+mn-ea"/>
              <a:cs typeface="+mn-cs"/>
            </a:rPr>
            <a:t>いる。今後は</a:t>
          </a:r>
          <a:r>
            <a:rPr lang="ja-JP" altLang="en-US" sz="1100" b="0" i="0" baseline="0">
              <a:solidFill>
                <a:schemeClr val="dk1"/>
              </a:solidFill>
              <a:effectLst/>
              <a:latin typeface="+mn-lt"/>
              <a:ea typeface="+mn-ea"/>
              <a:cs typeface="+mn-cs"/>
            </a:rPr>
            <a:t>多世代交流拠点整備事業など</a:t>
          </a:r>
          <a:r>
            <a:rPr lang="ja-JP" altLang="ja-JP" sz="1100" b="0" i="0" baseline="0">
              <a:solidFill>
                <a:schemeClr val="dk1"/>
              </a:solidFill>
              <a:effectLst/>
              <a:latin typeface="+mn-lt"/>
              <a:ea typeface="+mn-ea"/>
              <a:cs typeface="+mn-cs"/>
            </a:rPr>
            <a:t>大規模事業の影響により増加が見込まれるので、</a:t>
          </a:r>
          <a:r>
            <a:rPr lang="ja-JP" altLang="en-US" sz="1100" b="0" i="0" baseline="0">
              <a:solidFill>
                <a:schemeClr val="dk1"/>
              </a:solidFill>
              <a:effectLst/>
              <a:latin typeface="+mn-lt"/>
              <a:ea typeface="+mn-ea"/>
              <a:cs typeface="+mn-cs"/>
            </a:rPr>
            <a:t>新発債の</a:t>
          </a:r>
          <a:r>
            <a:rPr lang="ja-JP" altLang="ja-JP" sz="1100" b="0" i="0" baseline="0">
              <a:solidFill>
                <a:schemeClr val="dk1"/>
              </a:solidFill>
              <a:effectLst/>
              <a:latin typeface="+mn-lt"/>
              <a:ea typeface="+mn-ea"/>
              <a:cs typeface="+mn-cs"/>
            </a:rPr>
            <a:t>発行を</a:t>
          </a:r>
          <a:r>
            <a:rPr lang="ja-JP" altLang="en-US" sz="1100" b="0" i="0" baseline="0">
              <a:solidFill>
                <a:schemeClr val="dk1"/>
              </a:solidFill>
              <a:effectLst/>
              <a:latin typeface="+mn-lt"/>
              <a:ea typeface="+mn-ea"/>
              <a:cs typeface="+mn-cs"/>
            </a:rPr>
            <a:t>抑え</a:t>
          </a:r>
          <a:r>
            <a:rPr lang="ja-JP" altLang="ja-JP" sz="1100" b="0" i="0" baseline="0">
              <a:solidFill>
                <a:schemeClr val="dk1"/>
              </a:solidFill>
              <a:effectLst/>
              <a:latin typeface="+mn-lt"/>
              <a:ea typeface="+mn-ea"/>
              <a:cs typeface="+mn-cs"/>
            </a:rPr>
            <a:t>るとともに、計画的な繰上償還を行っていくなど適正な管理に努める。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元利償還金以外の分子について、公営企業債の元利償還金に対する繰入金について増加傾向になっている。上下水道事業が</a:t>
          </a:r>
          <a:r>
            <a:rPr lang="ja-JP" altLang="en-US" sz="1100" b="0" i="0" baseline="0">
              <a:solidFill>
                <a:schemeClr val="dk1"/>
              </a:solidFill>
              <a:effectLst/>
              <a:latin typeface="+mn-lt"/>
              <a:ea typeface="+mn-ea"/>
              <a:cs typeface="+mn-cs"/>
            </a:rPr>
            <a:t>耐震化や更新改良事業を進めていけば、</a:t>
          </a:r>
          <a:r>
            <a:rPr lang="ja-JP" altLang="ja-JP" sz="1100" b="0" i="0" baseline="0">
              <a:solidFill>
                <a:schemeClr val="dk1"/>
              </a:solidFill>
              <a:effectLst/>
              <a:latin typeface="+mn-lt"/>
              <a:ea typeface="+mn-ea"/>
              <a:cs typeface="+mn-cs"/>
            </a:rPr>
            <a:t>今後も高い水準が見込まれる。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地方債現在高は、</a:t>
          </a:r>
          <a:r>
            <a:rPr kumimoji="1" lang="ja-JP" altLang="en-US" sz="1100">
              <a:solidFill>
                <a:schemeClr val="dk1"/>
              </a:solidFill>
              <a:effectLst/>
              <a:latin typeface="+mn-lt"/>
              <a:ea typeface="+mn-ea"/>
              <a:cs typeface="+mn-cs"/>
            </a:rPr>
            <a:t>多世代交流拠点</a:t>
          </a:r>
          <a:r>
            <a:rPr kumimoji="1" lang="ja-JP" altLang="ja-JP" sz="1100">
              <a:solidFill>
                <a:schemeClr val="dk1"/>
              </a:solidFill>
              <a:effectLst/>
              <a:latin typeface="+mn-lt"/>
              <a:ea typeface="+mn-ea"/>
              <a:cs typeface="+mn-cs"/>
            </a:rPr>
            <a:t>事業などにより増加している。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年度においても繰越事業があり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暫くは</a:t>
          </a:r>
          <a:r>
            <a:rPr kumimoji="1" lang="ja-JP" altLang="ja-JP" sz="1100">
              <a:solidFill>
                <a:schemeClr val="dk1"/>
              </a:solidFill>
              <a:effectLst/>
              <a:latin typeface="+mn-lt"/>
              <a:ea typeface="+mn-ea"/>
              <a:cs typeface="+mn-cs"/>
            </a:rPr>
            <a:t>高い水準になることが想定される。</a:t>
          </a:r>
          <a:endParaRPr lang="ja-JP" altLang="ja-JP" sz="1400">
            <a:effectLst/>
          </a:endParaRPr>
        </a:p>
        <a:p>
          <a:r>
            <a:rPr kumimoji="1" lang="ja-JP" altLang="ja-JP" sz="1100">
              <a:solidFill>
                <a:schemeClr val="dk1"/>
              </a:solidFill>
              <a:effectLst/>
              <a:latin typeface="+mn-lt"/>
              <a:ea typeface="+mn-ea"/>
              <a:cs typeface="+mn-cs"/>
            </a:rPr>
            <a:t>公営企業債等繰入見込額については、継続して実施している上下水道事業の影響により、今後も大きな減少は見込めない状況である。</a:t>
          </a:r>
          <a:r>
            <a:rPr kumimoji="1" lang="ja-JP" altLang="en-US" sz="1100">
              <a:solidFill>
                <a:schemeClr val="dk1"/>
              </a:solidFill>
              <a:effectLst/>
              <a:latin typeface="+mn-lt"/>
              <a:ea typeface="+mn-ea"/>
              <a:cs typeface="+mn-cs"/>
            </a:rPr>
            <a:t>むしろ今後耐震化、更新事業が始まれば増加する。</a:t>
          </a:r>
          <a:endParaRPr lang="ja-JP" altLang="ja-JP" sz="1400">
            <a:effectLst/>
          </a:endParaRPr>
        </a:p>
        <a:p>
          <a:r>
            <a:rPr kumimoji="1" lang="ja-JP" altLang="ja-JP" sz="1100">
              <a:solidFill>
                <a:schemeClr val="dk1"/>
              </a:solidFill>
              <a:effectLst/>
              <a:latin typeface="+mn-lt"/>
              <a:ea typeface="+mn-ea"/>
              <a:cs typeface="+mn-cs"/>
            </a:rPr>
            <a:t>充当可能基金については財政状況の許す範囲で積立を行っており、</a:t>
          </a:r>
          <a:r>
            <a:rPr kumimoji="1" lang="ja-JP" altLang="en-US" sz="1100">
              <a:solidFill>
                <a:schemeClr val="dk1"/>
              </a:solidFill>
              <a:effectLst/>
              <a:latin typeface="+mn-lt"/>
              <a:ea typeface="+mn-ea"/>
              <a:cs typeface="+mn-cs"/>
            </a:rPr>
            <a:t>減少しないような財政運営が必要である。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岡山県美咲町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多世代交流拠点整備事業を含む大規模事業などに充当するため全体として１，２５６百万円を取り崩し、１６０百万円積み立てたため、１，０９６百万円の減額となった。。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将来負担の軽減のため、繰上償還の財源として減債基金を取り崩す予定である。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また、余剰財源は今後の事業を見越して各基金へ積み立てるよう努める。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長期振興まちづくり基金：町民福祉向上に資する長期的な計画に基づく事業を円滑に推進するとともに、町財政の健全な運営を図ることを目的とする。</a:t>
          </a:r>
          <a:endParaRPr lang="ja-JP" altLang="ja-JP" sz="1300">
            <a:effectLst/>
            <a:latin typeface="ＭＳ ゴシック" panose="020B0609070205080204" pitchFamily="49" charset="-128"/>
            <a:ea typeface="ＭＳ ゴシック" panose="020B0609070205080204" pitchFamily="49" charset="-128"/>
          </a:endParaRPr>
        </a:p>
        <a:p>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元気なまちづくり基金：まち全体の元気なまちづくりを推進することを目的とする。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教育振興基金：美咲町における教育振興に要する費用の財源に充てることを目的とする。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庁舎建設基金：美咲町庁舎建設を図ることを目的とする。</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学校教育施設整備基金：美咲町における学校教育施設の建設及び整備に要する費用の財源に充てることを目的とする。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長期振興まちづくり基金：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あさひが丘施設改修事業、窓口サービス改革事業などに３３７百万円充当し、８８百万円を積立てた。</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元気なまちづくり基金：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美咲町ＧＩＳ整備事業に１６４百円充当した。</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教育振興基金：</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柵原学園関連施設集約化事業などに４７百万円充当した。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多世代交流拠点整備事業などに１５０百万円充当した。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各基金の目的に沿って有効活用を図り、該当事業に充当を行う。また、余剰財源を積み立てて将来負担に備える。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利子相当分を積み立てた。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現状をキープすることを目標とする。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繰上償還を行うため４９９百万円を取り崩した。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大規模事業による償還に備え、余剰財源を積み立てる。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5A191C7-EEF8-4F3A-B9E8-DBC955060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53E3D3-EEB0-4756-9172-8F815F1160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68516D15-C748-4005-9789-C8A363D365C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C981990-2BBE-4937-B1D4-4BF8023F7C1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B66D7736-8BB1-41E4-B468-710DBA8C35A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64BD8379-1A2A-4010-A18E-F655700A3BC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89B4654A-FEBB-4FA9-9A71-A76C99FBB38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2A154DB-2FCA-4AAC-B75D-7688401975A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059153D-0D9A-468B-94C8-2D2442C6AFA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CDA9141C-018B-43A1-A7F0-399ED5E4FE1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33FEF5D2-1A13-43DC-A716-526AF2E6C35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98D5AD6-1BDF-40CF-91DE-D1823734F3B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7221981-E560-444B-9FB8-20C93EC496B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951C8CA3-A152-4229-BDEC-1647F52349B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F99632CD-C54D-44D0-8B37-13B562E1058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F595314E-A795-48BD-A1F9-219DCC4976C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8082200-FD3F-40C4-9716-AE3B443F25F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7F452270-BA15-4D73-B725-42548DD1CAC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6219426-5DC5-4CF6-8165-8813A94AD21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5271C1A-8B59-4195-BCDE-E0E1A9BD326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30FA8CC0-C3D2-43C2-AB52-EFED74B2B4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F7E9A08-9653-421F-9E92-7DD03E054A3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E222EBE3-7DD7-40CB-9CC2-6D7864028E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7DE31972-8BF7-458C-BA76-7FB68430234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29B348E5-5E1A-4A4F-89D7-FBE92153521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86659168-41AA-46CA-B296-F65254727F2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B1B2939-E4E7-41DF-801E-A78EEA75B5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47998083-54CE-4B5A-A98C-764AC8A8EA8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83E310A-144F-476B-ABF1-8D6E6EA329D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C38B849D-CA06-4578-98BF-FF636FA496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92FB85F-4F54-44CE-B3B1-DB731E9772E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F2548109-0FBB-4231-8F3C-1D255121883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6A0235B-E7E1-4E8B-B0BD-078D9123F91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7758267-A08A-46AF-B29B-2C5D685712E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C593422E-19C3-4098-AE58-005E293A545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D5942C45-7097-4AF7-A744-6B2A3DF2D31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634315A3-22E7-46A4-8DF4-93BA82A4845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E78A6E2E-158F-4688-B921-3A501C84AAC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87F3C32-3383-47AE-A4F0-1CC3003944B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7BED8F4C-3488-4116-8C59-BFEC31641D9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B88AB785-9776-496E-9B18-BC45BBE61C2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433F7C8D-9C0E-4898-9BC8-1D3D8D7C1AB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51E575E8-B111-46E8-A661-1ED5F242112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AD5B3977-E061-4A8D-84EC-B6EF846B7C8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459C00A0-1C07-44DA-B276-2D373036E96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140AF37-B1EC-4C5A-90EA-CB8C5353A39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76D09C42-7446-4DA1-A176-A7AD076AA67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F30B2F72-89AA-487B-A6F5-C972A05BD29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576B7DD7-BFD2-4281-BE9F-70D0A4F6819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21B700-AB44-443C-A740-DFC0F72982C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B64E63F7-DEE9-4D12-978D-A996DF7C94C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有形固定資産減価償却率は５</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．８％であり、類似団体平均を下回っている。しかし、図のとおり年々老朽化が進んでおり、施設の集約化、除却等により有形固定資産の保有量の縮減を図る必要がある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E6C4D0B-24B2-46CB-9170-281C78DD58B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A682502B-3CE9-4960-98CB-7CC9AF2B716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81958A39-5A84-4946-80E0-9D687C8886E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652EBAEA-F266-446B-8073-10745D2A463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B54B2FE4-953C-4326-9091-59E2D4B452D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DCABED46-9AE3-433A-89AC-AD1BB4BA64F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9FF3B29B-3579-4C0F-BB8D-110A7750A65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B11EAE52-1250-4C56-9074-4135790A3DD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4596F913-9421-47E0-8B6B-8CE45F749A1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F45386B2-2086-4D41-BD4F-369E35C57C8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39A858AB-EC10-4168-AF0D-48F6BB0157E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360BE7EA-92AB-43A3-BED3-0AD4D248FB8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75761A49-5376-4782-9B8A-A9F93F78824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31A973B3-D082-4A7E-9751-8B0EC9C9037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7BC1CD1-1297-43B5-93CB-068EFB5D3D7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D7A3C7A-06AA-48E8-8F4A-2B4F659245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17EE4A2D-E1EB-410E-A639-507191D2464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3A1A966D-FC02-4A90-BA7A-907DE61F205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1" name="直線コネクタ 70">
          <a:extLst>
            <a:ext uri="{FF2B5EF4-FFF2-40B4-BE49-F238E27FC236}">
              <a16:creationId xmlns:a16="http://schemas.microsoft.com/office/drawing/2014/main" id="{37BDB285-58F3-4C70-9100-6627D3F25605}"/>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2" name="有形固定資産減価償却率最小値テキスト">
          <a:extLst>
            <a:ext uri="{FF2B5EF4-FFF2-40B4-BE49-F238E27FC236}">
              <a16:creationId xmlns:a16="http://schemas.microsoft.com/office/drawing/2014/main" id="{F2A8BDB5-3BFA-4AF8-B519-F9B22041C70B}"/>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3" name="直線コネクタ 72">
          <a:extLst>
            <a:ext uri="{FF2B5EF4-FFF2-40B4-BE49-F238E27FC236}">
              <a16:creationId xmlns:a16="http://schemas.microsoft.com/office/drawing/2014/main" id="{30D91A19-920A-4BEC-8BCB-B579B22888B1}"/>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4" name="有形固定資産減価償却率最大値テキスト">
          <a:extLst>
            <a:ext uri="{FF2B5EF4-FFF2-40B4-BE49-F238E27FC236}">
              <a16:creationId xmlns:a16="http://schemas.microsoft.com/office/drawing/2014/main" id="{820D2904-7C56-4507-8B98-E36697315D74}"/>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5" name="直線コネクタ 74">
          <a:extLst>
            <a:ext uri="{FF2B5EF4-FFF2-40B4-BE49-F238E27FC236}">
              <a16:creationId xmlns:a16="http://schemas.microsoft.com/office/drawing/2014/main" id="{D215E351-B4BC-4953-A8C3-3FC2486006ED}"/>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6" name="有形固定資産減価償却率平均値テキスト">
          <a:extLst>
            <a:ext uri="{FF2B5EF4-FFF2-40B4-BE49-F238E27FC236}">
              <a16:creationId xmlns:a16="http://schemas.microsoft.com/office/drawing/2014/main" id="{1B5F1E55-733B-46E1-ACA8-5007F3186A97}"/>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7" name="フローチャート: 判断 76">
          <a:extLst>
            <a:ext uri="{FF2B5EF4-FFF2-40B4-BE49-F238E27FC236}">
              <a16:creationId xmlns:a16="http://schemas.microsoft.com/office/drawing/2014/main" id="{C386693D-54B0-41EE-B1E3-3EA1D5ED576F}"/>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8" name="フローチャート: 判断 77">
          <a:extLst>
            <a:ext uri="{FF2B5EF4-FFF2-40B4-BE49-F238E27FC236}">
              <a16:creationId xmlns:a16="http://schemas.microsoft.com/office/drawing/2014/main" id="{EF7EC367-8730-4228-9B9A-D970E599345A}"/>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9" name="フローチャート: 判断 78">
          <a:extLst>
            <a:ext uri="{FF2B5EF4-FFF2-40B4-BE49-F238E27FC236}">
              <a16:creationId xmlns:a16="http://schemas.microsoft.com/office/drawing/2014/main" id="{BDE5C01A-D0D9-4F24-88A3-02CD9CD70F74}"/>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0" name="フローチャート: 判断 79">
          <a:extLst>
            <a:ext uri="{FF2B5EF4-FFF2-40B4-BE49-F238E27FC236}">
              <a16:creationId xmlns:a16="http://schemas.microsoft.com/office/drawing/2014/main" id="{CFB0B1DB-708B-4A85-B034-0A470F0968B3}"/>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1" name="フローチャート: 判断 80">
          <a:extLst>
            <a:ext uri="{FF2B5EF4-FFF2-40B4-BE49-F238E27FC236}">
              <a16:creationId xmlns:a16="http://schemas.microsoft.com/office/drawing/2014/main" id="{06064D42-4DA0-416D-91D8-B9876DCC70E8}"/>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2841BDB-414D-44E5-9BDA-9B2989BABDE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8274722-E770-456D-A377-8144C832697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E09DD1F-002E-464A-A105-7FA12838BB2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4510F92-A569-4AB6-AA88-19C9123C5A3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F6F2237-96E3-4325-BF01-B2E56419E49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122192</xdr:rowOff>
    </xdr:from>
    <xdr:to>
      <xdr:col>23</xdr:col>
      <xdr:colOff>136525</xdr:colOff>
      <xdr:row>31</xdr:row>
      <xdr:rowOff>52342</xdr:rowOff>
    </xdr:to>
    <xdr:sp macro="" textlink="">
      <xdr:nvSpPr>
        <xdr:cNvPr id="87" name="楕円 86">
          <a:extLst>
            <a:ext uri="{FF2B5EF4-FFF2-40B4-BE49-F238E27FC236}">
              <a16:creationId xmlns:a16="http://schemas.microsoft.com/office/drawing/2014/main" id="{FA027727-406E-4898-B008-5EFAC82D7ACF}"/>
            </a:ext>
          </a:extLst>
        </xdr:cNvPr>
        <xdr:cNvSpPr/>
      </xdr:nvSpPr>
      <xdr:spPr>
        <a:xfrm>
          <a:off x="47117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145069</xdr:rowOff>
    </xdr:from>
    <xdr:ext cx="405111" cy="259045"/>
    <xdr:sp macro="" textlink="">
      <xdr:nvSpPr>
        <xdr:cNvPr id="88" name="有形固定資産減価償却率該当値テキスト">
          <a:extLst>
            <a:ext uri="{FF2B5EF4-FFF2-40B4-BE49-F238E27FC236}">
              <a16:creationId xmlns:a16="http://schemas.microsoft.com/office/drawing/2014/main" id="{9A11D4CE-B0E0-4ECB-AA81-712F78B05450}"/>
            </a:ext>
          </a:extLst>
        </xdr:cNvPr>
        <xdr:cNvSpPr txBox="1"/>
      </xdr:nvSpPr>
      <xdr:spPr>
        <a:xfrm>
          <a:off x="4813300" y="588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170271</xdr:rowOff>
    </xdr:from>
    <xdr:to>
      <xdr:col>19</xdr:col>
      <xdr:colOff>187325</xdr:colOff>
      <xdr:row>30</xdr:row>
      <xdr:rowOff>100421</xdr:rowOff>
    </xdr:to>
    <xdr:sp macro="" textlink="">
      <xdr:nvSpPr>
        <xdr:cNvPr id="89" name="楕円 88">
          <a:extLst>
            <a:ext uri="{FF2B5EF4-FFF2-40B4-BE49-F238E27FC236}">
              <a16:creationId xmlns:a16="http://schemas.microsoft.com/office/drawing/2014/main" id="{C3CC7AD6-FF5E-483B-B1EA-DA06964E573E}"/>
            </a:ext>
          </a:extLst>
        </xdr:cNvPr>
        <xdr:cNvSpPr/>
      </xdr:nvSpPr>
      <xdr:spPr>
        <a:xfrm>
          <a:off x="4000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49621</xdr:rowOff>
    </xdr:from>
    <xdr:to>
      <xdr:col>23</xdr:col>
      <xdr:colOff>85725</xdr:colOff>
      <xdr:row>31</xdr:row>
      <xdr:rowOff>1542</xdr:rowOff>
    </xdr:to>
    <xdr:cxnSp macro="">
      <xdr:nvCxnSpPr>
        <xdr:cNvPr id="90" name="直線コネクタ 89">
          <a:extLst>
            <a:ext uri="{FF2B5EF4-FFF2-40B4-BE49-F238E27FC236}">
              <a16:creationId xmlns:a16="http://schemas.microsoft.com/office/drawing/2014/main" id="{DD53C090-FEBE-4287-944C-4C519E9F533B}"/>
            </a:ext>
          </a:extLst>
        </xdr:cNvPr>
        <xdr:cNvCxnSpPr/>
      </xdr:nvCxnSpPr>
      <xdr:spPr>
        <a:xfrm>
          <a:off x="4051300" y="5964646"/>
          <a:ext cx="711200" cy="12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90079</xdr:rowOff>
    </xdr:from>
    <xdr:to>
      <xdr:col>15</xdr:col>
      <xdr:colOff>187325</xdr:colOff>
      <xdr:row>30</xdr:row>
      <xdr:rowOff>20229</xdr:rowOff>
    </xdr:to>
    <xdr:sp macro="" textlink="">
      <xdr:nvSpPr>
        <xdr:cNvPr id="91" name="楕円 90">
          <a:extLst>
            <a:ext uri="{FF2B5EF4-FFF2-40B4-BE49-F238E27FC236}">
              <a16:creationId xmlns:a16="http://schemas.microsoft.com/office/drawing/2014/main" id="{E6CEEE45-2096-48D8-BD74-FE9BB779DD71}"/>
            </a:ext>
          </a:extLst>
        </xdr:cNvPr>
        <xdr:cNvSpPr/>
      </xdr:nvSpPr>
      <xdr:spPr>
        <a:xfrm>
          <a:off x="32385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140879</xdr:rowOff>
    </xdr:from>
    <xdr:to>
      <xdr:col>19</xdr:col>
      <xdr:colOff>136525</xdr:colOff>
      <xdr:row>30</xdr:row>
      <xdr:rowOff>49621</xdr:rowOff>
    </xdr:to>
    <xdr:cxnSp macro="">
      <xdr:nvCxnSpPr>
        <xdr:cNvPr id="92" name="直線コネクタ 91">
          <a:extLst>
            <a:ext uri="{FF2B5EF4-FFF2-40B4-BE49-F238E27FC236}">
              <a16:creationId xmlns:a16="http://schemas.microsoft.com/office/drawing/2014/main" id="{52C81A71-3376-45D2-9A18-8C0000E9FDDB}"/>
            </a:ext>
          </a:extLst>
        </xdr:cNvPr>
        <xdr:cNvCxnSpPr/>
      </xdr:nvCxnSpPr>
      <xdr:spPr>
        <a:xfrm>
          <a:off x="3289300" y="5884454"/>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53068</xdr:rowOff>
    </xdr:from>
    <xdr:to>
      <xdr:col>11</xdr:col>
      <xdr:colOff>187325</xdr:colOff>
      <xdr:row>29</xdr:row>
      <xdr:rowOff>154668</xdr:rowOff>
    </xdr:to>
    <xdr:sp macro="" textlink="">
      <xdr:nvSpPr>
        <xdr:cNvPr id="93" name="楕円 92">
          <a:extLst>
            <a:ext uri="{FF2B5EF4-FFF2-40B4-BE49-F238E27FC236}">
              <a16:creationId xmlns:a16="http://schemas.microsoft.com/office/drawing/2014/main" id="{ED72EE23-A2C5-42C3-8D89-355DB360CB41}"/>
            </a:ext>
          </a:extLst>
        </xdr:cNvPr>
        <xdr:cNvSpPr/>
      </xdr:nvSpPr>
      <xdr:spPr>
        <a:xfrm>
          <a:off x="2476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140879</xdr:rowOff>
    </xdr:to>
    <xdr:cxnSp macro="">
      <xdr:nvCxnSpPr>
        <xdr:cNvPr id="94" name="直線コネクタ 93">
          <a:extLst>
            <a:ext uri="{FF2B5EF4-FFF2-40B4-BE49-F238E27FC236}">
              <a16:creationId xmlns:a16="http://schemas.microsoft.com/office/drawing/2014/main" id="{A775740E-60FF-490B-B207-C76B63FD1436}"/>
            </a:ext>
          </a:extLst>
        </xdr:cNvPr>
        <xdr:cNvCxnSpPr/>
      </xdr:nvCxnSpPr>
      <xdr:spPr>
        <a:xfrm>
          <a:off x="2527300" y="584744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3719</xdr:rowOff>
    </xdr:from>
    <xdr:to>
      <xdr:col>7</xdr:col>
      <xdr:colOff>187325</xdr:colOff>
      <xdr:row>29</xdr:row>
      <xdr:rowOff>105319</xdr:rowOff>
    </xdr:to>
    <xdr:sp macro="" textlink="">
      <xdr:nvSpPr>
        <xdr:cNvPr id="95" name="楕円 94">
          <a:extLst>
            <a:ext uri="{FF2B5EF4-FFF2-40B4-BE49-F238E27FC236}">
              <a16:creationId xmlns:a16="http://schemas.microsoft.com/office/drawing/2014/main" id="{0334289D-7C9D-41CF-9757-C07EB221B8CC}"/>
            </a:ext>
          </a:extLst>
        </xdr:cNvPr>
        <xdr:cNvSpPr/>
      </xdr:nvSpPr>
      <xdr:spPr>
        <a:xfrm>
          <a:off x="1714500" y="57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54519</xdr:rowOff>
    </xdr:from>
    <xdr:to>
      <xdr:col>11</xdr:col>
      <xdr:colOff>136525</xdr:colOff>
      <xdr:row>29</xdr:row>
      <xdr:rowOff>103868</xdr:rowOff>
    </xdr:to>
    <xdr:cxnSp macro="">
      <xdr:nvCxnSpPr>
        <xdr:cNvPr id="96" name="直線コネクタ 95">
          <a:extLst>
            <a:ext uri="{FF2B5EF4-FFF2-40B4-BE49-F238E27FC236}">
              <a16:creationId xmlns:a16="http://schemas.microsoft.com/office/drawing/2014/main" id="{E34416C7-4F60-4CB1-AAF9-A5B830C15FF8}"/>
            </a:ext>
          </a:extLst>
        </xdr:cNvPr>
        <xdr:cNvCxnSpPr/>
      </xdr:nvCxnSpPr>
      <xdr:spPr>
        <a:xfrm>
          <a:off x="1765300" y="579809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7" name="n_1aveValue有形固定資産減価償却率">
          <a:extLst>
            <a:ext uri="{FF2B5EF4-FFF2-40B4-BE49-F238E27FC236}">
              <a16:creationId xmlns:a16="http://schemas.microsoft.com/office/drawing/2014/main" id="{3D58221F-F257-40CA-8EF4-835075FE6B6C}"/>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8" name="n_2aveValue有形固定資産減価償却率">
          <a:extLst>
            <a:ext uri="{FF2B5EF4-FFF2-40B4-BE49-F238E27FC236}">
              <a16:creationId xmlns:a16="http://schemas.microsoft.com/office/drawing/2014/main" id="{AF13D4EF-CEDB-4260-99DA-8B5EC865C6A6}"/>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9" name="n_3aveValue有形固定資産減価償却率">
          <a:extLst>
            <a:ext uri="{FF2B5EF4-FFF2-40B4-BE49-F238E27FC236}">
              <a16:creationId xmlns:a16="http://schemas.microsoft.com/office/drawing/2014/main" id="{6E816492-9DDB-4E35-8DCA-8DA1EF38DBE2}"/>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0" name="n_4aveValue有形固定資産減価償却率">
          <a:extLst>
            <a:ext uri="{FF2B5EF4-FFF2-40B4-BE49-F238E27FC236}">
              <a16:creationId xmlns:a16="http://schemas.microsoft.com/office/drawing/2014/main" id="{56BE86B3-A5C9-4604-89D4-EF72703851FD}"/>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116948</xdr:rowOff>
    </xdr:from>
    <xdr:ext cx="405111" cy="259045"/>
    <xdr:sp macro="" textlink="">
      <xdr:nvSpPr>
        <xdr:cNvPr id="101" name="n_1mainValue有形固定資産減価償却率">
          <a:extLst>
            <a:ext uri="{FF2B5EF4-FFF2-40B4-BE49-F238E27FC236}">
              <a16:creationId xmlns:a16="http://schemas.microsoft.com/office/drawing/2014/main" id="{5BC201B4-0A6B-4385-86DE-73BECBADDC6B}"/>
            </a:ext>
          </a:extLst>
        </xdr:cNvPr>
        <xdr:cNvSpPr txBox="1"/>
      </xdr:nvSpPr>
      <xdr:spPr>
        <a:xfrm>
          <a:off x="3836044" y="5689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36756</xdr:rowOff>
    </xdr:from>
    <xdr:ext cx="405111" cy="259045"/>
    <xdr:sp macro="" textlink="">
      <xdr:nvSpPr>
        <xdr:cNvPr id="102" name="n_2mainValue有形固定資産減価償却率">
          <a:extLst>
            <a:ext uri="{FF2B5EF4-FFF2-40B4-BE49-F238E27FC236}">
              <a16:creationId xmlns:a16="http://schemas.microsoft.com/office/drawing/2014/main" id="{AA7ED4E3-C4F3-4B07-B7B9-1574EF6705AF}"/>
            </a:ext>
          </a:extLst>
        </xdr:cNvPr>
        <xdr:cNvSpPr txBox="1"/>
      </xdr:nvSpPr>
      <xdr:spPr>
        <a:xfrm>
          <a:off x="3086744" y="5608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171195</xdr:rowOff>
    </xdr:from>
    <xdr:ext cx="405111" cy="259045"/>
    <xdr:sp macro="" textlink="">
      <xdr:nvSpPr>
        <xdr:cNvPr id="103" name="n_3mainValue有形固定資産減価償却率">
          <a:extLst>
            <a:ext uri="{FF2B5EF4-FFF2-40B4-BE49-F238E27FC236}">
              <a16:creationId xmlns:a16="http://schemas.microsoft.com/office/drawing/2014/main" id="{0428542F-8D2E-4071-8F27-D5D542856BE6}"/>
            </a:ext>
          </a:extLst>
        </xdr:cNvPr>
        <xdr:cNvSpPr txBox="1"/>
      </xdr:nvSpPr>
      <xdr:spPr>
        <a:xfrm>
          <a:off x="23247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121846</xdr:rowOff>
    </xdr:from>
    <xdr:ext cx="405111" cy="259045"/>
    <xdr:sp macro="" textlink="">
      <xdr:nvSpPr>
        <xdr:cNvPr id="104" name="n_4mainValue有形固定資産減価償却率">
          <a:extLst>
            <a:ext uri="{FF2B5EF4-FFF2-40B4-BE49-F238E27FC236}">
              <a16:creationId xmlns:a16="http://schemas.microsoft.com/office/drawing/2014/main" id="{8E6864E4-DF17-4CB6-BBE0-0921E3EBEE1F}"/>
            </a:ext>
          </a:extLst>
        </xdr:cNvPr>
        <xdr:cNvSpPr txBox="1"/>
      </xdr:nvSpPr>
      <xdr:spPr>
        <a:xfrm>
          <a:off x="1562744" y="5522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BDB0094-E89C-4D84-9BFC-F65E7D5E321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7D858DC-8EA4-4D8C-9FCA-C4FF65288AD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21CB0B66-61CA-4A2E-83B8-A210FCD0390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47A2995-7B99-406E-91B9-FE56A9E77F9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1984938-F2F3-4150-8A62-68253B64140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4881E979-CD61-4630-A690-B80DC754EC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ED8031B-D34C-4E7F-9154-16D18C5FC3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0A2CAF4-229E-491B-A3C2-3B945FF1E2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46E5AC6-ED61-4752-AF40-AA79984B4F2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1821971C-E994-4974-81EA-4BCA32EC63A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2CB53E51-48FE-498E-9D83-9C8146F3FA3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739AB82F-1B93-427E-B0F0-CB6FFFA4D06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52CF10DE-63C7-4F4B-8FF9-861814ABE7B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a:t>
          </a:r>
          <a:r>
            <a:rPr kumimoji="1" lang="ja-JP" altLang="en-US" sz="1100">
              <a:solidFill>
                <a:schemeClr val="dk1"/>
              </a:solidFill>
              <a:effectLst/>
              <a:latin typeface="+mn-lt"/>
              <a:ea typeface="+mn-ea"/>
              <a:cs typeface="+mn-cs"/>
            </a:rPr>
            <a:t>４５５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％であり、類似団体平均を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回っている。ここ数年繰上償還を行うことによって比率が下がっていたが、大規模事業による起債の借入れの増額により、繰上償還を行ったにもかかわらず比率が上昇している。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20163C42-EC61-48F2-83A5-FA08294BDFC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24ACE71F-BB70-4CC7-A129-4E308343E27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93B06B6-9B9F-4E81-8110-E629E95355F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983B17DB-A75A-466F-9F34-66EB7E48E31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BDFCE63E-D560-4B86-BE1D-BEBF4D7FBB6B}"/>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305555AA-761E-4895-9A17-BE73E673A5D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2D5FC101-125D-4A6A-992A-F8E6D2D1377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334D8BF1-3119-4ABC-8457-84D88F30287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6D17DEF4-CF2D-42F3-A904-3029F4EB514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AC2A6CF7-30B8-4CA8-9700-7D2BFEC5D86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FCF9B90D-9396-491B-9366-1A09053DBC7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6A050D43-494D-4390-B5E9-E2D1FC7686C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1B08F367-92A1-4145-9950-60C661489F0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323C40D-C218-4816-A51E-3D9D0636F27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CF0970C-7983-46B3-BFF8-67E126898A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3" name="直線コネクタ 132">
          <a:extLst>
            <a:ext uri="{FF2B5EF4-FFF2-40B4-BE49-F238E27FC236}">
              <a16:creationId xmlns:a16="http://schemas.microsoft.com/office/drawing/2014/main" id="{BD4F9CB3-4EB7-4819-B1E0-034F7B77D0F1}"/>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4" name="債務償還比率最小値テキスト">
          <a:extLst>
            <a:ext uri="{FF2B5EF4-FFF2-40B4-BE49-F238E27FC236}">
              <a16:creationId xmlns:a16="http://schemas.microsoft.com/office/drawing/2014/main" id="{F08B31F8-E009-49C5-9FFB-6BC663C3C2EE}"/>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5" name="直線コネクタ 134">
          <a:extLst>
            <a:ext uri="{FF2B5EF4-FFF2-40B4-BE49-F238E27FC236}">
              <a16:creationId xmlns:a16="http://schemas.microsoft.com/office/drawing/2014/main" id="{74D1F31D-8837-4F65-85E7-E75C386AD464}"/>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82FC3FA4-ABDE-4954-8FA4-81B5B81248C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8D2F9257-5E80-42BC-85F5-A1187AFD97F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8" name="債務償還比率平均値テキスト">
          <a:extLst>
            <a:ext uri="{FF2B5EF4-FFF2-40B4-BE49-F238E27FC236}">
              <a16:creationId xmlns:a16="http://schemas.microsoft.com/office/drawing/2014/main" id="{488F75D4-1D22-4E19-B49B-59E7B6E39ECD}"/>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9" name="フローチャート: 判断 138">
          <a:extLst>
            <a:ext uri="{FF2B5EF4-FFF2-40B4-BE49-F238E27FC236}">
              <a16:creationId xmlns:a16="http://schemas.microsoft.com/office/drawing/2014/main" id="{6748E25E-A7EB-4A75-A91A-34BC4ADFD91A}"/>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0" name="フローチャート: 判断 139">
          <a:extLst>
            <a:ext uri="{FF2B5EF4-FFF2-40B4-BE49-F238E27FC236}">
              <a16:creationId xmlns:a16="http://schemas.microsoft.com/office/drawing/2014/main" id="{9345DF5B-829A-4BA0-97C4-905C1C8E7439}"/>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1" name="フローチャート: 判断 140">
          <a:extLst>
            <a:ext uri="{FF2B5EF4-FFF2-40B4-BE49-F238E27FC236}">
              <a16:creationId xmlns:a16="http://schemas.microsoft.com/office/drawing/2014/main" id="{1AD99E90-668A-4F8D-BAA5-E9A93B63B46C}"/>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2" name="フローチャート: 判断 141">
          <a:extLst>
            <a:ext uri="{FF2B5EF4-FFF2-40B4-BE49-F238E27FC236}">
              <a16:creationId xmlns:a16="http://schemas.microsoft.com/office/drawing/2014/main" id="{B1EF10F7-032E-4A26-B1B2-5E6C038F7A91}"/>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3" name="フローチャート: 判断 142">
          <a:extLst>
            <a:ext uri="{FF2B5EF4-FFF2-40B4-BE49-F238E27FC236}">
              <a16:creationId xmlns:a16="http://schemas.microsoft.com/office/drawing/2014/main" id="{321EFBF5-10EF-43E4-B80D-D07F454FE1C3}"/>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DF981BB-2371-4100-9E0F-CADD766D878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5CFA0A2-4C79-4276-926F-9D48B4262FC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E36AA9B-6D68-4B1A-953B-BCB628A6183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6B5EAB0-855C-4EB8-A9AE-F21E5B95C2C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384CD33-5722-4B31-9016-A942496DF49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166349</xdr:rowOff>
    </xdr:from>
    <xdr:to>
      <xdr:col>76</xdr:col>
      <xdr:colOff>73025</xdr:colOff>
      <xdr:row>31</xdr:row>
      <xdr:rowOff>96499</xdr:rowOff>
    </xdr:to>
    <xdr:sp macro="" textlink="">
      <xdr:nvSpPr>
        <xdr:cNvPr id="149" name="楕円 148">
          <a:extLst>
            <a:ext uri="{FF2B5EF4-FFF2-40B4-BE49-F238E27FC236}">
              <a16:creationId xmlns:a16="http://schemas.microsoft.com/office/drawing/2014/main" id="{49E09087-2FD8-4202-8676-A91E45AB68E0}"/>
            </a:ext>
          </a:extLst>
        </xdr:cNvPr>
        <xdr:cNvSpPr/>
      </xdr:nvSpPr>
      <xdr:spPr>
        <a:xfrm>
          <a:off x="14744700" y="608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144776</xdr:rowOff>
    </xdr:from>
    <xdr:ext cx="469744" cy="259045"/>
    <xdr:sp macro="" textlink="">
      <xdr:nvSpPr>
        <xdr:cNvPr id="150" name="債務償還比率該当値テキスト">
          <a:extLst>
            <a:ext uri="{FF2B5EF4-FFF2-40B4-BE49-F238E27FC236}">
              <a16:creationId xmlns:a16="http://schemas.microsoft.com/office/drawing/2014/main" id="{83560329-6007-4BF8-B622-52D8EDF30D65}"/>
            </a:ext>
          </a:extLst>
        </xdr:cNvPr>
        <xdr:cNvSpPr txBox="1"/>
      </xdr:nvSpPr>
      <xdr:spPr>
        <a:xfrm>
          <a:off x="14846300" y="605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23315</xdr:rowOff>
    </xdr:from>
    <xdr:to>
      <xdr:col>72</xdr:col>
      <xdr:colOff>123825</xdr:colOff>
      <xdr:row>30</xdr:row>
      <xdr:rowOff>124915</xdr:rowOff>
    </xdr:to>
    <xdr:sp macro="" textlink="">
      <xdr:nvSpPr>
        <xdr:cNvPr id="151" name="楕円 150">
          <a:extLst>
            <a:ext uri="{FF2B5EF4-FFF2-40B4-BE49-F238E27FC236}">
              <a16:creationId xmlns:a16="http://schemas.microsoft.com/office/drawing/2014/main" id="{95A1CF3C-62B6-4E67-BEDF-77435BBC6B28}"/>
            </a:ext>
          </a:extLst>
        </xdr:cNvPr>
        <xdr:cNvSpPr/>
      </xdr:nvSpPr>
      <xdr:spPr>
        <a:xfrm>
          <a:off x="14033500" y="59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74115</xdr:rowOff>
    </xdr:from>
    <xdr:to>
      <xdr:col>76</xdr:col>
      <xdr:colOff>22225</xdr:colOff>
      <xdr:row>31</xdr:row>
      <xdr:rowOff>45699</xdr:rowOff>
    </xdr:to>
    <xdr:cxnSp macro="">
      <xdr:nvCxnSpPr>
        <xdr:cNvPr id="152" name="直線コネクタ 151">
          <a:extLst>
            <a:ext uri="{FF2B5EF4-FFF2-40B4-BE49-F238E27FC236}">
              <a16:creationId xmlns:a16="http://schemas.microsoft.com/office/drawing/2014/main" id="{862CCF67-C922-43BE-A2D4-0832ED14128F}"/>
            </a:ext>
          </a:extLst>
        </xdr:cNvPr>
        <xdr:cNvCxnSpPr/>
      </xdr:nvCxnSpPr>
      <xdr:spPr>
        <a:xfrm>
          <a:off x="14084300" y="5989140"/>
          <a:ext cx="711200" cy="14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90234</xdr:rowOff>
    </xdr:from>
    <xdr:to>
      <xdr:col>68</xdr:col>
      <xdr:colOff>123825</xdr:colOff>
      <xdr:row>30</xdr:row>
      <xdr:rowOff>20384</xdr:rowOff>
    </xdr:to>
    <xdr:sp macro="" textlink="">
      <xdr:nvSpPr>
        <xdr:cNvPr id="153" name="楕円 152">
          <a:extLst>
            <a:ext uri="{FF2B5EF4-FFF2-40B4-BE49-F238E27FC236}">
              <a16:creationId xmlns:a16="http://schemas.microsoft.com/office/drawing/2014/main" id="{F6337643-1686-4567-92BB-791FA42E478B}"/>
            </a:ext>
          </a:extLst>
        </xdr:cNvPr>
        <xdr:cNvSpPr/>
      </xdr:nvSpPr>
      <xdr:spPr>
        <a:xfrm>
          <a:off x="13271500" y="583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141034</xdr:rowOff>
    </xdr:from>
    <xdr:to>
      <xdr:col>72</xdr:col>
      <xdr:colOff>73025</xdr:colOff>
      <xdr:row>30</xdr:row>
      <xdr:rowOff>74115</xdr:rowOff>
    </xdr:to>
    <xdr:cxnSp macro="">
      <xdr:nvCxnSpPr>
        <xdr:cNvPr id="154" name="直線コネクタ 153">
          <a:extLst>
            <a:ext uri="{FF2B5EF4-FFF2-40B4-BE49-F238E27FC236}">
              <a16:creationId xmlns:a16="http://schemas.microsoft.com/office/drawing/2014/main" id="{F67D5C08-CD06-49F5-90A7-871AE8961ABA}"/>
            </a:ext>
          </a:extLst>
        </xdr:cNvPr>
        <xdr:cNvCxnSpPr/>
      </xdr:nvCxnSpPr>
      <xdr:spPr>
        <a:xfrm>
          <a:off x="13322300" y="5884609"/>
          <a:ext cx="762000" cy="10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88435</xdr:rowOff>
    </xdr:from>
    <xdr:to>
      <xdr:col>64</xdr:col>
      <xdr:colOff>123825</xdr:colOff>
      <xdr:row>30</xdr:row>
      <xdr:rowOff>18585</xdr:rowOff>
    </xdr:to>
    <xdr:sp macro="" textlink="">
      <xdr:nvSpPr>
        <xdr:cNvPr id="155" name="楕円 154">
          <a:extLst>
            <a:ext uri="{FF2B5EF4-FFF2-40B4-BE49-F238E27FC236}">
              <a16:creationId xmlns:a16="http://schemas.microsoft.com/office/drawing/2014/main" id="{AFEA0DDB-A1D3-4EA0-9B4E-0DCB06C1A33B}"/>
            </a:ext>
          </a:extLst>
        </xdr:cNvPr>
        <xdr:cNvSpPr/>
      </xdr:nvSpPr>
      <xdr:spPr>
        <a:xfrm>
          <a:off x="12509500" y="58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139235</xdr:rowOff>
    </xdr:from>
    <xdr:to>
      <xdr:col>68</xdr:col>
      <xdr:colOff>73025</xdr:colOff>
      <xdr:row>29</xdr:row>
      <xdr:rowOff>141034</xdr:rowOff>
    </xdr:to>
    <xdr:cxnSp macro="">
      <xdr:nvCxnSpPr>
        <xdr:cNvPr id="156" name="直線コネクタ 155">
          <a:extLst>
            <a:ext uri="{FF2B5EF4-FFF2-40B4-BE49-F238E27FC236}">
              <a16:creationId xmlns:a16="http://schemas.microsoft.com/office/drawing/2014/main" id="{F9F86C6E-A565-4C4A-ADDE-E2025798AEB9}"/>
            </a:ext>
          </a:extLst>
        </xdr:cNvPr>
        <xdr:cNvCxnSpPr/>
      </xdr:nvCxnSpPr>
      <xdr:spPr>
        <a:xfrm>
          <a:off x="12560300" y="5882810"/>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160951</xdr:rowOff>
    </xdr:from>
    <xdr:to>
      <xdr:col>60</xdr:col>
      <xdr:colOff>123825</xdr:colOff>
      <xdr:row>31</xdr:row>
      <xdr:rowOff>91101</xdr:rowOff>
    </xdr:to>
    <xdr:sp macro="" textlink="">
      <xdr:nvSpPr>
        <xdr:cNvPr id="157" name="楕円 156">
          <a:extLst>
            <a:ext uri="{FF2B5EF4-FFF2-40B4-BE49-F238E27FC236}">
              <a16:creationId xmlns:a16="http://schemas.microsoft.com/office/drawing/2014/main" id="{E6FCC492-CAFF-420C-809B-B519F42C8EF7}"/>
            </a:ext>
          </a:extLst>
        </xdr:cNvPr>
        <xdr:cNvSpPr/>
      </xdr:nvSpPr>
      <xdr:spPr>
        <a:xfrm>
          <a:off x="11747500" y="607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139235</xdr:rowOff>
    </xdr:from>
    <xdr:to>
      <xdr:col>64</xdr:col>
      <xdr:colOff>73025</xdr:colOff>
      <xdr:row>31</xdr:row>
      <xdr:rowOff>40301</xdr:rowOff>
    </xdr:to>
    <xdr:cxnSp macro="">
      <xdr:nvCxnSpPr>
        <xdr:cNvPr id="158" name="直線コネクタ 157">
          <a:extLst>
            <a:ext uri="{FF2B5EF4-FFF2-40B4-BE49-F238E27FC236}">
              <a16:creationId xmlns:a16="http://schemas.microsoft.com/office/drawing/2014/main" id="{A37DE1F6-C905-455C-A713-1FEA33A23F18}"/>
            </a:ext>
          </a:extLst>
        </xdr:cNvPr>
        <xdr:cNvCxnSpPr/>
      </xdr:nvCxnSpPr>
      <xdr:spPr>
        <a:xfrm flipV="1">
          <a:off x="11798300" y="5882810"/>
          <a:ext cx="762000" cy="24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9" name="n_1aveValue債務償還比率">
          <a:extLst>
            <a:ext uri="{FF2B5EF4-FFF2-40B4-BE49-F238E27FC236}">
              <a16:creationId xmlns:a16="http://schemas.microsoft.com/office/drawing/2014/main" id="{68629A1B-06D3-412A-AF08-C296DA69E53F}"/>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0" name="n_2aveValue債務償還比率">
          <a:extLst>
            <a:ext uri="{FF2B5EF4-FFF2-40B4-BE49-F238E27FC236}">
              <a16:creationId xmlns:a16="http://schemas.microsoft.com/office/drawing/2014/main" id="{866A4EA6-934F-4326-9859-C5AD8DEEDB3A}"/>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1" name="n_3aveValue債務償還比率">
          <a:extLst>
            <a:ext uri="{FF2B5EF4-FFF2-40B4-BE49-F238E27FC236}">
              <a16:creationId xmlns:a16="http://schemas.microsoft.com/office/drawing/2014/main" id="{2388D233-4001-4591-A437-F83076F4F7AB}"/>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2" name="n_4aveValue債務償還比率">
          <a:extLst>
            <a:ext uri="{FF2B5EF4-FFF2-40B4-BE49-F238E27FC236}">
              <a16:creationId xmlns:a16="http://schemas.microsoft.com/office/drawing/2014/main" id="{C81B421E-AA53-45DE-8A62-1EE5C3D8D0FA}"/>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141442</xdr:rowOff>
    </xdr:from>
    <xdr:ext cx="469744" cy="259045"/>
    <xdr:sp macro="" textlink="">
      <xdr:nvSpPr>
        <xdr:cNvPr id="163" name="n_1mainValue債務償還比率">
          <a:extLst>
            <a:ext uri="{FF2B5EF4-FFF2-40B4-BE49-F238E27FC236}">
              <a16:creationId xmlns:a16="http://schemas.microsoft.com/office/drawing/2014/main" id="{6ABEBB29-0B3E-4F12-947D-A1B9A176A5BD}"/>
            </a:ext>
          </a:extLst>
        </xdr:cNvPr>
        <xdr:cNvSpPr txBox="1"/>
      </xdr:nvSpPr>
      <xdr:spPr>
        <a:xfrm>
          <a:off x="13836727" y="571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64" name="n_2mainValue債務償還比率">
          <a:extLst>
            <a:ext uri="{FF2B5EF4-FFF2-40B4-BE49-F238E27FC236}">
              <a16:creationId xmlns:a16="http://schemas.microsoft.com/office/drawing/2014/main" id="{BF6DC570-E503-4770-8002-8A37C1853392}"/>
            </a:ext>
          </a:extLst>
        </xdr:cNvPr>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35112</xdr:rowOff>
    </xdr:from>
    <xdr:ext cx="469744" cy="259045"/>
    <xdr:sp macro="" textlink="">
      <xdr:nvSpPr>
        <xdr:cNvPr id="165" name="n_3mainValue債務償還比率">
          <a:extLst>
            <a:ext uri="{FF2B5EF4-FFF2-40B4-BE49-F238E27FC236}">
              <a16:creationId xmlns:a16="http://schemas.microsoft.com/office/drawing/2014/main" id="{49C1191D-D447-4971-A4EF-7BB04533D0B5}"/>
            </a:ext>
          </a:extLst>
        </xdr:cNvPr>
        <xdr:cNvSpPr txBox="1"/>
      </xdr:nvSpPr>
      <xdr:spPr>
        <a:xfrm>
          <a:off x="12325427" y="560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107628</xdr:rowOff>
    </xdr:from>
    <xdr:ext cx="469744" cy="259045"/>
    <xdr:sp macro="" textlink="">
      <xdr:nvSpPr>
        <xdr:cNvPr id="166" name="n_4mainValue債務償還比率">
          <a:extLst>
            <a:ext uri="{FF2B5EF4-FFF2-40B4-BE49-F238E27FC236}">
              <a16:creationId xmlns:a16="http://schemas.microsoft.com/office/drawing/2014/main" id="{2F8F0B90-D1DD-4956-BD1A-628493476D1A}"/>
            </a:ext>
          </a:extLst>
        </xdr:cNvPr>
        <xdr:cNvSpPr txBox="1"/>
      </xdr:nvSpPr>
      <xdr:spPr>
        <a:xfrm>
          <a:off x="11563427" y="585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6781869-CD32-43A1-B9DB-946DE0D3929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866BA39-6C65-441A-B9C5-E0352F07936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E4DD7037-84DA-479A-978B-2A027E2E7B9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FFF08EA-4129-4FCE-BFE5-4E5BD2F8902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384595A-94B3-49CB-A261-AEDB063A48D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163F92CD-1B8C-45C0-88E8-08D1BAA929B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EB7306-44D6-49A5-B0D5-2C131734B3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22EB6C-A6B7-4C07-ACCE-D98A7BA2DED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513FE9-9AB1-4D0C-98F8-D5A259AFDE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B4D678-FE3C-4DE3-BC4C-5A82F8E7922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0F9460-BCAC-43ED-BE39-2AE2B56CC1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4EBAAF-C1B3-4E8B-B6D4-31D30940E96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E94C20-F57B-41DD-8B0F-9099B847C8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7A1BA3-0C57-4561-A923-D977793793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EF038A-5561-47E0-94B6-9DAABF7257A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B21D9F-5D1B-4B5E-9BE9-FCDFCBC7B01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7CDD4C-2B59-45E3-B83B-50AF828D8D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A90EC-6358-42F2-B893-6A66F805B0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67BD5C-2EE7-4BA0-9F12-5F104CEB8F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95B547-376B-41B4-86DA-3159EAC889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66673D-A250-43BB-B530-E1F749B7E9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92C1F4-039A-4909-90BE-CF06A3D84D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09FDFF-3664-40E4-8C17-38F7C2A638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75A8EB-391D-485A-98C5-80FFFC97D3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29E41B-5449-4EE9-9F0C-6AC07CF7819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66ABD89-A0E8-4737-8900-A60AA4F5BC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272137-A5A9-41BB-805B-7723371A93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D70ED9-43FD-4695-8E86-73AA114A5B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F67FD8-E725-44BA-82B0-4A2B4483C9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FFC331-DA37-4323-A159-D812366322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B2CA08-2BD2-4455-8C4E-770F6729845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BF9C76-EA53-47E7-BF2F-2382F1C1EA3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A9ED13-DEA7-43F2-907D-D074F6298B5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FAA3670-7EFF-4CCA-839C-8F0BEE556A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727872-5997-4A7D-9172-07AB84E5444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CB33FF-40F1-4F8D-B67F-BBD9EF025E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F432DB-8896-4E96-8A50-5CB5002B41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C2B07B7-BAA0-4CD4-9E75-D19142A32F9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22A1B4-CA71-4F5D-9B49-99500D5E3A3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35D875-7151-4A0F-9B49-633DF04E48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6A8BD3-B5AE-4C64-9462-F82E13F6CF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E31C8A-4313-48AE-8C25-B2996353B0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2F5B09-0449-4048-A958-E8118D5085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AB95AB-3C58-4424-95E5-6031CB91E9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1B1A34-AAA1-4099-840B-E2CA4D77B5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498B9D6-C4EA-4085-9BE6-5831C2C4782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2BCB7A-E5DA-4DE0-8594-17FFD9FFD63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69BF39-A226-4DE0-A890-5CD6BE72D0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387BCC-90FC-448D-8768-FD64ECCF35E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B6E3262-F98B-4AB5-8CF3-38DD9A00D9C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7650A00-54DA-4776-9838-1B21C42445E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46CD82A-92A8-4CDC-95F9-AE4F4DF0932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4CD689E-FDDE-4B3A-9E0B-D91719F6A2D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C0CAD5-3F10-45D8-AEE0-0CF8D04109C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2EF5661-8F35-438D-8D60-4E348CEFBCF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F21B68E-BAD3-4A57-A211-6A0C6B80B8C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666767-F196-448A-AE4B-32A90E5992B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E3C26AD-03E3-4255-9F93-2F391924C5F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81AD7A-49CA-4638-ACDD-27B53177EF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B966EF-4FA9-474E-9EDF-C80B017B8FB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33FAB44-36BC-43A3-96F8-00F60AE1132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C8B21D07-8202-4F80-B1FA-EC7826123359}"/>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D52E8757-D4AB-4BCC-A01E-43C3D82E4F6B}"/>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D70F4B7A-7A3B-4536-8318-FE5EE6DA6151}"/>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E55B7FA5-BA8C-4D6A-AB10-82159C93248B}"/>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0254D29-344F-4DDF-9713-0ECD6E7CB135}"/>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1D9ED0AD-6EEA-4706-84ED-CB3EE0CD0248}"/>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4BADC98F-0FD8-477C-9CE6-540631AE137B}"/>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FE045841-AB20-40EE-B908-E5D5B0F9D724}"/>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890DB857-4302-464D-90A8-FD0AE330B6EF}"/>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7ADE9B35-9301-4CC0-9C7D-2E13196E3081}"/>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1048E04A-D164-4DB0-918F-5AEBDD180685}"/>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1A3E2EE-C772-446D-86EA-ABEED18ADE3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CB2EA2-1349-4B48-97F6-8849B59348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D3A046-33B6-42EC-A4E6-2A969C9B48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85BCFA9-83D1-4ED4-8515-FAEBB475E34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A86EDD-748C-40E9-9F68-AB9E9DC9D9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111125</xdr:rowOff>
    </xdr:from>
    <xdr:to>
      <xdr:col>24</xdr:col>
      <xdr:colOff>114300</xdr:colOff>
      <xdr:row>37</xdr:row>
      <xdr:rowOff>41275</xdr:rowOff>
    </xdr:to>
    <xdr:sp macro="" textlink="">
      <xdr:nvSpPr>
        <xdr:cNvPr id="73" name="楕円 72">
          <a:extLst>
            <a:ext uri="{FF2B5EF4-FFF2-40B4-BE49-F238E27FC236}">
              <a16:creationId xmlns:a16="http://schemas.microsoft.com/office/drawing/2014/main" id="{DA8E398D-5C13-4CF8-8A8B-43BA9419870B}"/>
            </a:ext>
          </a:extLst>
        </xdr:cNvPr>
        <xdr:cNvSpPr/>
      </xdr:nvSpPr>
      <xdr:spPr>
        <a:xfrm>
          <a:off x="45847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134002</xdr:rowOff>
    </xdr:from>
    <xdr:ext cx="405111" cy="259045"/>
    <xdr:sp macro="" textlink="">
      <xdr:nvSpPr>
        <xdr:cNvPr id="74" name="【道路】&#10;有形固定資産減価償却率該当値テキスト">
          <a:extLst>
            <a:ext uri="{FF2B5EF4-FFF2-40B4-BE49-F238E27FC236}">
              <a16:creationId xmlns:a16="http://schemas.microsoft.com/office/drawing/2014/main" id="{AE422FC6-85CA-4D31-859F-06832E6E2737}"/>
            </a:ext>
          </a:extLst>
        </xdr:cNvPr>
        <xdr:cNvSpPr txBox="1"/>
      </xdr:nvSpPr>
      <xdr:spPr>
        <a:xfrm>
          <a:off x="4673600"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73025</xdr:rowOff>
    </xdr:from>
    <xdr:to>
      <xdr:col>20</xdr:col>
      <xdr:colOff>38100</xdr:colOff>
      <xdr:row>37</xdr:row>
      <xdr:rowOff>3175</xdr:rowOff>
    </xdr:to>
    <xdr:sp macro="" textlink="">
      <xdr:nvSpPr>
        <xdr:cNvPr id="75" name="楕円 74">
          <a:extLst>
            <a:ext uri="{FF2B5EF4-FFF2-40B4-BE49-F238E27FC236}">
              <a16:creationId xmlns:a16="http://schemas.microsoft.com/office/drawing/2014/main" id="{A61864F4-3918-4E1F-9099-485A0FAF8129}"/>
            </a:ext>
          </a:extLst>
        </xdr:cNvPr>
        <xdr:cNvSpPr/>
      </xdr:nvSpPr>
      <xdr:spPr>
        <a:xfrm>
          <a:off x="3746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123825</xdr:rowOff>
    </xdr:from>
    <xdr:to>
      <xdr:col>24</xdr:col>
      <xdr:colOff>63500</xdr:colOff>
      <xdr:row>36</xdr:row>
      <xdr:rowOff>161925</xdr:rowOff>
    </xdr:to>
    <xdr:cxnSp macro="">
      <xdr:nvCxnSpPr>
        <xdr:cNvPr id="76" name="直線コネクタ 75">
          <a:extLst>
            <a:ext uri="{FF2B5EF4-FFF2-40B4-BE49-F238E27FC236}">
              <a16:creationId xmlns:a16="http://schemas.microsoft.com/office/drawing/2014/main" id="{0921CF83-61E5-4D65-AC1C-6D0FD4D51744}"/>
            </a:ext>
          </a:extLst>
        </xdr:cNvPr>
        <xdr:cNvCxnSpPr/>
      </xdr:nvCxnSpPr>
      <xdr:spPr>
        <a:xfrm>
          <a:off x="3797300" y="62960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33020</xdr:rowOff>
    </xdr:from>
    <xdr:to>
      <xdr:col>15</xdr:col>
      <xdr:colOff>101600</xdr:colOff>
      <xdr:row>36</xdr:row>
      <xdr:rowOff>134620</xdr:rowOff>
    </xdr:to>
    <xdr:sp macro="" textlink="">
      <xdr:nvSpPr>
        <xdr:cNvPr id="77" name="楕円 76">
          <a:extLst>
            <a:ext uri="{FF2B5EF4-FFF2-40B4-BE49-F238E27FC236}">
              <a16:creationId xmlns:a16="http://schemas.microsoft.com/office/drawing/2014/main" id="{E99A4712-2B2E-4451-8747-6EFDC88EDABA}"/>
            </a:ext>
          </a:extLst>
        </xdr:cNvPr>
        <xdr:cNvSpPr/>
      </xdr:nvSpPr>
      <xdr:spPr>
        <a:xfrm>
          <a:off x="2857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83820</xdr:rowOff>
    </xdr:from>
    <xdr:to>
      <xdr:col>19</xdr:col>
      <xdr:colOff>177800</xdr:colOff>
      <xdr:row>36</xdr:row>
      <xdr:rowOff>123825</xdr:rowOff>
    </xdr:to>
    <xdr:cxnSp macro="">
      <xdr:nvCxnSpPr>
        <xdr:cNvPr id="78" name="直線コネクタ 77">
          <a:extLst>
            <a:ext uri="{FF2B5EF4-FFF2-40B4-BE49-F238E27FC236}">
              <a16:creationId xmlns:a16="http://schemas.microsoft.com/office/drawing/2014/main" id="{8A83F7B1-D237-47C8-9BDB-F770F84F2BEC}"/>
            </a:ext>
          </a:extLst>
        </xdr:cNvPr>
        <xdr:cNvCxnSpPr/>
      </xdr:nvCxnSpPr>
      <xdr:spPr>
        <a:xfrm>
          <a:off x="2908300" y="6256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166370</xdr:rowOff>
    </xdr:from>
    <xdr:to>
      <xdr:col>10</xdr:col>
      <xdr:colOff>165100</xdr:colOff>
      <xdr:row>36</xdr:row>
      <xdr:rowOff>96520</xdr:rowOff>
    </xdr:to>
    <xdr:sp macro="" textlink="">
      <xdr:nvSpPr>
        <xdr:cNvPr id="79" name="楕円 78">
          <a:extLst>
            <a:ext uri="{FF2B5EF4-FFF2-40B4-BE49-F238E27FC236}">
              <a16:creationId xmlns:a16="http://schemas.microsoft.com/office/drawing/2014/main" id="{0304BFF7-7F69-4C78-A386-33357953049B}"/>
            </a:ext>
          </a:extLst>
        </xdr:cNvPr>
        <xdr:cNvSpPr/>
      </xdr:nvSpPr>
      <xdr:spPr>
        <a:xfrm>
          <a:off x="1968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45720</xdr:rowOff>
    </xdr:from>
    <xdr:to>
      <xdr:col>15</xdr:col>
      <xdr:colOff>50800</xdr:colOff>
      <xdr:row>36</xdr:row>
      <xdr:rowOff>83820</xdr:rowOff>
    </xdr:to>
    <xdr:cxnSp macro="">
      <xdr:nvCxnSpPr>
        <xdr:cNvPr id="80" name="直線コネクタ 79">
          <a:extLst>
            <a:ext uri="{FF2B5EF4-FFF2-40B4-BE49-F238E27FC236}">
              <a16:creationId xmlns:a16="http://schemas.microsoft.com/office/drawing/2014/main" id="{BE22FB38-8D3A-44F4-9276-DD9BD703F6FF}"/>
            </a:ext>
          </a:extLst>
        </xdr:cNvPr>
        <xdr:cNvCxnSpPr/>
      </xdr:nvCxnSpPr>
      <xdr:spPr>
        <a:xfrm>
          <a:off x="2019300" y="6217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132080</xdr:rowOff>
    </xdr:from>
    <xdr:to>
      <xdr:col>6</xdr:col>
      <xdr:colOff>38100</xdr:colOff>
      <xdr:row>36</xdr:row>
      <xdr:rowOff>62230</xdr:rowOff>
    </xdr:to>
    <xdr:sp macro="" textlink="">
      <xdr:nvSpPr>
        <xdr:cNvPr id="81" name="楕円 80">
          <a:extLst>
            <a:ext uri="{FF2B5EF4-FFF2-40B4-BE49-F238E27FC236}">
              <a16:creationId xmlns:a16="http://schemas.microsoft.com/office/drawing/2014/main" id="{C93321DE-7616-47F5-A739-0620DF8FBD1A}"/>
            </a:ext>
          </a:extLst>
        </xdr:cNvPr>
        <xdr:cNvSpPr/>
      </xdr:nvSpPr>
      <xdr:spPr>
        <a:xfrm>
          <a:off x="1079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xdr:rowOff>
    </xdr:from>
    <xdr:to>
      <xdr:col>10</xdr:col>
      <xdr:colOff>114300</xdr:colOff>
      <xdr:row>36</xdr:row>
      <xdr:rowOff>45720</xdr:rowOff>
    </xdr:to>
    <xdr:cxnSp macro="">
      <xdr:nvCxnSpPr>
        <xdr:cNvPr id="82" name="直線コネクタ 81">
          <a:extLst>
            <a:ext uri="{FF2B5EF4-FFF2-40B4-BE49-F238E27FC236}">
              <a16:creationId xmlns:a16="http://schemas.microsoft.com/office/drawing/2014/main" id="{96E98C94-77FB-48EB-919D-64EE8E0D40DB}"/>
            </a:ext>
          </a:extLst>
        </xdr:cNvPr>
        <xdr:cNvCxnSpPr/>
      </xdr:nvCxnSpPr>
      <xdr:spPr>
        <a:xfrm>
          <a:off x="1130300" y="6183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587D6D93-C16E-49CC-BB56-64624FEB644E}"/>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7AC1BD0A-F5FF-492A-BEC2-DE9F3B2861AA}"/>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706BE7BB-2242-4BDD-BA67-62914D6C8453}"/>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6C59E4F9-C8CA-4A2C-8CF6-C2844190D301}"/>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19702</xdr:rowOff>
    </xdr:from>
    <xdr:ext cx="405111" cy="259045"/>
    <xdr:sp macro="" textlink="">
      <xdr:nvSpPr>
        <xdr:cNvPr id="87" name="n_1mainValue【道路】&#10;有形固定資産減価償却率">
          <a:extLst>
            <a:ext uri="{FF2B5EF4-FFF2-40B4-BE49-F238E27FC236}">
              <a16:creationId xmlns:a16="http://schemas.microsoft.com/office/drawing/2014/main" id="{58B9D6C5-E35F-41A4-AD68-64293A3AD433}"/>
            </a:ext>
          </a:extLst>
        </xdr:cNvPr>
        <xdr:cNvSpPr txBox="1"/>
      </xdr:nvSpPr>
      <xdr:spPr>
        <a:xfrm>
          <a:off x="3582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8" name="n_2mainValue【道路】&#10;有形固定資産減価償却率">
          <a:extLst>
            <a:ext uri="{FF2B5EF4-FFF2-40B4-BE49-F238E27FC236}">
              <a16:creationId xmlns:a16="http://schemas.microsoft.com/office/drawing/2014/main" id="{ABD92D90-4375-452B-8FB7-7AF280078E6F}"/>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113047</xdr:rowOff>
    </xdr:from>
    <xdr:ext cx="405111" cy="259045"/>
    <xdr:sp macro="" textlink="">
      <xdr:nvSpPr>
        <xdr:cNvPr id="89" name="n_3mainValue【道路】&#10;有形固定資産減価償却率">
          <a:extLst>
            <a:ext uri="{FF2B5EF4-FFF2-40B4-BE49-F238E27FC236}">
              <a16:creationId xmlns:a16="http://schemas.microsoft.com/office/drawing/2014/main" id="{F8A8492F-31BF-4759-B2EC-B25CD10D60F0}"/>
            </a:ext>
          </a:extLst>
        </xdr:cNvPr>
        <xdr:cNvSpPr txBox="1"/>
      </xdr:nvSpPr>
      <xdr:spPr>
        <a:xfrm>
          <a:off x="1816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E424DC97-4015-4824-88DE-A9CB3A710516}"/>
            </a:ext>
          </a:extLst>
        </xdr:cNvPr>
        <xdr:cNvSpPr txBox="1"/>
      </xdr:nvSpPr>
      <xdr:spPr>
        <a:xfrm>
          <a:off x="927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A6E7877-B843-4FBB-B8E0-33AB0C42E9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D6B97F9-96F9-4661-B28B-EA0CD58503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E41B2DB-EDFB-4574-8253-6C3A94E538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4F1330-A86E-43F1-BBFA-CDADA06CF3F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5FD7FF8-1010-4335-B2D5-6605B0E45F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029CE4-713E-496D-82BE-951B3E3A39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873AF22-E290-4812-BE26-22382300B6E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1933B5E-DAFC-41B0-B398-1A96DAB903F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E8437E2-15FF-467C-B813-4DE49EA976F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7FA449-B8E6-47BF-99DE-9550E755F0A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89EAC4D-078A-4A9B-BDD4-A350D397292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8DEF167-FE2A-48DD-9A28-3C6DF5FFD37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7DF892B-17A4-46E3-AA60-E4CBF40F62B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91193EA-BF76-489A-AAED-F6912360137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4128567-24F6-44D6-87F2-C07D33A777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4677D3C-F845-42A9-8417-35844C3FC73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6AD1729-87CF-4E32-A3FD-CCD8DFF53C5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E56C457-94A5-4183-8124-3FE70E54EEF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98CD49C-C4A8-42C4-AECE-8F808DA7836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D1442A0-61B6-44A2-B9F0-57A3C597520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6B37EAE-2C65-4732-81C7-9FA2ED9835F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CB8BEBF-6867-4CC5-9E29-BDBFDFE260C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6EB5AC1-8EB8-4D2B-8EA5-618417C7BCF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BA0CEF59-D20B-4DFC-ADD2-5A650FF818B1}"/>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CAC896D7-CCE6-4AAB-8B77-FC3680C7C96D}"/>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F70D1BE0-CE29-486B-95F6-85BB2C92C70F}"/>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E24BC31A-22F1-4890-B01F-38D2B5169FD6}"/>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41EEBEA-37B3-4711-A019-77F2ED4A8D3C}"/>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50DFB60F-D827-4A20-BD1F-2205331994C7}"/>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5D3D98FD-CB5D-40BE-9A2F-283EDDC82C41}"/>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29E07917-D837-4598-92F8-3D57B101F476}"/>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E706F259-9C4E-4727-B520-75C0ED8FFD0E}"/>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19C38B8B-0881-43B2-B58D-62872C6772CE}"/>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96C17BAC-D30A-49DC-9E76-F2264D4534E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594EFD1-E197-4081-A07A-BE812440C4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EBBEBBF-3D45-4540-8BB5-55E9521E180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9D56500-7D13-4947-B953-5CF49B7A19A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B0B035-0CC1-4AB0-89E0-0BF39FA3DA6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61FC207-08E5-4E25-93D9-C7A4F389A93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122060</xdr:rowOff>
    </xdr:from>
    <xdr:to>
      <xdr:col>55</xdr:col>
      <xdr:colOff>50800</xdr:colOff>
      <xdr:row>36</xdr:row>
      <xdr:rowOff>52210</xdr:rowOff>
    </xdr:to>
    <xdr:sp macro="" textlink="">
      <xdr:nvSpPr>
        <xdr:cNvPr id="130" name="楕円 129">
          <a:extLst>
            <a:ext uri="{FF2B5EF4-FFF2-40B4-BE49-F238E27FC236}">
              <a16:creationId xmlns:a16="http://schemas.microsoft.com/office/drawing/2014/main" id="{2F8532EE-ACC9-4D11-AE50-3964F8D57E3E}"/>
            </a:ext>
          </a:extLst>
        </xdr:cNvPr>
        <xdr:cNvSpPr/>
      </xdr:nvSpPr>
      <xdr:spPr>
        <a:xfrm>
          <a:off x="10426700" y="612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144937</xdr:rowOff>
    </xdr:from>
    <xdr:ext cx="534377" cy="259045"/>
    <xdr:sp macro="" textlink="">
      <xdr:nvSpPr>
        <xdr:cNvPr id="131" name="【道路】&#10;一人当たり延長該当値テキスト">
          <a:extLst>
            <a:ext uri="{FF2B5EF4-FFF2-40B4-BE49-F238E27FC236}">
              <a16:creationId xmlns:a16="http://schemas.microsoft.com/office/drawing/2014/main" id="{F2F3F86E-4371-48C2-85C5-25A66BF96450}"/>
            </a:ext>
          </a:extLst>
        </xdr:cNvPr>
        <xdr:cNvSpPr txBox="1"/>
      </xdr:nvSpPr>
      <xdr:spPr>
        <a:xfrm>
          <a:off x="10515600" y="597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149854</xdr:rowOff>
    </xdr:from>
    <xdr:to>
      <xdr:col>50</xdr:col>
      <xdr:colOff>165100</xdr:colOff>
      <xdr:row>36</xdr:row>
      <xdr:rowOff>80004</xdr:rowOff>
    </xdr:to>
    <xdr:sp macro="" textlink="">
      <xdr:nvSpPr>
        <xdr:cNvPr id="132" name="楕円 131">
          <a:extLst>
            <a:ext uri="{FF2B5EF4-FFF2-40B4-BE49-F238E27FC236}">
              <a16:creationId xmlns:a16="http://schemas.microsoft.com/office/drawing/2014/main" id="{05A97959-8CB2-4F1B-8883-D00DB668D870}"/>
            </a:ext>
          </a:extLst>
        </xdr:cNvPr>
        <xdr:cNvSpPr/>
      </xdr:nvSpPr>
      <xdr:spPr>
        <a:xfrm>
          <a:off x="9588500" y="615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1410</xdr:rowOff>
    </xdr:from>
    <xdr:to>
      <xdr:col>55</xdr:col>
      <xdr:colOff>0</xdr:colOff>
      <xdr:row>36</xdr:row>
      <xdr:rowOff>29204</xdr:rowOff>
    </xdr:to>
    <xdr:cxnSp macro="">
      <xdr:nvCxnSpPr>
        <xdr:cNvPr id="133" name="直線コネクタ 132">
          <a:extLst>
            <a:ext uri="{FF2B5EF4-FFF2-40B4-BE49-F238E27FC236}">
              <a16:creationId xmlns:a16="http://schemas.microsoft.com/office/drawing/2014/main" id="{D65491B5-14B7-4A8A-BF10-B3F98CD45BED}"/>
            </a:ext>
          </a:extLst>
        </xdr:cNvPr>
        <xdr:cNvCxnSpPr/>
      </xdr:nvCxnSpPr>
      <xdr:spPr>
        <a:xfrm flipV="1">
          <a:off x="9639300" y="6173610"/>
          <a:ext cx="838200" cy="2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7836</xdr:rowOff>
    </xdr:from>
    <xdr:to>
      <xdr:col>46</xdr:col>
      <xdr:colOff>38100</xdr:colOff>
      <xdr:row>36</xdr:row>
      <xdr:rowOff>109436</xdr:rowOff>
    </xdr:to>
    <xdr:sp macro="" textlink="">
      <xdr:nvSpPr>
        <xdr:cNvPr id="134" name="楕円 133">
          <a:extLst>
            <a:ext uri="{FF2B5EF4-FFF2-40B4-BE49-F238E27FC236}">
              <a16:creationId xmlns:a16="http://schemas.microsoft.com/office/drawing/2014/main" id="{5262D6CD-0A13-4911-9822-09A3616130D8}"/>
            </a:ext>
          </a:extLst>
        </xdr:cNvPr>
        <xdr:cNvSpPr/>
      </xdr:nvSpPr>
      <xdr:spPr>
        <a:xfrm>
          <a:off x="8699500" y="618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29204</xdr:rowOff>
    </xdr:from>
    <xdr:to>
      <xdr:col>50</xdr:col>
      <xdr:colOff>114300</xdr:colOff>
      <xdr:row>36</xdr:row>
      <xdr:rowOff>58636</xdr:rowOff>
    </xdr:to>
    <xdr:cxnSp macro="">
      <xdr:nvCxnSpPr>
        <xdr:cNvPr id="135" name="直線コネクタ 134">
          <a:extLst>
            <a:ext uri="{FF2B5EF4-FFF2-40B4-BE49-F238E27FC236}">
              <a16:creationId xmlns:a16="http://schemas.microsoft.com/office/drawing/2014/main" id="{2F89189C-6A4D-42BA-96FF-8EB6244C0F02}"/>
            </a:ext>
          </a:extLst>
        </xdr:cNvPr>
        <xdr:cNvCxnSpPr/>
      </xdr:nvCxnSpPr>
      <xdr:spPr>
        <a:xfrm flipV="1">
          <a:off x="8750300" y="6201404"/>
          <a:ext cx="8890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31286</xdr:rowOff>
    </xdr:from>
    <xdr:to>
      <xdr:col>41</xdr:col>
      <xdr:colOff>101600</xdr:colOff>
      <xdr:row>36</xdr:row>
      <xdr:rowOff>132886</xdr:rowOff>
    </xdr:to>
    <xdr:sp macro="" textlink="">
      <xdr:nvSpPr>
        <xdr:cNvPr id="136" name="楕円 135">
          <a:extLst>
            <a:ext uri="{FF2B5EF4-FFF2-40B4-BE49-F238E27FC236}">
              <a16:creationId xmlns:a16="http://schemas.microsoft.com/office/drawing/2014/main" id="{575F7E64-42F5-4C3D-9DA3-44B8AE441190}"/>
            </a:ext>
          </a:extLst>
        </xdr:cNvPr>
        <xdr:cNvSpPr/>
      </xdr:nvSpPr>
      <xdr:spPr>
        <a:xfrm>
          <a:off x="7810500" y="62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58636</xdr:rowOff>
    </xdr:from>
    <xdr:to>
      <xdr:col>45</xdr:col>
      <xdr:colOff>177800</xdr:colOff>
      <xdr:row>36</xdr:row>
      <xdr:rowOff>82086</xdr:rowOff>
    </xdr:to>
    <xdr:cxnSp macro="">
      <xdr:nvCxnSpPr>
        <xdr:cNvPr id="137" name="直線コネクタ 136">
          <a:extLst>
            <a:ext uri="{FF2B5EF4-FFF2-40B4-BE49-F238E27FC236}">
              <a16:creationId xmlns:a16="http://schemas.microsoft.com/office/drawing/2014/main" id="{80D3CA3D-A7EE-452A-AD8E-A3458A573EAD}"/>
            </a:ext>
          </a:extLst>
        </xdr:cNvPr>
        <xdr:cNvCxnSpPr/>
      </xdr:nvCxnSpPr>
      <xdr:spPr>
        <a:xfrm flipV="1">
          <a:off x="7861300" y="6230836"/>
          <a:ext cx="889000" cy="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49308</xdr:rowOff>
    </xdr:from>
    <xdr:to>
      <xdr:col>36</xdr:col>
      <xdr:colOff>165100</xdr:colOff>
      <xdr:row>36</xdr:row>
      <xdr:rowOff>150908</xdr:rowOff>
    </xdr:to>
    <xdr:sp macro="" textlink="">
      <xdr:nvSpPr>
        <xdr:cNvPr id="138" name="楕円 137">
          <a:extLst>
            <a:ext uri="{FF2B5EF4-FFF2-40B4-BE49-F238E27FC236}">
              <a16:creationId xmlns:a16="http://schemas.microsoft.com/office/drawing/2014/main" id="{D2131B41-E87F-47F4-A03C-D1130D7B5750}"/>
            </a:ext>
          </a:extLst>
        </xdr:cNvPr>
        <xdr:cNvSpPr/>
      </xdr:nvSpPr>
      <xdr:spPr>
        <a:xfrm>
          <a:off x="6921500" y="622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82086</xdr:rowOff>
    </xdr:from>
    <xdr:to>
      <xdr:col>41</xdr:col>
      <xdr:colOff>50800</xdr:colOff>
      <xdr:row>36</xdr:row>
      <xdr:rowOff>100108</xdr:rowOff>
    </xdr:to>
    <xdr:cxnSp macro="">
      <xdr:nvCxnSpPr>
        <xdr:cNvPr id="139" name="直線コネクタ 138">
          <a:extLst>
            <a:ext uri="{FF2B5EF4-FFF2-40B4-BE49-F238E27FC236}">
              <a16:creationId xmlns:a16="http://schemas.microsoft.com/office/drawing/2014/main" id="{2B82F81C-63E5-4E6A-96B2-791929B066BC}"/>
            </a:ext>
          </a:extLst>
        </xdr:cNvPr>
        <xdr:cNvCxnSpPr/>
      </xdr:nvCxnSpPr>
      <xdr:spPr>
        <a:xfrm flipV="1">
          <a:off x="6972300" y="6254286"/>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1DD05AF5-865F-4198-A4A7-6E0AC1655873}"/>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F8E022CC-F5EE-4F87-8F6A-C7B1D85A3F85}"/>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C5BC2096-ABC6-413D-8AA6-86AD83848D0F}"/>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81D68554-0AFF-4637-9457-B0E2B2033FED}"/>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96531</xdr:rowOff>
    </xdr:from>
    <xdr:ext cx="534377" cy="259045"/>
    <xdr:sp macro="" textlink="">
      <xdr:nvSpPr>
        <xdr:cNvPr id="144" name="n_1mainValue【道路】&#10;一人当たり延長">
          <a:extLst>
            <a:ext uri="{FF2B5EF4-FFF2-40B4-BE49-F238E27FC236}">
              <a16:creationId xmlns:a16="http://schemas.microsoft.com/office/drawing/2014/main" id="{79CD6A91-08AB-46CD-A26E-11BE3883ED94}"/>
            </a:ext>
          </a:extLst>
        </xdr:cNvPr>
        <xdr:cNvSpPr txBox="1"/>
      </xdr:nvSpPr>
      <xdr:spPr>
        <a:xfrm>
          <a:off x="9359411" y="59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125963</xdr:rowOff>
    </xdr:from>
    <xdr:ext cx="534377" cy="259045"/>
    <xdr:sp macro="" textlink="">
      <xdr:nvSpPr>
        <xdr:cNvPr id="145" name="n_2mainValue【道路】&#10;一人当たり延長">
          <a:extLst>
            <a:ext uri="{FF2B5EF4-FFF2-40B4-BE49-F238E27FC236}">
              <a16:creationId xmlns:a16="http://schemas.microsoft.com/office/drawing/2014/main" id="{F145488F-46A5-4B9E-B3D8-A5C8A9E845E1}"/>
            </a:ext>
          </a:extLst>
        </xdr:cNvPr>
        <xdr:cNvSpPr txBox="1"/>
      </xdr:nvSpPr>
      <xdr:spPr>
        <a:xfrm>
          <a:off x="8483111" y="595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149413</xdr:rowOff>
    </xdr:from>
    <xdr:ext cx="534377" cy="259045"/>
    <xdr:sp macro="" textlink="">
      <xdr:nvSpPr>
        <xdr:cNvPr id="146" name="n_3mainValue【道路】&#10;一人当たり延長">
          <a:extLst>
            <a:ext uri="{FF2B5EF4-FFF2-40B4-BE49-F238E27FC236}">
              <a16:creationId xmlns:a16="http://schemas.microsoft.com/office/drawing/2014/main" id="{50C0512D-173C-4328-B988-1C14512B0BB9}"/>
            </a:ext>
          </a:extLst>
        </xdr:cNvPr>
        <xdr:cNvSpPr txBox="1"/>
      </xdr:nvSpPr>
      <xdr:spPr>
        <a:xfrm>
          <a:off x="7594111" y="597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167435</xdr:rowOff>
    </xdr:from>
    <xdr:ext cx="534377" cy="259045"/>
    <xdr:sp macro="" textlink="">
      <xdr:nvSpPr>
        <xdr:cNvPr id="147" name="n_4mainValue【道路】&#10;一人当たり延長">
          <a:extLst>
            <a:ext uri="{FF2B5EF4-FFF2-40B4-BE49-F238E27FC236}">
              <a16:creationId xmlns:a16="http://schemas.microsoft.com/office/drawing/2014/main" id="{68CC4033-C322-4130-B198-8EA152953705}"/>
            </a:ext>
          </a:extLst>
        </xdr:cNvPr>
        <xdr:cNvSpPr txBox="1"/>
      </xdr:nvSpPr>
      <xdr:spPr>
        <a:xfrm>
          <a:off x="6705111" y="599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38DE1D9-2F29-42DA-881D-C1305B5CE1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7780B24-8E5A-4798-8E54-772ACDF51F0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A31262C-BD4A-4446-B43C-5CA3A5E2B66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E79B6BA-9C36-4844-8734-9B55394A7C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E8574DD-1FA9-4DD0-8BD6-65C8F2ECEA2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97A8AA8-1900-45A2-BD27-5274C3209CA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0A51280-8C8F-4680-B03D-4AD200B0952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835DBEA-BB2E-4BDB-8DFC-92F0324BA7E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6D17336-07BA-40B4-B28D-314BD043E4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2F057A3-17E2-4AF3-8205-01BF6AB2DDA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7EA8ADF-ABCB-4EBA-A005-34C527954F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8D0FE49-5717-45E5-9406-F4E77CF547C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2007638-5D13-4331-9F7A-03ED9811EC7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46CF32B-3961-4F6B-BF32-944BDD026F9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13E1542-795B-423F-BB46-7E0B962AB52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7DC946D-4D5A-4955-804D-E6633F6A0D8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6DF19E2-B77F-4E8D-B1DB-A95D97B8D29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2170A1D-7227-4A5D-B1E8-07774E084DF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F6EFC90-A5B1-4AB9-8232-AC04FD9BF5F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0D607EA-1162-4BD7-8582-E9517EF5970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EBCFA26-45F2-45A1-8977-A22D489EC07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106651D-A26B-4906-A1B1-49A7C7B5E78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26B2D22-C09E-42F2-A0C1-DD367144709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866B27B-AB23-4FF1-A55A-D5CF54E99F2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D21AC6C-A3D6-4FF4-9D01-D0559D62D89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3783BD82-E105-4D23-BD3F-CC186FA52B21}"/>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B8B17EA5-86BC-4473-86FE-F191026AEE2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6B71F2C2-BD61-4A01-8519-33916A972EA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5155091-7D5D-4186-A9AB-B0491F470089}"/>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457F8C72-7728-4B07-9FB7-C98C9E9E5C72}"/>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59BC225-1A46-48ED-9021-1B98CAF61DDA}"/>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B4B8117F-C142-4522-A5A7-2E95DCD5A128}"/>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AA5FED01-F116-45F0-92E7-B28B39AF3C3B}"/>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9F002CA0-7C4F-4E3E-BB15-969D6F74C2D3}"/>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7238EA63-CDE0-4F0C-A57D-09A1B7A0F97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5D45F28B-EE2D-448F-A2DE-36CA340C529E}"/>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38E8E9B-C00D-4CB0-B438-0B9FD64227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017C31B-C196-4AFB-9BC8-7A5958566D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DD55CA7-B2FF-4BDA-B888-09FACD5A79D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CC2DE58-F4A1-41C9-ADAB-52A65C81504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EB07B5C-B101-4354-9560-0EA59AFC89D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150041</xdr:rowOff>
    </xdr:from>
    <xdr:to>
      <xdr:col>24</xdr:col>
      <xdr:colOff>114300</xdr:colOff>
      <xdr:row>60</xdr:row>
      <xdr:rowOff>80191</xdr:rowOff>
    </xdr:to>
    <xdr:sp macro="" textlink="">
      <xdr:nvSpPr>
        <xdr:cNvPr id="189" name="楕円 188">
          <a:extLst>
            <a:ext uri="{FF2B5EF4-FFF2-40B4-BE49-F238E27FC236}">
              <a16:creationId xmlns:a16="http://schemas.microsoft.com/office/drawing/2014/main" id="{2D8A5AD5-8471-4A97-9038-06240BA95424}"/>
            </a:ext>
          </a:extLst>
        </xdr:cNvPr>
        <xdr:cNvSpPr/>
      </xdr:nvSpPr>
      <xdr:spPr>
        <a:xfrm>
          <a:off x="45847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1468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B94ED0B-8F2E-4D5E-AC4B-8F51193492AF}"/>
            </a:ext>
          </a:extLst>
        </xdr:cNvPr>
        <xdr:cNvSpPr txBox="1"/>
      </xdr:nvSpPr>
      <xdr:spPr>
        <a:xfrm>
          <a:off x="4673600" y="1011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122283</xdr:rowOff>
    </xdr:from>
    <xdr:to>
      <xdr:col>20</xdr:col>
      <xdr:colOff>38100</xdr:colOff>
      <xdr:row>60</xdr:row>
      <xdr:rowOff>52433</xdr:rowOff>
    </xdr:to>
    <xdr:sp macro="" textlink="">
      <xdr:nvSpPr>
        <xdr:cNvPr id="191" name="楕円 190">
          <a:extLst>
            <a:ext uri="{FF2B5EF4-FFF2-40B4-BE49-F238E27FC236}">
              <a16:creationId xmlns:a16="http://schemas.microsoft.com/office/drawing/2014/main" id="{F22C4719-CBD7-44D3-A5F9-DDFBB54233BC}"/>
            </a:ext>
          </a:extLst>
        </xdr:cNvPr>
        <xdr:cNvSpPr/>
      </xdr:nvSpPr>
      <xdr:spPr>
        <a:xfrm>
          <a:off x="3746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1633</xdr:rowOff>
    </xdr:from>
    <xdr:to>
      <xdr:col>24</xdr:col>
      <xdr:colOff>63500</xdr:colOff>
      <xdr:row>60</xdr:row>
      <xdr:rowOff>29391</xdr:rowOff>
    </xdr:to>
    <xdr:cxnSp macro="">
      <xdr:nvCxnSpPr>
        <xdr:cNvPr id="192" name="直線コネクタ 191">
          <a:extLst>
            <a:ext uri="{FF2B5EF4-FFF2-40B4-BE49-F238E27FC236}">
              <a16:creationId xmlns:a16="http://schemas.microsoft.com/office/drawing/2014/main" id="{3B9A0587-D351-4D18-B054-5990A4590AA1}"/>
            </a:ext>
          </a:extLst>
        </xdr:cNvPr>
        <xdr:cNvCxnSpPr/>
      </xdr:nvCxnSpPr>
      <xdr:spPr>
        <a:xfrm>
          <a:off x="3797300" y="1028863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96157</xdr:rowOff>
    </xdr:from>
    <xdr:to>
      <xdr:col>15</xdr:col>
      <xdr:colOff>101600</xdr:colOff>
      <xdr:row>60</xdr:row>
      <xdr:rowOff>26307</xdr:rowOff>
    </xdr:to>
    <xdr:sp macro="" textlink="">
      <xdr:nvSpPr>
        <xdr:cNvPr id="193" name="楕円 192">
          <a:extLst>
            <a:ext uri="{FF2B5EF4-FFF2-40B4-BE49-F238E27FC236}">
              <a16:creationId xmlns:a16="http://schemas.microsoft.com/office/drawing/2014/main" id="{4E8F92F2-72EF-4781-A8CD-AB36946301F8}"/>
            </a:ext>
          </a:extLst>
        </xdr:cNvPr>
        <xdr:cNvSpPr/>
      </xdr:nvSpPr>
      <xdr:spPr>
        <a:xfrm>
          <a:off x="2857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146957</xdr:rowOff>
    </xdr:from>
    <xdr:to>
      <xdr:col>19</xdr:col>
      <xdr:colOff>177800</xdr:colOff>
      <xdr:row>60</xdr:row>
      <xdr:rowOff>1633</xdr:rowOff>
    </xdr:to>
    <xdr:cxnSp macro="">
      <xdr:nvCxnSpPr>
        <xdr:cNvPr id="194" name="直線コネクタ 193">
          <a:extLst>
            <a:ext uri="{FF2B5EF4-FFF2-40B4-BE49-F238E27FC236}">
              <a16:creationId xmlns:a16="http://schemas.microsoft.com/office/drawing/2014/main" id="{4B5C27DD-5832-42B6-8FD8-2D34966F0922}"/>
            </a:ext>
          </a:extLst>
        </xdr:cNvPr>
        <xdr:cNvCxnSpPr/>
      </xdr:nvCxnSpPr>
      <xdr:spPr>
        <a:xfrm>
          <a:off x="2908300" y="102625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68399</xdr:rowOff>
    </xdr:from>
    <xdr:to>
      <xdr:col>10</xdr:col>
      <xdr:colOff>165100</xdr:colOff>
      <xdr:row>59</xdr:row>
      <xdr:rowOff>169999</xdr:rowOff>
    </xdr:to>
    <xdr:sp macro="" textlink="">
      <xdr:nvSpPr>
        <xdr:cNvPr id="195" name="楕円 194">
          <a:extLst>
            <a:ext uri="{FF2B5EF4-FFF2-40B4-BE49-F238E27FC236}">
              <a16:creationId xmlns:a16="http://schemas.microsoft.com/office/drawing/2014/main" id="{C3A83697-C258-4FE0-81CD-C470CF64E2BB}"/>
            </a:ext>
          </a:extLst>
        </xdr:cNvPr>
        <xdr:cNvSpPr/>
      </xdr:nvSpPr>
      <xdr:spPr>
        <a:xfrm>
          <a:off x="1968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119199</xdr:rowOff>
    </xdr:from>
    <xdr:to>
      <xdr:col>15</xdr:col>
      <xdr:colOff>50800</xdr:colOff>
      <xdr:row>59</xdr:row>
      <xdr:rowOff>146957</xdr:rowOff>
    </xdr:to>
    <xdr:cxnSp macro="">
      <xdr:nvCxnSpPr>
        <xdr:cNvPr id="196" name="直線コネクタ 195">
          <a:extLst>
            <a:ext uri="{FF2B5EF4-FFF2-40B4-BE49-F238E27FC236}">
              <a16:creationId xmlns:a16="http://schemas.microsoft.com/office/drawing/2014/main" id="{C624374C-2A77-4461-9435-F2F7A709D547}"/>
            </a:ext>
          </a:extLst>
        </xdr:cNvPr>
        <xdr:cNvCxnSpPr/>
      </xdr:nvCxnSpPr>
      <xdr:spPr>
        <a:xfrm>
          <a:off x="2019300" y="102347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47172</xdr:rowOff>
    </xdr:from>
    <xdr:to>
      <xdr:col>6</xdr:col>
      <xdr:colOff>38100</xdr:colOff>
      <xdr:row>59</xdr:row>
      <xdr:rowOff>148772</xdr:rowOff>
    </xdr:to>
    <xdr:sp macro="" textlink="">
      <xdr:nvSpPr>
        <xdr:cNvPr id="197" name="楕円 196">
          <a:extLst>
            <a:ext uri="{FF2B5EF4-FFF2-40B4-BE49-F238E27FC236}">
              <a16:creationId xmlns:a16="http://schemas.microsoft.com/office/drawing/2014/main" id="{2E48CEDE-4A45-4A67-93BF-34615146B657}"/>
            </a:ext>
          </a:extLst>
        </xdr:cNvPr>
        <xdr:cNvSpPr/>
      </xdr:nvSpPr>
      <xdr:spPr>
        <a:xfrm>
          <a:off x="1079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97972</xdr:rowOff>
    </xdr:from>
    <xdr:to>
      <xdr:col>10</xdr:col>
      <xdr:colOff>114300</xdr:colOff>
      <xdr:row>59</xdr:row>
      <xdr:rowOff>119199</xdr:rowOff>
    </xdr:to>
    <xdr:cxnSp macro="">
      <xdr:nvCxnSpPr>
        <xdr:cNvPr id="198" name="直線コネクタ 197">
          <a:extLst>
            <a:ext uri="{FF2B5EF4-FFF2-40B4-BE49-F238E27FC236}">
              <a16:creationId xmlns:a16="http://schemas.microsoft.com/office/drawing/2014/main" id="{DF146D03-F223-4B3F-8C1B-432D23066C51}"/>
            </a:ext>
          </a:extLst>
        </xdr:cNvPr>
        <xdr:cNvCxnSpPr/>
      </xdr:nvCxnSpPr>
      <xdr:spPr>
        <a:xfrm>
          <a:off x="1130300" y="102135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6601FE8-7AB3-4E02-A01C-57CD77866DA4}"/>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0B74ADE-7572-4750-8B4E-7338034D4CD9}"/>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EA4EC92-B370-4964-B5E1-F2515485F5C4}"/>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DBA5FF5-554E-429A-BD45-249F4D9BEDB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68960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57FDAF7-52DD-4E22-A9F2-A090FCB907BF}"/>
            </a:ext>
          </a:extLst>
        </xdr:cNvPr>
        <xdr:cNvSpPr txBox="1"/>
      </xdr:nvSpPr>
      <xdr:spPr>
        <a:xfrm>
          <a:off x="35820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42834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043B45B-63A3-4E9B-8AE5-BB6661785A2A}"/>
            </a:ext>
          </a:extLst>
        </xdr:cNvPr>
        <xdr:cNvSpPr txBox="1"/>
      </xdr:nvSpPr>
      <xdr:spPr>
        <a:xfrm>
          <a:off x="2705744" y="998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15076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CB53BD3-0680-436D-90F3-623EA9863F8C}"/>
            </a:ext>
          </a:extLst>
        </xdr:cNvPr>
        <xdr:cNvSpPr txBox="1"/>
      </xdr:nvSpPr>
      <xdr:spPr>
        <a:xfrm>
          <a:off x="1816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165299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99F7B8E-E63C-45CA-8B89-BAD648237E5F}"/>
            </a:ext>
          </a:extLst>
        </xdr:cNvPr>
        <xdr:cNvSpPr txBox="1"/>
      </xdr:nvSpPr>
      <xdr:spPr>
        <a:xfrm>
          <a:off x="927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B67A776-F99E-430F-86FC-F1FDB4B188B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86257F1-235F-4571-8622-F2045806202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D4222B6-A846-49C7-AE43-C2EAFFB8F05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000E0F8-A815-4048-8A0A-49A4255997C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0EEA5BD-F1B7-4B95-8441-6DFE0FD06E5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E549F0A-8331-4068-B8ED-6F82D33ADC3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E348BF6-42C7-47E0-936D-6CCF8E4EC4E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01F684B-D789-4699-A20E-41D1455E182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6B61A29-EBB7-43D2-A707-7B6561958F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CC863C9-D443-4743-9E6B-05754D3C8FF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38A3D82D-06DE-4D6C-94D0-0D3B5AB8160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B353479-9D37-440C-A1FF-9DE53E032AE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3F1CEB8F-DB4D-481B-8246-158EED3F03C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905E85E-A117-4566-9DBD-309002F00D6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BBDBDEB2-8F96-4DFA-AFE1-E5EF92B5AF0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0F77EF5-BCED-4E1A-9912-D0EF002DFE6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122C6B03-7B31-42D8-85A1-25887E2F174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55A099-68DC-4F14-9690-D623E385663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9E1E1728-BA10-4B70-A4E9-B2DC7259AB0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D73DD0BA-8852-4B4B-9747-E6A9E4C3B3B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7ACE1D99-5D9D-42F3-AC13-E657B4831ED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63391A53-2DD0-4E6D-88D1-0E672CCB8EA6}"/>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67B2F37-A628-41B9-BEA5-11FC85C6F85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166E08B-4C9F-4A32-AB34-66BD044590D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0409F2D-4354-4735-84CA-3DF4FDA086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5276A335-B105-4398-9A36-AFD7D77CE46A}"/>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002DB4B-ABE7-47B2-AF1D-528F388C05B1}"/>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6643E1A1-7139-4AE2-9062-4E55AFCE271D}"/>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8645E1C-DE6D-4C16-B869-083594FA8C5D}"/>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D39DF871-1EB1-472B-960D-1709E6FE26F7}"/>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800A350-1E92-46B4-8D4C-7E8A59C486DA}"/>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E324F762-22B4-4B02-9A0F-9E741C8DC4C7}"/>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D9634C18-B1DE-4DB3-8D44-5126CD5FD0FD}"/>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231A5CDC-A807-44E3-8EAA-C6348BD054E5}"/>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C794BBD8-07A7-474D-8F7A-F5E685F9C6FF}"/>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79F33BBE-1726-4BFA-99DB-09EB49B8C83B}"/>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29D4B75-335B-4A38-8F64-D8B43C41DB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7AE7D8-4B75-4200-8942-D2F4FABA6E3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C4125E5-24B8-41B6-BDCB-C8E710F25D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1ABE5FA-CD5A-480C-A4D3-4C5789F48C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90D5A16-3DD1-4BF9-B1A8-A5FE086F5C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96817</xdr:rowOff>
    </xdr:from>
    <xdr:to>
      <xdr:col>55</xdr:col>
      <xdr:colOff>50800</xdr:colOff>
      <xdr:row>63</xdr:row>
      <xdr:rowOff>26967</xdr:rowOff>
    </xdr:to>
    <xdr:sp macro="" textlink="">
      <xdr:nvSpPr>
        <xdr:cNvPr id="248" name="楕円 247">
          <a:extLst>
            <a:ext uri="{FF2B5EF4-FFF2-40B4-BE49-F238E27FC236}">
              <a16:creationId xmlns:a16="http://schemas.microsoft.com/office/drawing/2014/main" id="{E1A1DAFA-5708-402D-86CB-8FFA5DB54028}"/>
            </a:ext>
          </a:extLst>
        </xdr:cNvPr>
        <xdr:cNvSpPr/>
      </xdr:nvSpPr>
      <xdr:spPr>
        <a:xfrm>
          <a:off x="10426700" y="1072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75244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2BB5D8A-8EA2-4417-85EB-F693884EFF7F}"/>
            </a:ext>
          </a:extLst>
        </xdr:cNvPr>
        <xdr:cNvSpPr txBox="1"/>
      </xdr:nvSpPr>
      <xdr:spPr>
        <a:xfrm>
          <a:off x="10515600" y="10705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102141</xdr:rowOff>
    </xdr:from>
    <xdr:to>
      <xdr:col>50</xdr:col>
      <xdr:colOff>165100</xdr:colOff>
      <xdr:row>63</xdr:row>
      <xdr:rowOff>32291</xdr:rowOff>
    </xdr:to>
    <xdr:sp macro="" textlink="">
      <xdr:nvSpPr>
        <xdr:cNvPr id="250" name="楕円 249">
          <a:extLst>
            <a:ext uri="{FF2B5EF4-FFF2-40B4-BE49-F238E27FC236}">
              <a16:creationId xmlns:a16="http://schemas.microsoft.com/office/drawing/2014/main" id="{006C2096-3B3C-4930-85F8-7FDF60925262}"/>
            </a:ext>
          </a:extLst>
        </xdr:cNvPr>
        <xdr:cNvSpPr/>
      </xdr:nvSpPr>
      <xdr:spPr>
        <a:xfrm>
          <a:off x="9588500" y="1073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147617</xdr:rowOff>
    </xdr:from>
    <xdr:to>
      <xdr:col>55</xdr:col>
      <xdr:colOff>0</xdr:colOff>
      <xdr:row>62</xdr:row>
      <xdr:rowOff>152941</xdr:rowOff>
    </xdr:to>
    <xdr:cxnSp macro="">
      <xdr:nvCxnSpPr>
        <xdr:cNvPr id="251" name="直線コネクタ 250">
          <a:extLst>
            <a:ext uri="{FF2B5EF4-FFF2-40B4-BE49-F238E27FC236}">
              <a16:creationId xmlns:a16="http://schemas.microsoft.com/office/drawing/2014/main" id="{ADEFDAEC-B2B8-43E0-AC8C-1490FC7F11B2}"/>
            </a:ext>
          </a:extLst>
        </xdr:cNvPr>
        <xdr:cNvCxnSpPr/>
      </xdr:nvCxnSpPr>
      <xdr:spPr>
        <a:xfrm flipV="1">
          <a:off x="9639300" y="10777517"/>
          <a:ext cx="838200" cy="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111282</xdr:rowOff>
    </xdr:from>
    <xdr:to>
      <xdr:col>46</xdr:col>
      <xdr:colOff>38100</xdr:colOff>
      <xdr:row>63</xdr:row>
      <xdr:rowOff>41432</xdr:rowOff>
    </xdr:to>
    <xdr:sp macro="" textlink="">
      <xdr:nvSpPr>
        <xdr:cNvPr id="252" name="楕円 251">
          <a:extLst>
            <a:ext uri="{FF2B5EF4-FFF2-40B4-BE49-F238E27FC236}">
              <a16:creationId xmlns:a16="http://schemas.microsoft.com/office/drawing/2014/main" id="{524358D8-BCF2-46C7-BF74-AF4E28A0A9EF}"/>
            </a:ext>
          </a:extLst>
        </xdr:cNvPr>
        <xdr:cNvSpPr/>
      </xdr:nvSpPr>
      <xdr:spPr>
        <a:xfrm>
          <a:off x="8699500" y="1074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152941</xdr:rowOff>
    </xdr:from>
    <xdr:to>
      <xdr:col>50</xdr:col>
      <xdr:colOff>114300</xdr:colOff>
      <xdr:row>62</xdr:row>
      <xdr:rowOff>162082</xdr:rowOff>
    </xdr:to>
    <xdr:cxnSp macro="">
      <xdr:nvCxnSpPr>
        <xdr:cNvPr id="253" name="直線コネクタ 252">
          <a:extLst>
            <a:ext uri="{FF2B5EF4-FFF2-40B4-BE49-F238E27FC236}">
              <a16:creationId xmlns:a16="http://schemas.microsoft.com/office/drawing/2014/main" id="{EF7EF46C-4C58-46F7-9F5E-4BF5931814F7}"/>
            </a:ext>
          </a:extLst>
        </xdr:cNvPr>
        <xdr:cNvCxnSpPr/>
      </xdr:nvCxnSpPr>
      <xdr:spPr>
        <a:xfrm flipV="1">
          <a:off x="8750300" y="10782841"/>
          <a:ext cx="889000" cy="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117988</xdr:rowOff>
    </xdr:from>
    <xdr:to>
      <xdr:col>41</xdr:col>
      <xdr:colOff>101600</xdr:colOff>
      <xdr:row>63</xdr:row>
      <xdr:rowOff>48138</xdr:rowOff>
    </xdr:to>
    <xdr:sp macro="" textlink="">
      <xdr:nvSpPr>
        <xdr:cNvPr id="254" name="楕円 253">
          <a:extLst>
            <a:ext uri="{FF2B5EF4-FFF2-40B4-BE49-F238E27FC236}">
              <a16:creationId xmlns:a16="http://schemas.microsoft.com/office/drawing/2014/main" id="{29287B3A-DC26-45E8-990A-980C966D6185}"/>
            </a:ext>
          </a:extLst>
        </xdr:cNvPr>
        <xdr:cNvSpPr/>
      </xdr:nvSpPr>
      <xdr:spPr>
        <a:xfrm>
          <a:off x="7810500" y="1074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162082</xdr:rowOff>
    </xdr:from>
    <xdr:to>
      <xdr:col>45</xdr:col>
      <xdr:colOff>177800</xdr:colOff>
      <xdr:row>62</xdr:row>
      <xdr:rowOff>168788</xdr:rowOff>
    </xdr:to>
    <xdr:cxnSp macro="">
      <xdr:nvCxnSpPr>
        <xdr:cNvPr id="255" name="直線コネクタ 254">
          <a:extLst>
            <a:ext uri="{FF2B5EF4-FFF2-40B4-BE49-F238E27FC236}">
              <a16:creationId xmlns:a16="http://schemas.microsoft.com/office/drawing/2014/main" id="{1553CCB9-C30F-4ABF-AF1B-68D54B54EFA1}"/>
            </a:ext>
          </a:extLst>
        </xdr:cNvPr>
        <xdr:cNvCxnSpPr/>
      </xdr:nvCxnSpPr>
      <xdr:spPr>
        <a:xfrm flipV="1">
          <a:off x="7861300" y="10791982"/>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125643</xdr:rowOff>
    </xdr:from>
    <xdr:to>
      <xdr:col>36</xdr:col>
      <xdr:colOff>165100</xdr:colOff>
      <xdr:row>63</xdr:row>
      <xdr:rowOff>55793</xdr:rowOff>
    </xdr:to>
    <xdr:sp macro="" textlink="">
      <xdr:nvSpPr>
        <xdr:cNvPr id="256" name="楕円 255">
          <a:extLst>
            <a:ext uri="{FF2B5EF4-FFF2-40B4-BE49-F238E27FC236}">
              <a16:creationId xmlns:a16="http://schemas.microsoft.com/office/drawing/2014/main" id="{D4153508-C83C-4AF5-87C2-2866ADDEE67A}"/>
            </a:ext>
          </a:extLst>
        </xdr:cNvPr>
        <xdr:cNvSpPr/>
      </xdr:nvSpPr>
      <xdr:spPr>
        <a:xfrm>
          <a:off x="6921500" y="107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168788</xdr:rowOff>
    </xdr:from>
    <xdr:to>
      <xdr:col>41</xdr:col>
      <xdr:colOff>50800</xdr:colOff>
      <xdr:row>63</xdr:row>
      <xdr:rowOff>4993</xdr:rowOff>
    </xdr:to>
    <xdr:cxnSp macro="">
      <xdr:nvCxnSpPr>
        <xdr:cNvPr id="257" name="直線コネクタ 256">
          <a:extLst>
            <a:ext uri="{FF2B5EF4-FFF2-40B4-BE49-F238E27FC236}">
              <a16:creationId xmlns:a16="http://schemas.microsoft.com/office/drawing/2014/main" id="{628D246E-0CF3-4EDB-B77C-C316A461D37D}"/>
            </a:ext>
          </a:extLst>
        </xdr:cNvPr>
        <xdr:cNvCxnSpPr/>
      </xdr:nvCxnSpPr>
      <xdr:spPr>
        <a:xfrm flipV="1">
          <a:off x="6972300" y="10798688"/>
          <a:ext cx="889000" cy="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AAD997A-8D07-45BA-8739-2F3D2029E250}"/>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B562FAD-63C7-4CE1-B32C-24320C60F3E7}"/>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22F8982-9DE0-48EC-AFFB-A2A07D3AD51D}"/>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CBCFDE0-F6F1-45AC-890D-FBD2CBBD0892}"/>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23418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7845B37-A049-42A7-B769-8648514083B6}"/>
            </a:ext>
          </a:extLst>
        </xdr:cNvPr>
        <xdr:cNvSpPr txBox="1"/>
      </xdr:nvSpPr>
      <xdr:spPr>
        <a:xfrm>
          <a:off x="9327095" y="1082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32559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0A53096-7690-47F8-8687-2F0E938537D4}"/>
            </a:ext>
          </a:extLst>
        </xdr:cNvPr>
        <xdr:cNvSpPr txBox="1"/>
      </xdr:nvSpPr>
      <xdr:spPr>
        <a:xfrm>
          <a:off x="8450795" y="1083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39265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E2A0603-BB10-42A3-8F63-A0E88FCA9E65}"/>
            </a:ext>
          </a:extLst>
        </xdr:cNvPr>
        <xdr:cNvSpPr txBox="1"/>
      </xdr:nvSpPr>
      <xdr:spPr>
        <a:xfrm>
          <a:off x="7561795" y="1084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46920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048AC2E-5533-45D3-9ADC-315290377860}"/>
            </a:ext>
          </a:extLst>
        </xdr:cNvPr>
        <xdr:cNvSpPr txBox="1"/>
      </xdr:nvSpPr>
      <xdr:spPr>
        <a:xfrm>
          <a:off x="6672795" y="1084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CF5E2CF-7D6F-4CC2-B877-9DA0131C40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A8E9825-6EE4-4CD4-8C56-C7298E210C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0E64B99-5764-491C-A4FB-4B1EDEA309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8CFDE2D-729D-42A4-86C0-D0C86FD212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F8B8138-5739-4694-B3C8-63E5C0595A6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3BBDE93-B8C9-4E09-9253-A2703FD333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A4C8DD9-D3D6-435B-9C41-0C17EDD4D33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6B8A540-BBC8-4798-846D-FB329A475B4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7884C3B-3D4B-470C-A238-CD200F2260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A039345-651F-4FC6-9B4B-95C0FA6688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A543689-27DF-474A-93D3-AE59D3B753A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DE335F5-7BB0-42A7-BD25-3C0DFEC2D64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36DDE5B-3F97-4AF7-A466-E1AC34BB8FC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F3D2F92-629E-46A0-968F-E11AB2D6DC4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D627373-A5A4-4EDD-9A5C-272B4918F2B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082143B-0B0B-4387-A3A7-BF909052327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12D6249-AC27-41F2-9D97-3D797BC0867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98B52FD-8A4E-48BC-ADFC-E43D1CCD2F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D39F93B-75D8-4ADE-BA7D-04B88E7648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59E451D-1C4F-4321-A8BB-D371AD56620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74BADE3-C679-42AB-865C-9A53694D670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206A809-DCE4-44F4-94D4-8077D196A84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C96D9E5-F274-4304-9CC9-F716A2AC466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56A21CA-6083-4EE8-8E02-000ADFE980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3B2FA9BF-D664-424A-8F64-B2EB85253088}"/>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44652E7-9F55-4969-9447-E5BA44CCDF9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C8E4840-8ACB-4572-A431-0B486FB94C5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EFFA35A-11FB-45AE-AF00-68931D737BFD}"/>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76FB2CAF-EC08-4B13-8A36-230C8F346195}"/>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F897E49-48BF-4A26-BF0A-9D3325C50213}"/>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9746AA11-3197-4B9C-B638-9CF24A8EE569}"/>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445C1FDF-600A-41F5-938B-A5708236B363}"/>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1A9AEF7-0C94-4A9A-A934-901BD6023BAB}"/>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2C633DAA-B889-431F-AF1F-D49CE184B473}"/>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8BE5CAB-D647-427E-B315-7E1C7BAAD9DF}"/>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62CE0B-E642-44E1-A510-1D89BC0811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25E49A-3AC7-4DC0-84B0-87868CCF12A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929E5C3-1EF5-4210-9ABF-0180F0C72A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8261D68-6EB0-4096-9F64-5166C970A81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75677EF-2F78-4213-B86A-9570B96FA4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6350</xdr:rowOff>
    </xdr:from>
    <xdr:to>
      <xdr:col>24</xdr:col>
      <xdr:colOff>114300</xdr:colOff>
      <xdr:row>85</xdr:row>
      <xdr:rowOff>107950</xdr:rowOff>
    </xdr:to>
    <xdr:sp macro="" textlink="">
      <xdr:nvSpPr>
        <xdr:cNvPr id="306" name="楕円 305">
          <a:extLst>
            <a:ext uri="{FF2B5EF4-FFF2-40B4-BE49-F238E27FC236}">
              <a16:creationId xmlns:a16="http://schemas.microsoft.com/office/drawing/2014/main" id="{E2D3C178-C8F3-4931-A161-6F846E4FF416}"/>
            </a:ext>
          </a:extLst>
        </xdr:cNvPr>
        <xdr:cNvSpPr/>
      </xdr:nvSpPr>
      <xdr:spPr>
        <a:xfrm>
          <a:off x="4584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156227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E9DCCA0-4B69-48E6-B340-1CBD4C91BF87}"/>
            </a:ext>
          </a:extLst>
        </xdr:cNvPr>
        <xdr:cNvSpPr txBox="1"/>
      </xdr:nvSpPr>
      <xdr:spPr>
        <a:xfrm>
          <a:off x="4673600"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158750</xdr:rowOff>
    </xdr:from>
    <xdr:to>
      <xdr:col>20</xdr:col>
      <xdr:colOff>38100</xdr:colOff>
      <xdr:row>85</xdr:row>
      <xdr:rowOff>88900</xdr:rowOff>
    </xdr:to>
    <xdr:sp macro="" textlink="">
      <xdr:nvSpPr>
        <xdr:cNvPr id="308" name="楕円 307">
          <a:extLst>
            <a:ext uri="{FF2B5EF4-FFF2-40B4-BE49-F238E27FC236}">
              <a16:creationId xmlns:a16="http://schemas.microsoft.com/office/drawing/2014/main" id="{39F30082-7B3E-4824-8F0B-0076D20DB58E}"/>
            </a:ext>
          </a:extLst>
        </xdr:cNvPr>
        <xdr:cNvSpPr/>
      </xdr:nvSpPr>
      <xdr:spPr>
        <a:xfrm>
          <a:off x="3746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38100</xdr:rowOff>
    </xdr:from>
    <xdr:to>
      <xdr:col>24</xdr:col>
      <xdr:colOff>63500</xdr:colOff>
      <xdr:row>85</xdr:row>
      <xdr:rowOff>57150</xdr:rowOff>
    </xdr:to>
    <xdr:cxnSp macro="">
      <xdr:nvCxnSpPr>
        <xdr:cNvPr id="309" name="直線コネクタ 308">
          <a:extLst>
            <a:ext uri="{FF2B5EF4-FFF2-40B4-BE49-F238E27FC236}">
              <a16:creationId xmlns:a16="http://schemas.microsoft.com/office/drawing/2014/main" id="{B59001D1-3A08-415D-8184-D71236449165}"/>
            </a:ext>
          </a:extLst>
        </xdr:cNvPr>
        <xdr:cNvCxnSpPr/>
      </xdr:nvCxnSpPr>
      <xdr:spPr>
        <a:xfrm>
          <a:off x="3797300" y="146113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145414</xdr:rowOff>
    </xdr:from>
    <xdr:to>
      <xdr:col>15</xdr:col>
      <xdr:colOff>101600</xdr:colOff>
      <xdr:row>85</xdr:row>
      <xdr:rowOff>75564</xdr:rowOff>
    </xdr:to>
    <xdr:sp macro="" textlink="">
      <xdr:nvSpPr>
        <xdr:cNvPr id="310" name="楕円 309">
          <a:extLst>
            <a:ext uri="{FF2B5EF4-FFF2-40B4-BE49-F238E27FC236}">
              <a16:creationId xmlns:a16="http://schemas.microsoft.com/office/drawing/2014/main" id="{A8A9F6B9-78F3-46C2-A2D5-A998A27041A6}"/>
            </a:ext>
          </a:extLst>
        </xdr:cNvPr>
        <xdr:cNvSpPr/>
      </xdr:nvSpPr>
      <xdr:spPr>
        <a:xfrm>
          <a:off x="28575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24764</xdr:rowOff>
    </xdr:from>
    <xdr:to>
      <xdr:col>19</xdr:col>
      <xdr:colOff>177800</xdr:colOff>
      <xdr:row>85</xdr:row>
      <xdr:rowOff>38100</xdr:rowOff>
    </xdr:to>
    <xdr:cxnSp macro="">
      <xdr:nvCxnSpPr>
        <xdr:cNvPr id="311" name="直線コネクタ 310">
          <a:extLst>
            <a:ext uri="{FF2B5EF4-FFF2-40B4-BE49-F238E27FC236}">
              <a16:creationId xmlns:a16="http://schemas.microsoft.com/office/drawing/2014/main" id="{2B6C6A7D-38B6-41E6-A452-951E40354485}"/>
            </a:ext>
          </a:extLst>
        </xdr:cNvPr>
        <xdr:cNvCxnSpPr/>
      </xdr:nvCxnSpPr>
      <xdr:spPr>
        <a:xfrm>
          <a:off x="2908300" y="1459801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120650</xdr:rowOff>
    </xdr:from>
    <xdr:to>
      <xdr:col>10</xdr:col>
      <xdr:colOff>165100</xdr:colOff>
      <xdr:row>85</xdr:row>
      <xdr:rowOff>50800</xdr:rowOff>
    </xdr:to>
    <xdr:sp macro="" textlink="">
      <xdr:nvSpPr>
        <xdr:cNvPr id="312" name="楕円 311">
          <a:extLst>
            <a:ext uri="{FF2B5EF4-FFF2-40B4-BE49-F238E27FC236}">
              <a16:creationId xmlns:a16="http://schemas.microsoft.com/office/drawing/2014/main" id="{CDCFF2AA-30EC-4283-A3AE-612E3169F807}"/>
            </a:ext>
          </a:extLst>
        </xdr:cNvPr>
        <xdr:cNvSpPr/>
      </xdr:nvSpPr>
      <xdr:spPr>
        <a:xfrm>
          <a:off x="1968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0</xdr:rowOff>
    </xdr:from>
    <xdr:to>
      <xdr:col>15</xdr:col>
      <xdr:colOff>50800</xdr:colOff>
      <xdr:row>85</xdr:row>
      <xdr:rowOff>24764</xdr:rowOff>
    </xdr:to>
    <xdr:cxnSp macro="">
      <xdr:nvCxnSpPr>
        <xdr:cNvPr id="313" name="直線コネクタ 312">
          <a:extLst>
            <a:ext uri="{FF2B5EF4-FFF2-40B4-BE49-F238E27FC236}">
              <a16:creationId xmlns:a16="http://schemas.microsoft.com/office/drawing/2014/main" id="{053997DC-92D2-4D7D-BF4E-0EFF5BBA95C9}"/>
            </a:ext>
          </a:extLst>
        </xdr:cNvPr>
        <xdr:cNvCxnSpPr/>
      </xdr:nvCxnSpPr>
      <xdr:spPr>
        <a:xfrm>
          <a:off x="2019300" y="145732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92075</xdr:rowOff>
    </xdr:from>
    <xdr:to>
      <xdr:col>6</xdr:col>
      <xdr:colOff>38100</xdr:colOff>
      <xdr:row>85</xdr:row>
      <xdr:rowOff>22225</xdr:rowOff>
    </xdr:to>
    <xdr:sp macro="" textlink="">
      <xdr:nvSpPr>
        <xdr:cNvPr id="314" name="楕円 313">
          <a:extLst>
            <a:ext uri="{FF2B5EF4-FFF2-40B4-BE49-F238E27FC236}">
              <a16:creationId xmlns:a16="http://schemas.microsoft.com/office/drawing/2014/main" id="{3E8FDC98-B092-448A-9214-07BC5C328983}"/>
            </a:ext>
          </a:extLst>
        </xdr:cNvPr>
        <xdr:cNvSpPr/>
      </xdr:nvSpPr>
      <xdr:spPr>
        <a:xfrm>
          <a:off x="1079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142875</xdr:rowOff>
    </xdr:from>
    <xdr:to>
      <xdr:col>10</xdr:col>
      <xdr:colOff>114300</xdr:colOff>
      <xdr:row>85</xdr:row>
      <xdr:rowOff>0</xdr:rowOff>
    </xdr:to>
    <xdr:cxnSp macro="">
      <xdr:nvCxnSpPr>
        <xdr:cNvPr id="315" name="直線コネクタ 314">
          <a:extLst>
            <a:ext uri="{FF2B5EF4-FFF2-40B4-BE49-F238E27FC236}">
              <a16:creationId xmlns:a16="http://schemas.microsoft.com/office/drawing/2014/main" id="{AF78AB26-8CFF-4B6E-91B7-11A7F6541B28}"/>
            </a:ext>
          </a:extLst>
        </xdr:cNvPr>
        <xdr:cNvCxnSpPr/>
      </xdr:nvCxnSpPr>
      <xdr:spPr>
        <a:xfrm>
          <a:off x="1130300" y="14544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C1346CAF-79D0-476F-868C-30BA3F3C9EBE}"/>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9F4707DC-5E63-4166-92BF-FA6133C49797}"/>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82AD9996-69C6-4DC3-950E-F83F15D88D38}"/>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87D20991-5052-40CD-B399-99481E551697}"/>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80027</xdr:rowOff>
    </xdr:from>
    <xdr:ext cx="405111" cy="259045"/>
    <xdr:sp macro="" textlink="">
      <xdr:nvSpPr>
        <xdr:cNvPr id="320" name="n_1mainValue【公営住宅】&#10;有形固定資産減価償却率">
          <a:extLst>
            <a:ext uri="{FF2B5EF4-FFF2-40B4-BE49-F238E27FC236}">
              <a16:creationId xmlns:a16="http://schemas.microsoft.com/office/drawing/2014/main" id="{2D529169-0E49-48B8-A43C-A430AD34042C}"/>
            </a:ext>
          </a:extLst>
        </xdr:cNvPr>
        <xdr:cNvSpPr txBox="1"/>
      </xdr:nvSpPr>
      <xdr:spPr>
        <a:xfrm>
          <a:off x="35820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66691</xdr:rowOff>
    </xdr:from>
    <xdr:ext cx="405111" cy="259045"/>
    <xdr:sp macro="" textlink="">
      <xdr:nvSpPr>
        <xdr:cNvPr id="321" name="n_2mainValue【公営住宅】&#10;有形固定資産減価償却率">
          <a:extLst>
            <a:ext uri="{FF2B5EF4-FFF2-40B4-BE49-F238E27FC236}">
              <a16:creationId xmlns:a16="http://schemas.microsoft.com/office/drawing/2014/main" id="{2F85EE53-225A-449B-83CC-87C14A78D5B9}"/>
            </a:ext>
          </a:extLst>
        </xdr:cNvPr>
        <xdr:cNvSpPr txBox="1"/>
      </xdr:nvSpPr>
      <xdr:spPr>
        <a:xfrm>
          <a:off x="2705744" y="146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41927</xdr:rowOff>
    </xdr:from>
    <xdr:ext cx="405111" cy="259045"/>
    <xdr:sp macro="" textlink="">
      <xdr:nvSpPr>
        <xdr:cNvPr id="322" name="n_3mainValue【公営住宅】&#10;有形固定資産減価償却率">
          <a:extLst>
            <a:ext uri="{FF2B5EF4-FFF2-40B4-BE49-F238E27FC236}">
              <a16:creationId xmlns:a16="http://schemas.microsoft.com/office/drawing/2014/main" id="{8B279C79-58B3-498E-BB83-7D9A9E89294C}"/>
            </a:ext>
          </a:extLst>
        </xdr:cNvPr>
        <xdr:cNvSpPr txBox="1"/>
      </xdr:nvSpPr>
      <xdr:spPr>
        <a:xfrm>
          <a:off x="1816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13352</xdr:rowOff>
    </xdr:from>
    <xdr:ext cx="405111" cy="259045"/>
    <xdr:sp macro="" textlink="">
      <xdr:nvSpPr>
        <xdr:cNvPr id="323" name="n_4mainValue【公営住宅】&#10;有形固定資産減価償却率">
          <a:extLst>
            <a:ext uri="{FF2B5EF4-FFF2-40B4-BE49-F238E27FC236}">
              <a16:creationId xmlns:a16="http://schemas.microsoft.com/office/drawing/2014/main" id="{4D516E48-4DA3-4355-BB49-443106015932}"/>
            </a:ext>
          </a:extLst>
        </xdr:cNvPr>
        <xdr:cNvSpPr txBox="1"/>
      </xdr:nvSpPr>
      <xdr:spPr>
        <a:xfrm>
          <a:off x="927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F060E9A-69BB-491F-A816-7285A53B25D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52E8D21-5289-4ABC-87EA-E22EB76FA72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34A00FF-40B8-4DCD-86BB-259B34EA72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6F3D90B-F825-4416-A4F3-469334ED8C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A05467C-27AC-49A1-8443-56B933570F2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6C16656-0866-4B87-A3A2-1E19AD7F05F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A74B452-C1A6-4C7C-8BFD-1DE6E24F2FE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C2C30CA-DF76-484E-A296-DC5B7685CC6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A2DF650-34B6-4922-A1D3-15E34F1A4B6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690C91D-4672-4FF6-960F-E2735FB62A0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85AAD58-FF77-4489-ADB1-9D27B508BFE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3ACBE78-34B4-4C6E-90ED-2541219E6E5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83E7FB4-8BAE-4695-B333-65A7C8A34D7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6528603-A23A-4F90-94EB-6161EDFEFEF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3BACA5FA-4F7A-4FCD-8B8F-872D425CCB6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74986CA-3268-48C2-8B8A-0C954998EE7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29BB5138-6356-47CE-B7B7-8D8B378682E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1135A6B3-6E99-4E4A-9987-C5D5BE9F9C0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4FF40C2-1323-4289-98F8-C84C30DBE1A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78213680-23B9-453C-AEBE-EB232FA3AFB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2D25A35-0E6E-410D-B64C-FAC2A9FD85B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8ED202A8-53E9-4528-ABCB-D26309B4B93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5AA937A-7F14-4EFB-9E9E-D603A9962C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9CEABA03-1FFC-4C23-9431-839EA2375B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A3D7F47-C74E-49FC-A934-312AB7295C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BF887CAB-3FEB-48ED-8C15-01800B9232CB}"/>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3C4408E5-6B66-4A62-A593-B676463A9677}"/>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9860139D-68DD-4DF2-8380-8B0BC32E31AC}"/>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8B973684-E824-4ABB-A5CC-454A90EB5FE7}"/>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70373FB8-8659-441C-9013-F09AFD487F14}"/>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EC61375D-CDB6-4701-82B1-25771D84622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970E7EEE-2A17-41BA-8EC3-BC11E21B0DBE}"/>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1F9FDBA3-FE80-4E77-A3AA-59DA16D69F27}"/>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2BBBEEDF-ED14-48B0-A811-C194CC251EF4}"/>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A7A2FC06-D770-4807-B117-479674F5E9A9}"/>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AFB43061-E0F0-4C5B-AC03-F21639D8DA24}"/>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9176BF9-385A-4FFC-845D-BC6896F170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AA87E44-F0F4-4701-92DE-996C47A2432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4521371-02B6-49CE-9D26-2B22F890B6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F4F501D-2AE4-4FC7-AB94-72044EFB68C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ABD3303-024B-409A-B535-AA72D588C9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156790</xdr:rowOff>
    </xdr:from>
    <xdr:to>
      <xdr:col>55</xdr:col>
      <xdr:colOff>50800</xdr:colOff>
      <xdr:row>85</xdr:row>
      <xdr:rowOff>86940</xdr:rowOff>
    </xdr:to>
    <xdr:sp macro="" textlink="">
      <xdr:nvSpPr>
        <xdr:cNvPr id="365" name="楕円 364">
          <a:extLst>
            <a:ext uri="{FF2B5EF4-FFF2-40B4-BE49-F238E27FC236}">
              <a16:creationId xmlns:a16="http://schemas.microsoft.com/office/drawing/2014/main" id="{274C83D3-7549-45E8-9AF7-D8564300B61E}"/>
            </a:ext>
          </a:extLst>
        </xdr:cNvPr>
        <xdr:cNvSpPr/>
      </xdr:nvSpPr>
      <xdr:spPr>
        <a:xfrm>
          <a:off x="10426700" y="145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8217</xdr:rowOff>
    </xdr:from>
    <xdr:ext cx="469744" cy="259045"/>
    <xdr:sp macro="" textlink="">
      <xdr:nvSpPr>
        <xdr:cNvPr id="366" name="【公営住宅】&#10;一人当たり面積該当値テキスト">
          <a:extLst>
            <a:ext uri="{FF2B5EF4-FFF2-40B4-BE49-F238E27FC236}">
              <a16:creationId xmlns:a16="http://schemas.microsoft.com/office/drawing/2014/main" id="{9EAF1BD3-6DA2-461E-BF42-EF1A6ACD7074}"/>
            </a:ext>
          </a:extLst>
        </xdr:cNvPr>
        <xdr:cNvSpPr txBox="1"/>
      </xdr:nvSpPr>
      <xdr:spPr>
        <a:xfrm>
          <a:off x="10515600" y="1441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163974</xdr:rowOff>
    </xdr:from>
    <xdr:to>
      <xdr:col>50</xdr:col>
      <xdr:colOff>165100</xdr:colOff>
      <xdr:row>85</xdr:row>
      <xdr:rowOff>94124</xdr:rowOff>
    </xdr:to>
    <xdr:sp macro="" textlink="">
      <xdr:nvSpPr>
        <xdr:cNvPr id="367" name="楕円 366">
          <a:extLst>
            <a:ext uri="{FF2B5EF4-FFF2-40B4-BE49-F238E27FC236}">
              <a16:creationId xmlns:a16="http://schemas.microsoft.com/office/drawing/2014/main" id="{3898E55A-5D63-4987-A387-1EFA805433EB}"/>
            </a:ext>
          </a:extLst>
        </xdr:cNvPr>
        <xdr:cNvSpPr/>
      </xdr:nvSpPr>
      <xdr:spPr>
        <a:xfrm>
          <a:off x="9588500" y="1456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36140</xdr:rowOff>
    </xdr:from>
    <xdr:to>
      <xdr:col>55</xdr:col>
      <xdr:colOff>0</xdr:colOff>
      <xdr:row>85</xdr:row>
      <xdr:rowOff>43324</xdr:rowOff>
    </xdr:to>
    <xdr:cxnSp macro="">
      <xdr:nvCxnSpPr>
        <xdr:cNvPr id="368" name="直線コネクタ 367">
          <a:extLst>
            <a:ext uri="{FF2B5EF4-FFF2-40B4-BE49-F238E27FC236}">
              <a16:creationId xmlns:a16="http://schemas.microsoft.com/office/drawing/2014/main" id="{93DAF073-0CD2-4339-A068-138916B454AE}"/>
            </a:ext>
          </a:extLst>
        </xdr:cNvPr>
        <xdr:cNvCxnSpPr/>
      </xdr:nvCxnSpPr>
      <xdr:spPr>
        <a:xfrm flipV="1">
          <a:off x="9639300" y="14609390"/>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168548</xdr:rowOff>
    </xdr:from>
    <xdr:to>
      <xdr:col>46</xdr:col>
      <xdr:colOff>38100</xdr:colOff>
      <xdr:row>85</xdr:row>
      <xdr:rowOff>98698</xdr:rowOff>
    </xdr:to>
    <xdr:sp macro="" textlink="">
      <xdr:nvSpPr>
        <xdr:cNvPr id="369" name="楕円 368">
          <a:extLst>
            <a:ext uri="{FF2B5EF4-FFF2-40B4-BE49-F238E27FC236}">
              <a16:creationId xmlns:a16="http://schemas.microsoft.com/office/drawing/2014/main" id="{E35A6600-4CBF-46BD-932E-19FA679404B3}"/>
            </a:ext>
          </a:extLst>
        </xdr:cNvPr>
        <xdr:cNvSpPr/>
      </xdr:nvSpPr>
      <xdr:spPr>
        <a:xfrm>
          <a:off x="8699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43324</xdr:rowOff>
    </xdr:from>
    <xdr:to>
      <xdr:col>50</xdr:col>
      <xdr:colOff>114300</xdr:colOff>
      <xdr:row>85</xdr:row>
      <xdr:rowOff>47898</xdr:rowOff>
    </xdr:to>
    <xdr:cxnSp macro="">
      <xdr:nvCxnSpPr>
        <xdr:cNvPr id="370" name="直線コネクタ 369">
          <a:extLst>
            <a:ext uri="{FF2B5EF4-FFF2-40B4-BE49-F238E27FC236}">
              <a16:creationId xmlns:a16="http://schemas.microsoft.com/office/drawing/2014/main" id="{F08DC1AF-B99F-47A9-BF28-2F8832A85A73}"/>
            </a:ext>
          </a:extLst>
        </xdr:cNvPr>
        <xdr:cNvCxnSpPr/>
      </xdr:nvCxnSpPr>
      <xdr:spPr>
        <a:xfrm flipV="1">
          <a:off x="8750300" y="14616574"/>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5914</xdr:rowOff>
    </xdr:from>
    <xdr:to>
      <xdr:col>41</xdr:col>
      <xdr:colOff>101600</xdr:colOff>
      <xdr:row>85</xdr:row>
      <xdr:rowOff>107514</xdr:rowOff>
    </xdr:to>
    <xdr:sp macro="" textlink="">
      <xdr:nvSpPr>
        <xdr:cNvPr id="371" name="楕円 370">
          <a:extLst>
            <a:ext uri="{FF2B5EF4-FFF2-40B4-BE49-F238E27FC236}">
              <a16:creationId xmlns:a16="http://schemas.microsoft.com/office/drawing/2014/main" id="{37B073AD-0F4A-480F-98CC-F512B13A7F9E}"/>
            </a:ext>
          </a:extLst>
        </xdr:cNvPr>
        <xdr:cNvSpPr/>
      </xdr:nvSpPr>
      <xdr:spPr>
        <a:xfrm>
          <a:off x="7810500" y="1457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47898</xdr:rowOff>
    </xdr:from>
    <xdr:to>
      <xdr:col>45</xdr:col>
      <xdr:colOff>177800</xdr:colOff>
      <xdr:row>85</xdr:row>
      <xdr:rowOff>56714</xdr:rowOff>
    </xdr:to>
    <xdr:cxnSp macro="">
      <xdr:nvCxnSpPr>
        <xdr:cNvPr id="372" name="直線コネクタ 371">
          <a:extLst>
            <a:ext uri="{FF2B5EF4-FFF2-40B4-BE49-F238E27FC236}">
              <a16:creationId xmlns:a16="http://schemas.microsoft.com/office/drawing/2014/main" id="{C3A3B636-3950-4F99-93ED-BED6A6609876}"/>
            </a:ext>
          </a:extLst>
        </xdr:cNvPr>
        <xdr:cNvCxnSpPr/>
      </xdr:nvCxnSpPr>
      <xdr:spPr>
        <a:xfrm flipV="1">
          <a:off x="7861300" y="14621148"/>
          <a:ext cx="889000" cy="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11140</xdr:rowOff>
    </xdr:from>
    <xdr:to>
      <xdr:col>36</xdr:col>
      <xdr:colOff>165100</xdr:colOff>
      <xdr:row>85</xdr:row>
      <xdr:rowOff>112740</xdr:rowOff>
    </xdr:to>
    <xdr:sp macro="" textlink="">
      <xdr:nvSpPr>
        <xdr:cNvPr id="373" name="楕円 372">
          <a:extLst>
            <a:ext uri="{FF2B5EF4-FFF2-40B4-BE49-F238E27FC236}">
              <a16:creationId xmlns:a16="http://schemas.microsoft.com/office/drawing/2014/main" id="{EEE29C93-4C7A-4E82-89F3-BBE4A30252E7}"/>
            </a:ext>
          </a:extLst>
        </xdr:cNvPr>
        <xdr:cNvSpPr/>
      </xdr:nvSpPr>
      <xdr:spPr>
        <a:xfrm>
          <a:off x="6921500" y="145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56714</xdr:rowOff>
    </xdr:from>
    <xdr:to>
      <xdr:col>41</xdr:col>
      <xdr:colOff>50800</xdr:colOff>
      <xdr:row>85</xdr:row>
      <xdr:rowOff>61940</xdr:rowOff>
    </xdr:to>
    <xdr:cxnSp macro="">
      <xdr:nvCxnSpPr>
        <xdr:cNvPr id="374" name="直線コネクタ 373">
          <a:extLst>
            <a:ext uri="{FF2B5EF4-FFF2-40B4-BE49-F238E27FC236}">
              <a16:creationId xmlns:a16="http://schemas.microsoft.com/office/drawing/2014/main" id="{7EB9A376-7029-40AB-BFF0-DA354F3FFA57}"/>
            </a:ext>
          </a:extLst>
        </xdr:cNvPr>
        <xdr:cNvCxnSpPr/>
      </xdr:nvCxnSpPr>
      <xdr:spPr>
        <a:xfrm flipV="1">
          <a:off x="6972300" y="14629964"/>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516E2BDA-2C8D-42B0-BBEA-8812766DDA0F}"/>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6D262536-E8C0-4630-A3C4-228A020BA7B7}"/>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0F66EA3A-DBFA-4B91-8C7C-D9FC0A724265}"/>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805BD130-69DB-45BB-8693-444BE004FA89}"/>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110651</xdr:rowOff>
    </xdr:from>
    <xdr:ext cx="469744" cy="259045"/>
    <xdr:sp macro="" textlink="">
      <xdr:nvSpPr>
        <xdr:cNvPr id="379" name="n_1mainValue【公営住宅】&#10;一人当たり面積">
          <a:extLst>
            <a:ext uri="{FF2B5EF4-FFF2-40B4-BE49-F238E27FC236}">
              <a16:creationId xmlns:a16="http://schemas.microsoft.com/office/drawing/2014/main" id="{0594ECB8-FAE8-48D7-90A6-6381777BCBB9}"/>
            </a:ext>
          </a:extLst>
        </xdr:cNvPr>
        <xdr:cNvSpPr txBox="1"/>
      </xdr:nvSpPr>
      <xdr:spPr>
        <a:xfrm>
          <a:off x="9391727" y="143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115225</xdr:rowOff>
    </xdr:from>
    <xdr:ext cx="469744" cy="259045"/>
    <xdr:sp macro="" textlink="">
      <xdr:nvSpPr>
        <xdr:cNvPr id="380" name="n_2mainValue【公営住宅】&#10;一人当たり面積">
          <a:extLst>
            <a:ext uri="{FF2B5EF4-FFF2-40B4-BE49-F238E27FC236}">
              <a16:creationId xmlns:a16="http://schemas.microsoft.com/office/drawing/2014/main" id="{9375F501-9F54-4C46-8BBF-40E7EBB84990}"/>
            </a:ext>
          </a:extLst>
        </xdr:cNvPr>
        <xdr:cNvSpPr txBox="1"/>
      </xdr:nvSpPr>
      <xdr:spPr>
        <a:xfrm>
          <a:off x="8515427" y="1434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124041</xdr:rowOff>
    </xdr:from>
    <xdr:ext cx="469744" cy="259045"/>
    <xdr:sp macro="" textlink="">
      <xdr:nvSpPr>
        <xdr:cNvPr id="381" name="n_3mainValue【公営住宅】&#10;一人当たり面積">
          <a:extLst>
            <a:ext uri="{FF2B5EF4-FFF2-40B4-BE49-F238E27FC236}">
              <a16:creationId xmlns:a16="http://schemas.microsoft.com/office/drawing/2014/main" id="{33675094-3C6E-4C55-8DFA-9CDEF765E88E}"/>
            </a:ext>
          </a:extLst>
        </xdr:cNvPr>
        <xdr:cNvSpPr txBox="1"/>
      </xdr:nvSpPr>
      <xdr:spPr>
        <a:xfrm>
          <a:off x="7626427" y="1435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129267</xdr:rowOff>
    </xdr:from>
    <xdr:ext cx="469744" cy="259045"/>
    <xdr:sp macro="" textlink="">
      <xdr:nvSpPr>
        <xdr:cNvPr id="382" name="n_4mainValue【公営住宅】&#10;一人当たり面積">
          <a:extLst>
            <a:ext uri="{FF2B5EF4-FFF2-40B4-BE49-F238E27FC236}">
              <a16:creationId xmlns:a16="http://schemas.microsoft.com/office/drawing/2014/main" id="{C3DCF271-566F-4983-B799-6E0AD4683426}"/>
            </a:ext>
          </a:extLst>
        </xdr:cNvPr>
        <xdr:cNvSpPr txBox="1"/>
      </xdr:nvSpPr>
      <xdr:spPr>
        <a:xfrm>
          <a:off x="6737427" y="1435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B17A286-EFC6-46F4-9545-4A11D37134D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DEA44FC-84DE-4CAD-AF7E-3E4F5AF7E99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6466E853-3BEC-4D6A-9220-8F60310AAB4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FE77E46-FB81-483B-A8CF-AF69B88543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9D604D0-02A6-4758-AD97-A8AA655556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F741EE0-06D9-42AC-8BDA-B7D598130F9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A8E2F29-3692-4FB0-A3FB-47DAFBC50D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68D0874-469A-4AB4-9120-6F9CD016BD9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9B2033A7-1E42-48E2-88F1-E8D7A2F7EEB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6E120B22-F232-4D8F-AEEB-58E0E5C0D3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D0DB943-C2BE-4342-8102-B671A7383DD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14ACA9B-5ED9-4C61-B49A-DECDE124C4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798FC4E-D8A4-4524-BDD2-63873C38DA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40A16F5-9ADF-4358-8039-F6CDCF7B7EA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E1E87A3-6B61-4DA8-9BD8-98FEBCDC28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C6DAA46C-E310-4A8A-BB23-67F062E253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9F8F689-220F-4EDD-A193-F21047B246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239DEBE-58FE-4C76-874E-EF9DCE86778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D886F63-6C9C-4957-B53C-A19F264FEF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827DA65-4683-492E-BCD8-2277512295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E0DAA589-8FC2-4E86-997E-9625575B537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50D7355-7F1A-4CDA-91AD-798FE71EF24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1651CEB0-AF02-4BAB-9E08-28D887DD648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9530701D-D01A-4AC5-92C4-9274D379283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CB64C60-ED3C-4CC4-AC2C-1686DADC645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EDC33167-7BF2-4E72-BB8E-D5DB01808C8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DFDDC33C-A9B5-499A-9B0D-7C3934BE3BF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EEBFB17-1DEA-47CB-8A8D-8FCC6DD8CC5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F17E37F-4EEA-49D5-A93D-78512536B7C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97E97E73-2A07-4FF6-8B10-3B9DCF5E281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41356C57-F78A-4032-AE41-6E64F1252BE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E4496934-E229-4837-BD72-DDBD9A8D842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93B85349-A02D-4CCC-9854-7E94E3BC590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F1959192-46E2-4C1C-8E6A-B5A10B15277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7495F4A6-D720-4192-A9B2-F1D75375FCE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BFDF21FE-CACC-4CCF-A006-7FD1E8466EB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A5B0563F-C5B9-4750-B887-9B98A0B29DA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8805B6EB-F459-4DB0-822B-F3249D8FFEA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BBF707EB-194A-401D-822A-912F19CCB6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979E8D2-4FA9-42F8-89FF-BD934263B8F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4BCE490-CD00-4DC1-B2EE-B1D66CCB41D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7314CCE6-92B1-47ED-B173-F4FD2BDCF92C}"/>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2842F24-0776-4D58-A383-B5DF227541C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9B8C1907-0684-4C6A-9D50-1F8762F7377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62E5902-1593-4EEE-857B-CB0344623562}"/>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63ABD0D8-9EE1-4A40-96F9-DCA33D225E83}"/>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6B67092-4F62-4BD7-8799-B9FDA42AA7DF}"/>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1E9E6FB1-F641-445B-98FC-148EBF5F8B9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BD9F10BA-AFDB-41BD-BD3A-EB24176D52F7}"/>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840BDFC0-FDF5-435A-AFFB-6973D7356DF8}"/>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A172604E-4269-4B66-9707-1DA535103E7A}"/>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55D095F4-797F-4E49-88D8-3EF203A4CC33}"/>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7F5AD7B-A097-41E2-A96F-59BD689D20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E6AE7C3-C808-4AC1-94DB-10689130C99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C7E98B3-5AD8-4198-BA4F-6130F34A47F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8236857-3CC2-4270-B61D-B60D3B603C9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FDCAB0C-D876-4D2F-9C43-2117C762304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138067</xdr:rowOff>
    </xdr:from>
    <xdr:to>
      <xdr:col>85</xdr:col>
      <xdr:colOff>177800</xdr:colOff>
      <xdr:row>38</xdr:row>
      <xdr:rowOff>68218</xdr:rowOff>
    </xdr:to>
    <xdr:sp macro="" textlink="">
      <xdr:nvSpPr>
        <xdr:cNvPr id="440" name="楕円 439">
          <a:extLst>
            <a:ext uri="{FF2B5EF4-FFF2-40B4-BE49-F238E27FC236}">
              <a16:creationId xmlns:a16="http://schemas.microsoft.com/office/drawing/2014/main" id="{7DA5438E-CAA2-4130-96D1-A94463B3A057}"/>
            </a:ext>
          </a:extLst>
        </xdr:cNvPr>
        <xdr:cNvSpPr/>
      </xdr:nvSpPr>
      <xdr:spPr>
        <a:xfrm>
          <a:off x="16268700" y="64817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160944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7F577253-5B2C-41E2-A6A7-76CE7A1C995B}"/>
            </a:ext>
          </a:extLst>
        </xdr:cNvPr>
        <xdr:cNvSpPr txBox="1"/>
      </xdr:nvSpPr>
      <xdr:spPr>
        <a:xfrm>
          <a:off x="16357600" y="633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115207</xdr:rowOff>
    </xdr:from>
    <xdr:to>
      <xdr:col>81</xdr:col>
      <xdr:colOff>101600</xdr:colOff>
      <xdr:row>38</xdr:row>
      <xdr:rowOff>45357</xdr:rowOff>
    </xdr:to>
    <xdr:sp macro="" textlink="">
      <xdr:nvSpPr>
        <xdr:cNvPr id="442" name="楕円 441">
          <a:extLst>
            <a:ext uri="{FF2B5EF4-FFF2-40B4-BE49-F238E27FC236}">
              <a16:creationId xmlns:a16="http://schemas.microsoft.com/office/drawing/2014/main" id="{2BED5F8D-2806-4425-BE03-DD82EFAA43C9}"/>
            </a:ext>
          </a:extLst>
        </xdr:cNvPr>
        <xdr:cNvSpPr/>
      </xdr:nvSpPr>
      <xdr:spPr>
        <a:xfrm>
          <a:off x="15430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166007</xdr:rowOff>
    </xdr:from>
    <xdr:to>
      <xdr:col>85</xdr:col>
      <xdr:colOff>127000</xdr:colOff>
      <xdr:row>38</xdr:row>
      <xdr:rowOff>17417</xdr:rowOff>
    </xdr:to>
    <xdr:cxnSp macro="">
      <xdr:nvCxnSpPr>
        <xdr:cNvPr id="443" name="直線コネクタ 442">
          <a:extLst>
            <a:ext uri="{FF2B5EF4-FFF2-40B4-BE49-F238E27FC236}">
              <a16:creationId xmlns:a16="http://schemas.microsoft.com/office/drawing/2014/main" id="{78B2BEA6-EC4A-454E-B4B0-0D20BCFDD409}"/>
            </a:ext>
          </a:extLst>
        </xdr:cNvPr>
        <xdr:cNvCxnSpPr/>
      </xdr:nvCxnSpPr>
      <xdr:spPr>
        <a:xfrm>
          <a:off x="15481300" y="650965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56424</xdr:rowOff>
    </xdr:from>
    <xdr:to>
      <xdr:col>76</xdr:col>
      <xdr:colOff>165100</xdr:colOff>
      <xdr:row>37</xdr:row>
      <xdr:rowOff>158024</xdr:rowOff>
    </xdr:to>
    <xdr:sp macro="" textlink="">
      <xdr:nvSpPr>
        <xdr:cNvPr id="444" name="楕円 443">
          <a:extLst>
            <a:ext uri="{FF2B5EF4-FFF2-40B4-BE49-F238E27FC236}">
              <a16:creationId xmlns:a16="http://schemas.microsoft.com/office/drawing/2014/main" id="{F1CFF01F-0378-4FC9-9C7B-C93032CF9694}"/>
            </a:ext>
          </a:extLst>
        </xdr:cNvPr>
        <xdr:cNvSpPr/>
      </xdr:nvSpPr>
      <xdr:spPr>
        <a:xfrm>
          <a:off x="14541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107224</xdr:rowOff>
    </xdr:from>
    <xdr:to>
      <xdr:col>81</xdr:col>
      <xdr:colOff>50800</xdr:colOff>
      <xdr:row>37</xdr:row>
      <xdr:rowOff>166007</xdr:rowOff>
    </xdr:to>
    <xdr:cxnSp macro="">
      <xdr:nvCxnSpPr>
        <xdr:cNvPr id="445" name="直線コネクタ 444">
          <a:extLst>
            <a:ext uri="{FF2B5EF4-FFF2-40B4-BE49-F238E27FC236}">
              <a16:creationId xmlns:a16="http://schemas.microsoft.com/office/drawing/2014/main" id="{88A62072-8B94-465E-846B-2C6836047C26}"/>
            </a:ext>
          </a:extLst>
        </xdr:cNvPr>
        <xdr:cNvCxnSpPr/>
      </xdr:nvCxnSpPr>
      <xdr:spPr>
        <a:xfrm>
          <a:off x="14592300" y="645087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169092</xdr:rowOff>
    </xdr:from>
    <xdr:to>
      <xdr:col>72</xdr:col>
      <xdr:colOff>38100</xdr:colOff>
      <xdr:row>37</xdr:row>
      <xdr:rowOff>99242</xdr:rowOff>
    </xdr:to>
    <xdr:sp macro="" textlink="">
      <xdr:nvSpPr>
        <xdr:cNvPr id="446" name="楕円 445">
          <a:extLst>
            <a:ext uri="{FF2B5EF4-FFF2-40B4-BE49-F238E27FC236}">
              <a16:creationId xmlns:a16="http://schemas.microsoft.com/office/drawing/2014/main" id="{8ADC5D49-719F-41A3-BA58-3651C4CBBB82}"/>
            </a:ext>
          </a:extLst>
        </xdr:cNvPr>
        <xdr:cNvSpPr/>
      </xdr:nvSpPr>
      <xdr:spPr>
        <a:xfrm>
          <a:off x="13652500" y="63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48442</xdr:rowOff>
    </xdr:from>
    <xdr:to>
      <xdr:col>76</xdr:col>
      <xdr:colOff>114300</xdr:colOff>
      <xdr:row>37</xdr:row>
      <xdr:rowOff>107224</xdr:rowOff>
    </xdr:to>
    <xdr:cxnSp macro="">
      <xdr:nvCxnSpPr>
        <xdr:cNvPr id="447" name="直線コネクタ 446">
          <a:extLst>
            <a:ext uri="{FF2B5EF4-FFF2-40B4-BE49-F238E27FC236}">
              <a16:creationId xmlns:a16="http://schemas.microsoft.com/office/drawing/2014/main" id="{5CD0F9F2-0852-42A9-929D-683F13D32AD2}"/>
            </a:ext>
          </a:extLst>
        </xdr:cNvPr>
        <xdr:cNvCxnSpPr/>
      </xdr:nvCxnSpPr>
      <xdr:spPr>
        <a:xfrm>
          <a:off x="13703300" y="639209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108676</xdr:rowOff>
    </xdr:from>
    <xdr:to>
      <xdr:col>67</xdr:col>
      <xdr:colOff>101600</xdr:colOff>
      <xdr:row>37</xdr:row>
      <xdr:rowOff>38826</xdr:rowOff>
    </xdr:to>
    <xdr:sp macro="" textlink="">
      <xdr:nvSpPr>
        <xdr:cNvPr id="448" name="楕円 447">
          <a:extLst>
            <a:ext uri="{FF2B5EF4-FFF2-40B4-BE49-F238E27FC236}">
              <a16:creationId xmlns:a16="http://schemas.microsoft.com/office/drawing/2014/main" id="{2F9F8B3F-2D86-42A4-ADE7-D9DAF16100FA}"/>
            </a:ext>
          </a:extLst>
        </xdr:cNvPr>
        <xdr:cNvSpPr/>
      </xdr:nvSpPr>
      <xdr:spPr>
        <a:xfrm>
          <a:off x="12763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159476</xdr:rowOff>
    </xdr:from>
    <xdr:to>
      <xdr:col>71</xdr:col>
      <xdr:colOff>177800</xdr:colOff>
      <xdr:row>37</xdr:row>
      <xdr:rowOff>48442</xdr:rowOff>
    </xdr:to>
    <xdr:cxnSp macro="">
      <xdr:nvCxnSpPr>
        <xdr:cNvPr id="449" name="直線コネクタ 448">
          <a:extLst>
            <a:ext uri="{FF2B5EF4-FFF2-40B4-BE49-F238E27FC236}">
              <a16:creationId xmlns:a16="http://schemas.microsoft.com/office/drawing/2014/main" id="{B75BC96F-D4EA-4A37-A26F-B6DC422A4807}"/>
            </a:ext>
          </a:extLst>
        </xdr:cNvPr>
        <xdr:cNvCxnSpPr/>
      </xdr:nvCxnSpPr>
      <xdr:spPr>
        <a:xfrm>
          <a:off x="12814300" y="633167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A94510DD-F653-4421-AF4F-49A99A62F1A7}"/>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504035C-D98D-4D9C-A6E9-DC085DA5BEEB}"/>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A8D080B6-65A8-4563-AC01-86C88F6460CB}"/>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B60AAFA-DF84-4553-8032-91D9E585270D}"/>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61884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2140A33-359F-48A9-9791-6AD4BD0DF3DE}"/>
            </a:ext>
          </a:extLst>
        </xdr:cNvPr>
        <xdr:cNvSpPr txBox="1"/>
      </xdr:nvSpPr>
      <xdr:spPr>
        <a:xfrm>
          <a:off x="152660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3101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A02A98DD-A451-4656-857E-F7680A792C9C}"/>
            </a:ext>
          </a:extLst>
        </xdr:cNvPr>
        <xdr:cNvSpPr txBox="1"/>
      </xdr:nvSpPr>
      <xdr:spPr>
        <a:xfrm>
          <a:off x="143897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115769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71023652-D304-49BF-ADD2-2F71B2E8B429}"/>
            </a:ext>
          </a:extLst>
        </xdr:cNvPr>
        <xdr:cNvSpPr txBox="1"/>
      </xdr:nvSpPr>
      <xdr:spPr>
        <a:xfrm>
          <a:off x="13500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55353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C4F7A9DE-A8BD-4ABB-B980-C66AF8CD52B0}"/>
            </a:ext>
          </a:extLst>
        </xdr:cNvPr>
        <xdr:cNvSpPr txBox="1"/>
      </xdr:nvSpPr>
      <xdr:spPr>
        <a:xfrm>
          <a:off x="12611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6AB8B57-87CF-4ECD-A10B-C24EB216CD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F149F6C6-00CB-4A85-A826-29217D64A58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3C944713-2422-4310-BAC2-D692C134833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FD563B6A-3CA5-41EC-B4B0-42C50787D03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BDD573DC-D2DF-4918-9BB1-D2CE0A1D05F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7964E0F-DC37-4CD8-8638-55A85B05E4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FD818E3-F0B1-49D3-BFD0-96FA5ABD0C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4BE9F00D-7B26-4689-8DFA-EFFB5281B0D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C5BBB08F-C1D9-4C2D-95A5-4E55ACB87A8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9B1B1F9F-23C0-4741-BE7C-15DFA88EE0A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7B15044C-DDA0-443F-9EC1-0498E666DE4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D7ED49A4-1D10-4155-A054-7AF472C2196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385222ED-6A59-48FA-B1AF-47FA6C25C24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1FB39877-38C8-4A94-BD7C-6B4C3CF5274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1BE9BAC8-B9B6-47B0-B171-095F10FA15A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70AA999C-309E-4F04-A8E1-788FF7952E6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B5F67B3F-9F20-4CC6-A1E8-0E4838A6084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B51B12D2-F10B-4259-8495-2EBCDB1A11B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25E8870E-1B69-4335-B7BD-B3BFB4C820E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513566DD-5460-4305-B2EF-7CF7F5FAB6F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5E4B4B05-E3EE-4776-A834-342B9A20005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100EDBC-370C-46F7-BD00-A25635855B8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106CD1B2-AC4C-4235-B9E6-B8A681C2E7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9369AE8B-2572-4978-8DA5-C87C1B5B20A9}"/>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98F5FB3D-57BC-429F-9070-D5EA6B442A81}"/>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1F3D46C0-AB82-48B6-9BE5-EA454E6E462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2015F55-ABEA-42B6-9DC4-719DC5BC5157}"/>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11EA9666-9010-41C7-B7A9-486C30384C29}"/>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52151AC9-F062-4AE5-A03E-FB1ACC0199E5}"/>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33F45ECD-1D8D-4262-88F5-63526FE83FF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4FF25C55-D494-4C29-A998-B064CF3DFEE8}"/>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1D49DD2F-428F-4FAC-815F-961F5E19E4EA}"/>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6F67F78F-3C02-4955-B674-515CB4B8C88B}"/>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F43B3E27-18D6-4344-BFE7-FA5DD512355A}"/>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FD92F64-EA38-4CB4-B361-2157AD5B1C3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1BCFE17-5618-44A1-B1E3-04D44A170A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EB1ECED-25F7-495B-AC46-7FDCEA3D96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36948F34-2075-4E25-B7A1-A6E1C8CD296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C270642-0C3A-4D6C-A3A7-88EC5755BBF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99695</xdr:rowOff>
    </xdr:from>
    <xdr:to>
      <xdr:col>116</xdr:col>
      <xdr:colOff>114300</xdr:colOff>
      <xdr:row>37</xdr:row>
      <xdr:rowOff>29845</xdr:rowOff>
    </xdr:to>
    <xdr:sp macro="" textlink="">
      <xdr:nvSpPr>
        <xdr:cNvPr id="497" name="楕円 496">
          <a:extLst>
            <a:ext uri="{FF2B5EF4-FFF2-40B4-BE49-F238E27FC236}">
              <a16:creationId xmlns:a16="http://schemas.microsoft.com/office/drawing/2014/main" id="{825048B1-B992-4A02-AF10-F7E63EB280DA}"/>
            </a:ext>
          </a:extLst>
        </xdr:cNvPr>
        <xdr:cNvSpPr/>
      </xdr:nvSpPr>
      <xdr:spPr>
        <a:xfrm>
          <a:off x="221107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122572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1C4C7808-772F-4CED-96F0-E12F4809F1D8}"/>
            </a:ext>
          </a:extLst>
        </xdr:cNvPr>
        <xdr:cNvSpPr txBox="1"/>
      </xdr:nvSpPr>
      <xdr:spPr>
        <a:xfrm>
          <a:off x="22199600"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154940</xdr:rowOff>
    </xdr:from>
    <xdr:to>
      <xdr:col>112</xdr:col>
      <xdr:colOff>38100</xdr:colOff>
      <xdr:row>36</xdr:row>
      <xdr:rowOff>85090</xdr:rowOff>
    </xdr:to>
    <xdr:sp macro="" textlink="">
      <xdr:nvSpPr>
        <xdr:cNvPr id="499" name="楕円 498">
          <a:extLst>
            <a:ext uri="{FF2B5EF4-FFF2-40B4-BE49-F238E27FC236}">
              <a16:creationId xmlns:a16="http://schemas.microsoft.com/office/drawing/2014/main" id="{12C270C7-B2B5-47E6-825D-DDEA93E84E31}"/>
            </a:ext>
          </a:extLst>
        </xdr:cNvPr>
        <xdr:cNvSpPr/>
      </xdr:nvSpPr>
      <xdr:spPr>
        <a:xfrm>
          <a:off x="21272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34290</xdr:rowOff>
    </xdr:from>
    <xdr:to>
      <xdr:col>116</xdr:col>
      <xdr:colOff>63500</xdr:colOff>
      <xdr:row>36</xdr:row>
      <xdr:rowOff>150495</xdr:rowOff>
    </xdr:to>
    <xdr:cxnSp macro="">
      <xdr:nvCxnSpPr>
        <xdr:cNvPr id="500" name="直線コネクタ 499">
          <a:extLst>
            <a:ext uri="{FF2B5EF4-FFF2-40B4-BE49-F238E27FC236}">
              <a16:creationId xmlns:a16="http://schemas.microsoft.com/office/drawing/2014/main" id="{CF6A9028-5343-4BBC-9FE5-B49D5A6F2374}"/>
            </a:ext>
          </a:extLst>
        </xdr:cNvPr>
        <xdr:cNvCxnSpPr/>
      </xdr:nvCxnSpPr>
      <xdr:spPr>
        <a:xfrm>
          <a:off x="21323300" y="6206490"/>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13970</xdr:rowOff>
    </xdr:from>
    <xdr:to>
      <xdr:col>107</xdr:col>
      <xdr:colOff>101600</xdr:colOff>
      <xdr:row>36</xdr:row>
      <xdr:rowOff>115570</xdr:rowOff>
    </xdr:to>
    <xdr:sp macro="" textlink="">
      <xdr:nvSpPr>
        <xdr:cNvPr id="501" name="楕円 500">
          <a:extLst>
            <a:ext uri="{FF2B5EF4-FFF2-40B4-BE49-F238E27FC236}">
              <a16:creationId xmlns:a16="http://schemas.microsoft.com/office/drawing/2014/main" id="{8BD7BBFD-1E7E-4F50-B2D0-F41DF8A4A5C1}"/>
            </a:ext>
          </a:extLst>
        </xdr:cNvPr>
        <xdr:cNvSpPr/>
      </xdr:nvSpPr>
      <xdr:spPr>
        <a:xfrm>
          <a:off x="20383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34290</xdr:rowOff>
    </xdr:from>
    <xdr:to>
      <xdr:col>111</xdr:col>
      <xdr:colOff>177800</xdr:colOff>
      <xdr:row>36</xdr:row>
      <xdr:rowOff>64770</xdr:rowOff>
    </xdr:to>
    <xdr:cxnSp macro="">
      <xdr:nvCxnSpPr>
        <xdr:cNvPr id="502" name="直線コネクタ 501">
          <a:extLst>
            <a:ext uri="{FF2B5EF4-FFF2-40B4-BE49-F238E27FC236}">
              <a16:creationId xmlns:a16="http://schemas.microsoft.com/office/drawing/2014/main" id="{F052C562-285C-4A5A-AEBF-41AC17673B27}"/>
            </a:ext>
          </a:extLst>
        </xdr:cNvPr>
        <xdr:cNvCxnSpPr/>
      </xdr:nvCxnSpPr>
      <xdr:spPr>
        <a:xfrm flipV="1">
          <a:off x="20434300" y="62064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34925</xdr:rowOff>
    </xdr:from>
    <xdr:to>
      <xdr:col>102</xdr:col>
      <xdr:colOff>165100</xdr:colOff>
      <xdr:row>36</xdr:row>
      <xdr:rowOff>136525</xdr:rowOff>
    </xdr:to>
    <xdr:sp macro="" textlink="">
      <xdr:nvSpPr>
        <xdr:cNvPr id="503" name="楕円 502">
          <a:extLst>
            <a:ext uri="{FF2B5EF4-FFF2-40B4-BE49-F238E27FC236}">
              <a16:creationId xmlns:a16="http://schemas.microsoft.com/office/drawing/2014/main" id="{101A25ED-B266-457A-96B3-524A14349FB2}"/>
            </a:ext>
          </a:extLst>
        </xdr:cNvPr>
        <xdr:cNvSpPr/>
      </xdr:nvSpPr>
      <xdr:spPr>
        <a:xfrm>
          <a:off x="194945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64770</xdr:rowOff>
    </xdr:from>
    <xdr:to>
      <xdr:col>107</xdr:col>
      <xdr:colOff>50800</xdr:colOff>
      <xdr:row>36</xdr:row>
      <xdr:rowOff>85725</xdr:rowOff>
    </xdr:to>
    <xdr:cxnSp macro="">
      <xdr:nvCxnSpPr>
        <xdr:cNvPr id="504" name="直線コネクタ 503">
          <a:extLst>
            <a:ext uri="{FF2B5EF4-FFF2-40B4-BE49-F238E27FC236}">
              <a16:creationId xmlns:a16="http://schemas.microsoft.com/office/drawing/2014/main" id="{742E2BE8-D949-47D8-900E-38F555FB1EE6}"/>
            </a:ext>
          </a:extLst>
        </xdr:cNvPr>
        <xdr:cNvCxnSpPr/>
      </xdr:nvCxnSpPr>
      <xdr:spPr>
        <a:xfrm flipV="1">
          <a:off x="19545300" y="62369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52070</xdr:rowOff>
    </xdr:from>
    <xdr:to>
      <xdr:col>98</xdr:col>
      <xdr:colOff>38100</xdr:colOff>
      <xdr:row>36</xdr:row>
      <xdr:rowOff>153670</xdr:rowOff>
    </xdr:to>
    <xdr:sp macro="" textlink="">
      <xdr:nvSpPr>
        <xdr:cNvPr id="505" name="楕円 504">
          <a:extLst>
            <a:ext uri="{FF2B5EF4-FFF2-40B4-BE49-F238E27FC236}">
              <a16:creationId xmlns:a16="http://schemas.microsoft.com/office/drawing/2014/main" id="{AAB123C7-AF77-441A-A16A-16FD219AB7FF}"/>
            </a:ext>
          </a:extLst>
        </xdr:cNvPr>
        <xdr:cNvSpPr/>
      </xdr:nvSpPr>
      <xdr:spPr>
        <a:xfrm>
          <a:off x="18605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85725</xdr:rowOff>
    </xdr:from>
    <xdr:to>
      <xdr:col>102</xdr:col>
      <xdr:colOff>114300</xdr:colOff>
      <xdr:row>36</xdr:row>
      <xdr:rowOff>102870</xdr:rowOff>
    </xdr:to>
    <xdr:cxnSp macro="">
      <xdr:nvCxnSpPr>
        <xdr:cNvPr id="506" name="直線コネクタ 505">
          <a:extLst>
            <a:ext uri="{FF2B5EF4-FFF2-40B4-BE49-F238E27FC236}">
              <a16:creationId xmlns:a16="http://schemas.microsoft.com/office/drawing/2014/main" id="{E30BC285-0C83-4416-8AFA-03EFC744C012}"/>
            </a:ext>
          </a:extLst>
        </xdr:cNvPr>
        <xdr:cNvCxnSpPr/>
      </xdr:nvCxnSpPr>
      <xdr:spPr>
        <a:xfrm flipV="1">
          <a:off x="18656300" y="62579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92C793B-01B5-45CE-99FA-4CE12FABB6E1}"/>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B6FE8111-F702-43A0-852E-8CB54BB8AE82}"/>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41F5F327-5D25-447A-A968-FBD7D628D3F9}"/>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C49CEEB-7388-4B5C-87FA-DB0F63E8FA3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101617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EB1BDA0-4B35-4841-B67A-569EA95433C8}"/>
            </a:ext>
          </a:extLst>
        </xdr:cNvPr>
        <xdr:cNvSpPr txBox="1"/>
      </xdr:nvSpPr>
      <xdr:spPr>
        <a:xfrm>
          <a:off x="21075727"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132097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A8DC1F33-A12D-4CDB-90C9-AF3779FFFDB9}"/>
            </a:ext>
          </a:extLst>
        </xdr:cNvPr>
        <xdr:cNvSpPr txBox="1"/>
      </xdr:nvSpPr>
      <xdr:spPr>
        <a:xfrm>
          <a:off x="20199427" y="59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153052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C48038B1-9510-4418-9750-CEFCCC452CE1}"/>
            </a:ext>
          </a:extLst>
        </xdr:cNvPr>
        <xdr:cNvSpPr txBox="1"/>
      </xdr:nvSpPr>
      <xdr:spPr>
        <a:xfrm>
          <a:off x="19310427" y="598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170197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BD369011-2DA6-43C1-8B63-5BE1B77448F0}"/>
            </a:ext>
          </a:extLst>
        </xdr:cNvPr>
        <xdr:cNvSpPr txBox="1"/>
      </xdr:nvSpPr>
      <xdr:spPr>
        <a:xfrm>
          <a:off x="1842142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307F039B-8250-4CD7-812D-3C89181969B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88DB1E96-82F0-4DF0-839D-FB81D377F59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DE39B6E-86AB-49BE-AEF9-DEA379A1CF7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58988F2-0CB4-4F4E-87B7-342C896C58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7A6DC7C-66ED-40AC-A1EE-98FAB7A8FF1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FB2F2069-BE4C-4828-9F04-277CC6F9391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91D6345-3DCB-4161-992A-8794FA5238B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3B7D2EB-8CBC-4181-816D-A3C7644BEA9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9E4298C7-C522-49A3-AED8-C7A77481EF5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74159830-ADC0-48CA-B485-A8071BAF87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E9C2C62-E716-4D60-BDB8-92F14791F7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B4B81F6-465D-4717-9B99-B7BDDF8AE8E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38B5A4C5-C4F6-42F8-94BF-32972BDC9E8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B6633F4B-71F4-4939-9347-EC15C624AC4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411B5593-35DD-4913-864B-9A5B6FFDBB3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908CE135-5DAB-46C7-851B-74D06A155BD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28D4D630-BB9C-4066-9AFC-4AFC3EB0F20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12B6F6A4-FED6-4A37-A6A8-6C0B6971888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D101504-72FC-497F-A970-41AAA09425F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3FB93AA1-1466-45D3-9226-832768B1752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AB9FC6E-2959-40F0-BC1D-56B7EAC7106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B8729A77-81B3-46B3-94D0-0743FBEE5D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76769FD-FE86-4267-B8C3-BF8A12E1C50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AAF7BF61-E25C-4486-BCE4-226380A4F45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C1267A6C-7E96-432A-AF1A-FB0EBF500EBA}"/>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B7BB6EFE-FBD0-4F6E-BC60-52BE314214B2}"/>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68E627CA-A42C-4991-B5E7-1DFE61246742}"/>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AC9477EE-8E0F-443C-B7C2-B5AF3D2CF727}"/>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481156D4-D74A-4A94-B364-A6BA2486439B}"/>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F0417F08-B122-43FB-94B0-1046065719EE}"/>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1AFB76F1-AC17-44DA-8B5C-3EF93BF74F51}"/>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D9EADC9C-442A-4958-88DA-B8597D2FFC99}"/>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604CD911-2449-4AC6-9018-146383A39771}"/>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FA5C65D3-E7A1-4908-9AB2-0F6F32000AB9}"/>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F00FD2C4-D264-41E2-BC46-AE26D1613FE5}"/>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504C026-17EB-4D6D-8275-3C69B993BC7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78FE6D9-2052-42BD-9415-BEC941350A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E06AB9D-5350-4172-8B2C-C9F2C8A2D6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E0DCCBE-199E-4EA7-A9D3-202DCEE174D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80191D3-D88A-44A9-8566-230EDAE1BDF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170180</xdr:rowOff>
    </xdr:from>
    <xdr:to>
      <xdr:col>85</xdr:col>
      <xdr:colOff>177800</xdr:colOff>
      <xdr:row>57</xdr:row>
      <xdr:rowOff>100330</xdr:rowOff>
    </xdr:to>
    <xdr:sp macro="" textlink="">
      <xdr:nvSpPr>
        <xdr:cNvPr id="555" name="楕円 554">
          <a:extLst>
            <a:ext uri="{FF2B5EF4-FFF2-40B4-BE49-F238E27FC236}">
              <a16:creationId xmlns:a16="http://schemas.microsoft.com/office/drawing/2014/main" id="{66FC4524-D455-4899-B74B-632E0175C1C1}"/>
            </a:ext>
          </a:extLst>
        </xdr:cNvPr>
        <xdr:cNvSpPr/>
      </xdr:nvSpPr>
      <xdr:spPr>
        <a:xfrm>
          <a:off x="162687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21607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D908E673-D439-4F29-90EA-A80455D5CFD5}"/>
            </a:ext>
          </a:extLst>
        </xdr:cNvPr>
        <xdr:cNvSpPr txBox="1"/>
      </xdr:nvSpPr>
      <xdr:spPr>
        <a:xfrm>
          <a:off x="16357600"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55880</xdr:rowOff>
    </xdr:from>
    <xdr:to>
      <xdr:col>81</xdr:col>
      <xdr:colOff>101600</xdr:colOff>
      <xdr:row>59</xdr:row>
      <xdr:rowOff>157480</xdr:rowOff>
    </xdr:to>
    <xdr:sp macro="" textlink="">
      <xdr:nvSpPr>
        <xdr:cNvPr id="557" name="楕円 556">
          <a:extLst>
            <a:ext uri="{FF2B5EF4-FFF2-40B4-BE49-F238E27FC236}">
              <a16:creationId xmlns:a16="http://schemas.microsoft.com/office/drawing/2014/main" id="{CF04CCB1-E012-4EFC-9AAF-90069A98C44F}"/>
            </a:ext>
          </a:extLst>
        </xdr:cNvPr>
        <xdr:cNvSpPr/>
      </xdr:nvSpPr>
      <xdr:spPr>
        <a:xfrm>
          <a:off x="15430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49530</xdr:rowOff>
    </xdr:from>
    <xdr:to>
      <xdr:col>85</xdr:col>
      <xdr:colOff>127000</xdr:colOff>
      <xdr:row>59</xdr:row>
      <xdr:rowOff>106680</xdr:rowOff>
    </xdr:to>
    <xdr:cxnSp macro="">
      <xdr:nvCxnSpPr>
        <xdr:cNvPr id="558" name="直線コネクタ 557">
          <a:extLst>
            <a:ext uri="{FF2B5EF4-FFF2-40B4-BE49-F238E27FC236}">
              <a16:creationId xmlns:a16="http://schemas.microsoft.com/office/drawing/2014/main" id="{B2FE101D-FD07-4118-A206-9FADC05562F9}"/>
            </a:ext>
          </a:extLst>
        </xdr:cNvPr>
        <xdr:cNvCxnSpPr/>
      </xdr:nvCxnSpPr>
      <xdr:spPr>
        <a:xfrm flipV="1">
          <a:off x="15481300" y="982218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59" name="楕円 558">
          <a:extLst>
            <a:ext uri="{FF2B5EF4-FFF2-40B4-BE49-F238E27FC236}">
              <a16:creationId xmlns:a16="http://schemas.microsoft.com/office/drawing/2014/main" id="{A3AEB52A-6DC4-40E5-9649-4B2295C39385}"/>
            </a:ext>
          </a:extLst>
        </xdr:cNvPr>
        <xdr:cNvSpPr/>
      </xdr:nvSpPr>
      <xdr:spPr>
        <a:xfrm>
          <a:off x="14541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66675</xdr:rowOff>
    </xdr:from>
    <xdr:to>
      <xdr:col>81</xdr:col>
      <xdr:colOff>50800</xdr:colOff>
      <xdr:row>59</xdr:row>
      <xdr:rowOff>106680</xdr:rowOff>
    </xdr:to>
    <xdr:cxnSp macro="">
      <xdr:nvCxnSpPr>
        <xdr:cNvPr id="560" name="直線コネクタ 559">
          <a:extLst>
            <a:ext uri="{FF2B5EF4-FFF2-40B4-BE49-F238E27FC236}">
              <a16:creationId xmlns:a16="http://schemas.microsoft.com/office/drawing/2014/main" id="{035A020F-7B12-4D7C-B803-3243DF9EA96C}"/>
            </a:ext>
          </a:extLst>
        </xdr:cNvPr>
        <xdr:cNvCxnSpPr/>
      </xdr:nvCxnSpPr>
      <xdr:spPr>
        <a:xfrm>
          <a:off x="14592300" y="101822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61" name="楕円 560">
          <a:extLst>
            <a:ext uri="{FF2B5EF4-FFF2-40B4-BE49-F238E27FC236}">
              <a16:creationId xmlns:a16="http://schemas.microsoft.com/office/drawing/2014/main" id="{0706D635-830E-4E4A-95DD-30AA9C44400C}"/>
            </a:ext>
          </a:extLst>
        </xdr:cNvPr>
        <xdr:cNvSpPr/>
      </xdr:nvSpPr>
      <xdr:spPr>
        <a:xfrm>
          <a:off x="13652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26670</xdr:rowOff>
    </xdr:from>
    <xdr:to>
      <xdr:col>76</xdr:col>
      <xdr:colOff>114300</xdr:colOff>
      <xdr:row>59</xdr:row>
      <xdr:rowOff>66675</xdr:rowOff>
    </xdr:to>
    <xdr:cxnSp macro="">
      <xdr:nvCxnSpPr>
        <xdr:cNvPr id="562" name="直線コネクタ 561">
          <a:extLst>
            <a:ext uri="{FF2B5EF4-FFF2-40B4-BE49-F238E27FC236}">
              <a16:creationId xmlns:a16="http://schemas.microsoft.com/office/drawing/2014/main" id="{30A32055-B035-4980-B3E5-2A623273E35C}"/>
            </a:ext>
          </a:extLst>
        </xdr:cNvPr>
        <xdr:cNvCxnSpPr/>
      </xdr:nvCxnSpPr>
      <xdr:spPr>
        <a:xfrm>
          <a:off x="13703300" y="101422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130175</xdr:rowOff>
    </xdr:from>
    <xdr:to>
      <xdr:col>67</xdr:col>
      <xdr:colOff>101600</xdr:colOff>
      <xdr:row>59</xdr:row>
      <xdr:rowOff>60325</xdr:rowOff>
    </xdr:to>
    <xdr:sp macro="" textlink="">
      <xdr:nvSpPr>
        <xdr:cNvPr id="563" name="楕円 562">
          <a:extLst>
            <a:ext uri="{FF2B5EF4-FFF2-40B4-BE49-F238E27FC236}">
              <a16:creationId xmlns:a16="http://schemas.microsoft.com/office/drawing/2014/main" id="{E43BE593-2BEF-45C1-886A-9F4BF053C880}"/>
            </a:ext>
          </a:extLst>
        </xdr:cNvPr>
        <xdr:cNvSpPr/>
      </xdr:nvSpPr>
      <xdr:spPr>
        <a:xfrm>
          <a:off x="12763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xdr:rowOff>
    </xdr:from>
    <xdr:to>
      <xdr:col>71</xdr:col>
      <xdr:colOff>177800</xdr:colOff>
      <xdr:row>59</xdr:row>
      <xdr:rowOff>26670</xdr:rowOff>
    </xdr:to>
    <xdr:cxnSp macro="">
      <xdr:nvCxnSpPr>
        <xdr:cNvPr id="564" name="直線コネクタ 563">
          <a:extLst>
            <a:ext uri="{FF2B5EF4-FFF2-40B4-BE49-F238E27FC236}">
              <a16:creationId xmlns:a16="http://schemas.microsoft.com/office/drawing/2014/main" id="{7D42192F-3E47-491E-A2DA-D49C6B9B2BE7}"/>
            </a:ext>
          </a:extLst>
        </xdr:cNvPr>
        <xdr:cNvCxnSpPr/>
      </xdr:nvCxnSpPr>
      <xdr:spPr>
        <a:xfrm>
          <a:off x="12814300" y="101250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00462AB2-6BB4-46AB-A382-31D886227C0D}"/>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E5CCB384-40A9-49E7-BE8D-7B46C59A44E6}"/>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8B3EB9DD-DCA3-4D02-B599-97D78A3BD8EB}"/>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E1209370-4251-427D-96D2-FACA8B1364BB}"/>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2557</xdr:rowOff>
    </xdr:from>
    <xdr:ext cx="405111" cy="259045"/>
    <xdr:sp macro="" textlink="">
      <xdr:nvSpPr>
        <xdr:cNvPr id="569" name="n_1mainValue【学校施設】&#10;有形固定資産減価償却率">
          <a:extLst>
            <a:ext uri="{FF2B5EF4-FFF2-40B4-BE49-F238E27FC236}">
              <a16:creationId xmlns:a16="http://schemas.microsoft.com/office/drawing/2014/main" id="{BCCCBB5B-C85C-442C-9540-CD91A9FC5A7D}"/>
            </a:ext>
          </a:extLst>
        </xdr:cNvPr>
        <xdr:cNvSpPr txBox="1"/>
      </xdr:nvSpPr>
      <xdr:spPr>
        <a:xfrm>
          <a:off x="152660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134002</xdr:rowOff>
    </xdr:from>
    <xdr:ext cx="405111" cy="259045"/>
    <xdr:sp macro="" textlink="">
      <xdr:nvSpPr>
        <xdr:cNvPr id="570" name="n_2mainValue【学校施設】&#10;有形固定資産減価償却率">
          <a:extLst>
            <a:ext uri="{FF2B5EF4-FFF2-40B4-BE49-F238E27FC236}">
              <a16:creationId xmlns:a16="http://schemas.microsoft.com/office/drawing/2014/main" id="{A369A1BD-3FBF-4010-A275-12900B2E1833}"/>
            </a:ext>
          </a:extLst>
        </xdr:cNvPr>
        <xdr:cNvSpPr txBox="1"/>
      </xdr:nvSpPr>
      <xdr:spPr>
        <a:xfrm>
          <a:off x="14389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571" name="n_3mainValue【学校施設】&#10;有形固定資産減価償却率">
          <a:extLst>
            <a:ext uri="{FF2B5EF4-FFF2-40B4-BE49-F238E27FC236}">
              <a16:creationId xmlns:a16="http://schemas.microsoft.com/office/drawing/2014/main" id="{82201C7F-E718-4148-8BCA-0D3010035023}"/>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76852</xdr:rowOff>
    </xdr:from>
    <xdr:ext cx="405111" cy="259045"/>
    <xdr:sp macro="" textlink="">
      <xdr:nvSpPr>
        <xdr:cNvPr id="572" name="n_4mainValue【学校施設】&#10;有形固定資産減価償却率">
          <a:extLst>
            <a:ext uri="{FF2B5EF4-FFF2-40B4-BE49-F238E27FC236}">
              <a16:creationId xmlns:a16="http://schemas.microsoft.com/office/drawing/2014/main" id="{21744651-4646-44EC-9711-8CB8253540C5}"/>
            </a:ext>
          </a:extLst>
        </xdr:cNvPr>
        <xdr:cNvSpPr txBox="1"/>
      </xdr:nvSpPr>
      <xdr:spPr>
        <a:xfrm>
          <a:off x="12611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98F0B02B-830B-4431-B481-D9AA5A158E3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5B99B732-54D2-4978-B5EE-7D241870D5E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4FE34FD-389E-4E27-AB73-11D0AD8CC2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8AA20B3B-1731-44C6-A1B9-3FFC450681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0BA35C2-A316-4870-BFB9-0EE21805CAE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2C3440EF-4858-45EF-89BC-6760C452D36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5875624-CDCC-4236-B623-23E7963E1A0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24BD7C2-5475-463E-BCE2-79B78787472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63DCFDF5-60E0-46C7-9530-265D2DBDF1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F518AE8-E833-4ABB-958B-B446050EBA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CF1D9EB7-DA52-4EBD-9942-4FC49576788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6301780F-DB57-43F3-8E99-83D5F80CE16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7B106947-6CE0-4F37-8719-AA0E5B16A50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BC808E8F-F956-4DD7-8EAF-8EC1C1327D5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CDBDA245-B867-43E3-898E-6222AA332AE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BCFE7894-4955-47CC-9200-6E1BF1E73E7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14733834-4754-4789-BFC8-9BEDA4098E5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8A78E19A-B2A1-43C9-A579-EC4C2525484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81201BF7-3E65-42A3-B5DE-91D7E2EA4B7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E3C0D5F1-FE5A-4077-9379-177E882576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596BB846-46FF-44A3-8A2F-B06A6B801B4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B8091255-5B48-4E4A-91D8-A059C89F01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8A0A1D41-8CB0-4C73-B2B9-54D138A49F73}"/>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AAC2DE6D-2FDD-4FAE-A11C-D9EE709D7B0C}"/>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31D6512A-2521-4DBA-9B0F-E5A4B1D3CFB6}"/>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3A9E4FA5-6077-4AEB-A02F-99D78209993B}"/>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5647DF85-33BC-4FC5-A749-DBAC2EDAA559}"/>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CD243330-61EC-4325-A9DE-269DCE6D1F71}"/>
            </a:ext>
          </a:extLst>
        </xdr:cNvPr>
        <xdr:cNvSpPr txBox="1"/>
      </xdr:nvSpPr>
      <xdr:spPr>
        <a:xfrm>
          <a:off x="2219960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E8F81BD8-A29B-4BB0-BE1D-8449D2C48948}"/>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2D1A1785-9DDB-432E-B7AC-D9583AE43B3F}"/>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B4858103-C285-4183-8516-098554FDA97D}"/>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A1243026-C76D-444A-8F47-FE7959F8837E}"/>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48E32A0A-1CE1-45A3-A788-52725E88098E}"/>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A12F56B-5387-4345-A4FC-DE5724BF7D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DB75B77-2702-43E1-BA1D-B13FFCA0F1B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301D31D-B48E-478F-BC0E-5BD3EDE8C6F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61D55AE-0E54-4827-BF32-8D730010ACB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3D164E6-8246-4A5D-A2A7-7D938D1C2B0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17780</xdr:rowOff>
    </xdr:from>
    <xdr:to>
      <xdr:col>116</xdr:col>
      <xdr:colOff>114300</xdr:colOff>
      <xdr:row>58</xdr:row>
      <xdr:rowOff>119380</xdr:rowOff>
    </xdr:to>
    <xdr:sp macro="" textlink="">
      <xdr:nvSpPr>
        <xdr:cNvPr id="611" name="楕円 610">
          <a:extLst>
            <a:ext uri="{FF2B5EF4-FFF2-40B4-BE49-F238E27FC236}">
              <a16:creationId xmlns:a16="http://schemas.microsoft.com/office/drawing/2014/main" id="{FDF3C6FE-BAFB-4AE6-9240-620804BB5CB7}"/>
            </a:ext>
          </a:extLst>
        </xdr:cNvPr>
        <xdr:cNvSpPr/>
      </xdr:nvSpPr>
      <xdr:spPr>
        <a:xfrm>
          <a:off x="22110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40657</xdr:rowOff>
    </xdr:from>
    <xdr:ext cx="469744" cy="259045"/>
    <xdr:sp macro="" textlink="">
      <xdr:nvSpPr>
        <xdr:cNvPr id="612" name="【学校施設】&#10;一人当たり面積該当値テキスト">
          <a:extLst>
            <a:ext uri="{FF2B5EF4-FFF2-40B4-BE49-F238E27FC236}">
              <a16:creationId xmlns:a16="http://schemas.microsoft.com/office/drawing/2014/main" id="{257231A8-4C71-4348-B772-48667D2701D3}"/>
            </a:ext>
          </a:extLst>
        </xdr:cNvPr>
        <xdr:cNvSpPr txBox="1"/>
      </xdr:nvSpPr>
      <xdr:spPr>
        <a:xfrm>
          <a:off x="22199600" y="981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90475</xdr:rowOff>
    </xdr:from>
    <xdr:to>
      <xdr:col>112</xdr:col>
      <xdr:colOff>38100</xdr:colOff>
      <xdr:row>59</xdr:row>
      <xdr:rowOff>20625</xdr:rowOff>
    </xdr:to>
    <xdr:sp macro="" textlink="">
      <xdr:nvSpPr>
        <xdr:cNvPr id="613" name="楕円 612">
          <a:extLst>
            <a:ext uri="{FF2B5EF4-FFF2-40B4-BE49-F238E27FC236}">
              <a16:creationId xmlns:a16="http://schemas.microsoft.com/office/drawing/2014/main" id="{D1A936A5-B5AF-44B1-9126-4653F29F1811}"/>
            </a:ext>
          </a:extLst>
        </xdr:cNvPr>
        <xdr:cNvSpPr/>
      </xdr:nvSpPr>
      <xdr:spPr>
        <a:xfrm>
          <a:off x="21272500" y="100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68580</xdr:rowOff>
    </xdr:from>
    <xdr:to>
      <xdr:col>116</xdr:col>
      <xdr:colOff>63500</xdr:colOff>
      <xdr:row>58</xdr:row>
      <xdr:rowOff>141275</xdr:rowOff>
    </xdr:to>
    <xdr:cxnSp macro="">
      <xdr:nvCxnSpPr>
        <xdr:cNvPr id="614" name="直線コネクタ 613">
          <a:extLst>
            <a:ext uri="{FF2B5EF4-FFF2-40B4-BE49-F238E27FC236}">
              <a16:creationId xmlns:a16="http://schemas.microsoft.com/office/drawing/2014/main" id="{E6F86A3B-486C-4B94-8FFF-6FC765067634}"/>
            </a:ext>
          </a:extLst>
        </xdr:cNvPr>
        <xdr:cNvCxnSpPr/>
      </xdr:nvCxnSpPr>
      <xdr:spPr>
        <a:xfrm flipV="1">
          <a:off x="21323300" y="10012680"/>
          <a:ext cx="838200" cy="7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128422</xdr:rowOff>
    </xdr:from>
    <xdr:to>
      <xdr:col>107</xdr:col>
      <xdr:colOff>101600</xdr:colOff>
      <xdr:row>59</xdr:row>
      <xdr:rowOff>58572</xdr:rowOff>
    </xdr:to>
    <xdr:sp macro="" textlink="">
      <xdr:nvSpPr>
        <xdr:cNvPr id="615" name="楕円 614">
          <a:extLst>
            <a:ext uri="{FF2B5EF4-FFF2-40B4-BE49-F238E27FC236}">
              <a16:creationId xmlns:a16="http://schemas.microsoft.com/office/drawing/2014/main" id="{DD223575-D405-43EC-A4A3-1BD7FC15B8E8}"/>
            </a:ext>
          </a:extLst>
        </xdr:cNvPr>
        <xdr:cNvSpPr/>
      </xdr:nvSpPr>
      <xdr:spPr>
        <a:xfrm>
          <a:off x="20383500" y="1007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141275</xdr:rowOff>
    </xdr:from>
    <xdr:to>
      <xdr:col>111</xdr:col>
      <xdr:colOff>177800</xdr:colOff>
      <xdr:row>59</xdr:row>
      <xdr:rowOff>7772</xdr:rowOff>
    </xdr:to>
    <xdr:cxnSp macro="">
      <xdr:nvCxnSpPr>
        <xdr:cNvPr id="616" name="直線コネクタ 615">
          <a:extLst>
            <a:ext uri="{FF2B5EF4-FFF2-40B4-BE49-F238E27FC236}">
              <a16:creationId xmlns:a16="http://schemas.microsoft.com/office/drawing/2014/main" id="{DEA391B3-42ED-4F85-9F0F-E517CD32B910}"/>
            </a:ext>
          </a:extLst>
        </xdr:cNvPr>
        <xdr:cNvCxnSpPr/>
      </xdr:nvCxnSpPr>
      <xdr:spPr>
        <a:xfrm flipV="1">
          <a:off x="20434300" y="10085375"/>
          <a:ext cx="889000" cy="3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156769</xdr:rowOff>
    </xdr:from>
    <xdr:to>
      <xdr:col>102</xdr:col>
      <xdr:colOff>165100</xdr:colOff>
      <xdr:row>59</xdr:row>
      <xdr:rowOff>86919</xdr:rowOff>
    </xdr:to>
    <xdr:sp macro="" textlink="">
      <xdr:nvSpPr>
        <xdr:cNvPr id="617" name="楕円 616">
          <a:extLst>
            <a:ext uri="{FF2B5EF4-FFF2-40B4-BE49-F238E27FC236}">
              <a16:creationId xmlns:a16="http://schemas.microsoft.com/office/drawing/2014/main" id="{F81CB0E2-5F2E-4CC1-9486-205D7B03EE3F}"/>
            </a:ext>
          </a:extLst>
        </xdr:cNvPr>
        <xdr:cNvSpPr/>
      </xdr:nvSpPr>
      <xdr:spPr>
        <a:xfrm>
          <a:off x="19494500" y="1010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7772</xdr:rowOff>
    </xdr:from>
    <xdr:to>
      <xdr:col>107</xdr:col>
      <xdr:colOff>50800</xdr:colOff>
      <xdr:row>59</xdr:row>
      <xdr:rowOff>36119</xdr:rowOff>
    </xdr:to>
    <xdr:cxnSp macro="">
      <xdr:nvCxnSpPr>
        <xdr:cNvPr id="618" name="直線コネクタ 617">
          <a:extLst>
            <a:ext uri="{FF2B5EF4-FFF2-40B4-BE49-F238E27FC236}">
              <a16:creationId xmlns:a16="http://schemas.microsoft.com/office/drawing/2014/main" id="{79718E42-6E93-41D2-A3E9-A717F4E6D273}"/>
            </a:ext>
          </a:extLst>
        </xdr:cNvPr>
        <xdr:cNvCxnSpPr/>
      </xdr:nvCxnSpPr>
      <xdr:spPr>
        <a:xfrm flipV="1">
          <a:off x="19545300" y="10123322"/>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8636</xdr:rowOff>
    </xdr:from>
    <xdr:to>
      <xdr:col>98</xdr:col>
      <xdr:colOff>38100</xdr:colOff>
      <xdr:row>59</xdr:row>
      <xdr:rowOff>110236</xdr:rowOff>
    </xdr:to>
    <xdr:sp macro="" textlink="">
      <xdr:nvSpPr>
        <xdr:cNvPr id="619" name="楕円 618">
          <a:extLst>
            <a:ext uri="{FF2B5EF4-FFF2-40B4-BE49-F238E27FC236}">
              <a16:creationId xmlns:a16="http://schemas.microsoft.com/office/drawing/2014/main" id="{F4FD92D1-AA0E-48F0-9631-89AB95420169}"/>
            </a:ext>
          </a:extLst>
        </xdr:cNvPr>
        <xdr:cNvSpPr/>
      </xdr:nvSpPr>
      <xdr:spPr>
        <a:xfrm>
          <a:off x="18605500" y="101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36119</xdr:rowOff>
    </xdr:from>
    <xdr:to>
      <xdr:col>102</xdr:col>
      <xdr:colOff>114300</xdr:colOff>
      <xdr:row>59</xdr:row>
      <xdr:rowOff>59436</xdr:rowOff>
    </xdr:to>
    <xdr:cxnSp macro="">
      <xdr:nvCxnSpPr>
        <xdr:cNvPr id="620" name="直線コネクタ 619">
          <a:extLst>
            <a:ext uri="{FF2B5EF4-FFF2-40B4-BE49-F238E27FC236}">
              <a16:creationId xmlns:a16="http://schemas.microsoft.com/office/drawing/2014/main" id="{8EE83EEB-8B3B-4846-9D68-16B25583FEE9}"/>
            </a:ext>
          </a:extLst>
        </xdr:cNvPr>
        <xdr:cNvCxnSpPr/>
      </xdr:nvCxnSpPr>
      <xdr:spPr>
        <a:xfrm flipV="1">
          <a:off x="18656300" y="10151669"/>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BE22E2A9-7139-4306-9D0E-0EECA3E9464C}"/>
            </a:ext>
          </a:extLst>
        </xdr:cNvPr>
        <xdr:cNvSpPr txBox="1"/>
      </xdr:nvSpPr>
      <xdr:spPr>
        <a:xfrm>
          <a:off x="21075727" y="103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1E5DBE11-7A77-413E-8B79-829158497610}"/>
            </a:ext>
          </a:extLst>
        </xdr:cNvPr>
        <xdr:cNvSpPr txBox="1"/>
      </xdr:nvSpPr>
      <xdr:spPr>
        <a:xfrm>
          <a:off x="20199427" y="104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2154FB90-00EC-44AE-A465-C8127F4F48AC}"/>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6C05C582-A854-4B5C-8900-2F2427D7F686}"/>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37152</xdr:rowOff>
    </xdr:from>
    <xdr:ext cx="469744" cy="259045"/>
    <xdr:sp macro="" textlink="">
      <xdr:nvSpPr>
        <xdr:cNvPr id="625" name="n_1mainValue【学校施設】&#10;一人当たり面積">
          <a:extLst>
            <a:ext uri="{FF2B5EF4-FFF2-40B4-BE49-F238E27FC236}">
              <a16:creationId xmlns:a16="http://schemas.microsoft.com/office/drawing/2014/main" id="{5E602985-E2FE-4630-81FB-22CDBB195953}"/>
            </a:ext>
          </a:extLst>
        </xdr:cNvPr>
        <xdr:cNvSpPr txBox="1"/>
      </xdr:nvSpPr>
      <xdr:spPr>
        <a:xfrm>
          <a:off x="21075727" y="980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75099</xdr:rowOff>
    </xdr:from>
    <xdr:ext cx="469744" cy="259045"/>
    <xdr:sp macro="" textlink="">
      <xdr:nvSpPr>
        <xdr:cNvPr id="626" name="n_2mainValue【学校施設】&#10;一人当たり面積">
          <a:extLst>
            <a:ext uri="{FF2B5EF4-FFF2-40B4-BE49-F238E27FC236}">
              <a16:creationId xmlns:a16="http://schemas.microsoft.com/office/drawing/2014/main" id="{9FEB3888-1237-4678-95C6-4BBB7175211A}"/>
            </a:ext>
          </a:extLst>
        </xdr:cNvPr>
        <xdr:cNvSpPr txBox="1"/>
      </xdr:nvSpPr>
      <xdr:spPr>
        <a:xfrm>
          <a:off x="20199427" y="984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103446</xdr:rowOff>
    </xdr:from>
    <xdr:ext cx="469744" cy="259045"/>
    <xdr:sp macro="" textlink="">
      <xdr:nvSpPr>
        <xdr:cNvPr id="627" name="n_3mainValue【学校施設】&#10;一人当たり面積">
          <a:extLst>
            <a:ext uri="{FF2B5EF4-FFF2-40B4-BE49-F238E27FC236}">
              <a16:creationId xmlns:a16="http://schemas.microsoft.com/office/drawing/2014/main" id="{3C70248F-7D2D-464B-90EA-B943C724B880}"/>
            </a:ext>
          </a:extLst>
        </xdr:cNvPr>
        <xdr:cNvSpPr txBox="1"/>
      </xdr:nvSpPr>
      <xdr:spPr>
        <a:xfrm>
          <a:off x="19310427" y="987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126763</xdr:rowOff>
    </xdr:from>
    <xdr:ext cx="469744" cy="259045"/>
    <xdr:sp macro="" textlink="">
      <xdr:nvSpPr>
        <xdr:cNvPr id="628" name="n_4mainValue【学校施設】&#10;一人当たり面積">
          <a:extLst>
            <a:ext uri="{FF2B5EF4-FFF2-40B4-BE49-F238E27FC236}">
              <a16:creationId xmlns:a16="http://schemas.microsoft.com/office/drawing/2014/main" id="{FF697B14-43C0-4308-85D3-F268D2CAE9D9}"/>
            </a:ext>
          </a:extLst>
        </xdr:cNvPr>
        <xdr:cNvSpPr txBox="1"/>
      </xdr:nvSpPr>
      <xdr:spPr>
        <a:xfrm>
          <a:off x="18421427" y="989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F945AFE6-124C-4792-9EA9-84A675BAE08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1B8E3A8-C098-455C-9D56-589A4FC7F8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68CADAED-57BC-48AD-A590-055CBEE20A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968B7DC1-1FEA-4C27-BB7B-4D94E59C66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7E3EDF4D-7C23-459E-AA67-170B52F83FE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5DA1DA51-74E6-46A3-AFA6-BDAEBE0FDBF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D9B475A8-5D44-4891-B3C8-0F710C461F4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6BF8D6F0-12A3-45B3-91E5-E5D175506A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1608FAFE-9BE9-4943-9B4C-F7D11CFCA97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810A0900-7074-4F04-A0CD-3F60E5EC4C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6E26C81D-B1E3-4238-955D-E5A3DF038A8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2AE6D0F4-2C1B-430C-A14D-762E4A46C723}"/>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6BCBF80A-2A8D-4745-B8D7-42977FFFE12F}"/>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8205FE8C-6F60-4775-831D-BE5BE54FE84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7988EE4B-1904-42F1-BE2F-CFD811F977B5}"/>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975E1DCD-C463-49C4-B17B-D349F2885FE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7CD0373D-78D6-432B-B7CC-E1F08CF859A6}"/>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C45E0FB1-59C3-42D5-BE19-100A1FB990BD}"/>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D8098289-A1F0-4F6E-9B33-EEFF55EFED1C}"/>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E9C1C111-24AB-4CC9-BB0C-2EB70504707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4280BFD8-743C-4397-AD0E-DBC085BF4E9A}"/>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52E8211D-9C8E-4FEF-A726-4867DC780C8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B7A2B3CE-C68E-4BA9-AA39-E17357884841}"/>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AAAAA078-2B78-4D0C-89F2-235FCD6F0D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9BFEEB08-529D-48A7-BDF7-2940220A278A}"/>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7A1CA519-8B21-496F-ABD3-909912188C26}"/>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E0818DD1-EC10-4131-9A4D-E2484C4CB981}"/>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656" name="【児童館】&#10;有形固定資産減価償却率平均値テキスト">
          <a:extLst>
            <a:ext uri="{FF2B5EF4-FFF2-40B4-BE49-F238E27FC236}">
              <a16:creationId xmlns:a16="http://schemas.microsoft.com/office/drawing/2014/main" id="{808E4E9E-098D-4E85-BAEA-D57E5FD03F55}"/>
            </a:ext>
          </a:extLst>
        </xdr:cNvPr>
        <xdr:cNvSpPr txBox="1"/>
      </xdr:nvSpPr>
      <xdr:spPr>
        <a:xfrm>
          <a:off x="16357600" y="14201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4421B168-8B52-4AD2-AB7E-D76ED8EBF127}"/>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81686040-AC39-4EA8-8378-6EDA0D54B827}"/>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9FB50C84-39F4-4D7F-8AC9-3264284580F9}"/>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70785416-A698-4066-96C5-995039526B74}"/>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733C7DBC-DEC3-4304-A7C5-0D8426D494E3}"/>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DE4EE34-A385-4F98-A3F5-FA750545CC7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ADE9842-5AE4-4388-BEFF-3342ACD9FA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29FB136-BDD2-4867-A277-0ED6DB6FF52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9B499B6-F2EF-4BAE-BDA8-4B703C54768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D7D812D1-4C81-410C-931E-7ECA8D9358A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135889</xdr:rowOff>
    </xdr:from>
    <xdr:to>
      <xdr:col>85</xdr:col>
      <xdr:colOff>177800</xdr:colOff>
      <xdr:row>85</xdr:row>
      <xdr:rowOff>66039</xdr:rowOff>
    </xdr:to>
    <xdr:sp macro="" textlink="">
      <xdr:nvSpPr>
        <xdr:cNvPr id="667" name="楕円 666">
          <a:extLst>
            <a:ext uri="{FF2B5EF4-FFF2-40B4-BE49-F238E27FC236}">
              <a16:creationId xmlns:a16="http://schemas.microsoft.com/office/drawing/2014/main" id="{E6C01EBE-36A0-4F14-B25B-62EC7B068B77}"/>
            </a:ext>
          </a:extLst>
        </xdr:cNvPr>
        <xdr:cNvSpPr/>
      </xdr:nvSpPr>
      <xdr:spPr>
        <a:xfrm>
          <a:off x="16268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114316</xdr:rowOff>
    </xdr:from>
    <xdr:ext cx="405111" cy="259045"/>
    <xdr:sp macro="" textlink="">
      <xdr:nvSpPr>
        <xdr:cNvPr id="668" name="【児童館】&#10;有形固定資産減価償却率該当値テキスト">
          <a:extLst>
            <a:ext uri="{FF2B5EF4-FFF2-40B4-BE49-F238E27FC236}">
              <a16:creationId xmlns:a16="http://schemas.microsoft.com/office/drawing/2014/main" id="{D6724A9F-1988-4C6E-9F8C-C34705CA2B03}"/>
            </a:ext>
          </a:extLst>
        </xdr:cNvPr>
        <xdr:cNvSpPr txBox="1"/>
      </xdr:nvSpPr>
      <xdr:spPr>
        <a:xfrm>
          <a:off x="16357600"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122174</xdr:rowOff>
    </xdr:from>
    <xdr:to>
      <xdr:col>81</xdr:col>
      <xdr:colOff>101600</xdr:colOff>
      <xdr:row>85</xdr:row>
      <xdr:rowOff>52324</xdr:rowOff>
    </xdr:to>
    <xdr:sp macro="" textlink="">
      <xdr:nvSpPr>
        <xdr:cNvPr id="669" name="楕円 668">
          <a:extLst>
            <a:ext uri="{FF2B5EF4-FFF2-40B4-BE49-F238E27FC236}">
              <a16:creationId xmlns:a16="http://schemas.microsoft.com/office/drawing/2014/main" id="{93C899DB-5F7C-4559-9C07-C6C30D501308}"/>
            </a:ext>
          </a:extLst>
        </xdr:cNvPr>
        <xdr:cNvSpPr/>
      </xdr:nvSpPr>
      <xdr:spPr>
        <a:xfrm>
          <a:off x="154305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1524</xdr:rowOff>
    </xdr:from>
    <xdr:to>
      <xdr:col>85</xdr:col>
      <xdr:colOff>127000</xdr:colOff>
      <xdr:row>85</xdr:row>
      <xdr:rowOff>15239</xdr:rowOff>
    </xdr:to>
    <xdr:cxnSp macro="">
      <xdr:nvCxnSpPr>
        <xdr:cNvPr id="670" name="直線コネクタ 669">
          <a:extLst>
            <a:ext uri="{FF2B5EF4-FFF2-40B4-BE49-F238E27FC236}">
              <a16:creationId xmlns:a16="http://schemas.microsoft.com/office/drawing/2014/main" id="{B4D9E7F5-6950-420D-9B68-61582CC716CC}"/>
            </a:ext>
          </a:extLst>
        </xdr:cNvPr>
        <xdr:cNvCxnSpPr/>
      </xdr:nvCxnSpPr>
      <xdr:spPr>
        <a:xfrm>
          <a:off x="15481300" y="14574774"/>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108458</xdr:rowOff>
    </xdr:from>
    <xdr:to>
      <xdr:col>76</xdr:col>
      <xdr:colOff>165100</xdr:colOff>
      <xdr:row>85</xdr:row>
      <xdr:rowOff>38608</xdr:rowOff>
    </xdr:to>
    <xdr:sp macro="" textlink="">
      <xdr:nvSpPr>
        <xdr:cNvPr id="671" name="楕円 670">
          <a:extLst>
            <a:ext uri="{FF2B5EF4-FFF2-40B4-BE49-F238E27FC236}">
              <a16:creationId xmlns:a16="http://schemas.microsoft.com/office/drawing/2014/main" id="{47220AA2-7D24-4237-8758-F0829C34079F}"/>
            </a:ext>
          </a:extLst>
        </xdr:cNvPr>
        <xdr:cNvSpPr/>
      </xdr:nvSpPr>
      <xdr:spPr>
        <a:xfrm>
          <a:off x="14541500" y="145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159258</xdr:rowOff>
    </xdr:from>
    <xdr:to>
      <xdr:col>81</xdr:col>
      <xdr:colOff>50800</xdr:colOff>
      <xdr:row>85</xdr:row>
      <xdr:rowOff>1524</xdr:rowOff>
    </xdr:to>
    <xdr:cxnSp macro="">
      <xdr:nvCxnSpPr>
        <xdr:cNvPr id="672" name="直線コネクタ 671">
          <a:extLst>
            <a:ext uri="{FF2B5EF4-FFF2-40B4-BE49-F238E27FC236}">
              <a16:creationId xmlns:a16="http://schemas.microsoft.com/office/drawing/2014/main" id="{FCCF876A-B394-4A3A-A96D-1FB54369D68C}"/>
            </a:ext>
          </a:extLst>
        </xdr:cNvPr>
        <xdr:cNvCxnSpPr/>
      </xdr:nvCxnSpPr>
      <xdr:spPr>
        <a:xfrm>
          <a:off x="14592300" y="1456105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94742</xdr:rowOff>
    </xdr:from>
    <xdr:to>
      <xdr:col>72</xdr:col>
      <xdr:colOff>38100</xdr:colOff>
      <xdr:row>85</xdr:row>
      <xdr:rowOff>24892</xdr:rowOff>
    </xdr:to>
    <xdr:sp macro="" textlink="">
      <xdr:nvSpPr>
        <xdr:cNvPr id="673" name="楕円 672">
          <a:extLst>
            <a:ext uri="{FF2B5EF4-FFF2-40B4-BE49-F238E27FC236}">
              <a16:creationId xmlns:a16="http://schemas.microsoft.com/office/drawing/2014/main" id="{EB5FAF81-BA7F-448B-98CC-5D72FFE1328B}"/>
            </a:ext>
          </a:extLst>
        </xdr:cNvPr>
        <xdr:cNvSpPr/>
      </xdr:nvSpPr>
      <xdr:spPr>
        <a:xfrm>
          <a:off x="13652500" y="1449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145542</xdr:rowOff>
    </xdr:from>
    <xdr:to>
      <xdr:col>76</xdr:col>
      <xdr:colOff>114300</xdr:colOff>
      <xdr:row>84</xdr:row>
      <xdr:rowOff>159258</xdr:rowOff>
    </xdr:to>
    <xdr:cxnSp macro="">
      <xdr:nvCxnSpPr>
        <xdr:cNvPr id="674" name="直線コネクタ 673">
          <a:extLst>
            <a:ext uri="{FF2B5EF4-FFF2-40B4-BE49-F238E27FC236}">
              <a16:creationId xmlns:a16="http://schemas.microsoft.com/office/drawing/2014/main" id="{C8A5103E-5DE0-446A-A771-0CCDDA38907E}"/>
            </a:ext>
          </a:extLst>
        </xdr:cNvPr>
        <xdr:cNvCxnSpPr/>
      </xdr:nvCxnSpPr>
      <xdr:spPr>
        <a:xfrm>
          <a:off x="13703300" y="145473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81026</xdr:rowOff>
    </xdr:from>
    <xdr:to>
      <xdr:col>67</xdr:col>
      <xdr:colOff>101600</xdr:colOff>
      <xdr:row>85</xdr:row>
      <xdr:rowOff>11176</xdr:rowOff>
    </xdr:to>
    <xdr:sp macro="" textlink="">
      <xdr:nvSpPr>
        <xdr:cNvPr id="675" name="楕円 674">
          <a:extLst>
            <a:ext uri="{FF2B5EF4-FFF2-40B4-BE49-F238E27FC236}">
              <a16:creationId xmlns:a16="http://schemas.microsoft.com/office/drawing/2014/main" id="{723C3B0B-466F-426D-B25E-5BC4EA415DDD}"/>
            </a:ext>
          </a:extLst>
        </xdr:cNvPr>
        <xdr:cNvSpPr/>
      </xdr:nvSpPr>
      <xdr:spPr>
        <a:xfrm>
          <a:off x="12763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131826</xdr:rowOff>
    </xdr:from>
    <xdr:to>
      <xdr:col>71</xdr:col>
      <xdr:colOff>177800</xdr:colOff>
      <xdr:row>84</xdr:row>
      <xdr:rowOff>145542</xdr:rowOff>
    </xdr:to>
    <xdr:cxnSp macro="">
      <xdr:nvCxnSpPr>
        <xdr:cNvPr id="676" name="直線コネクタ 675">
          <a:extLst>
            <a:ext uri="{FF2B5EF4-FFF2-40B4-BE49-F238E27FC236}">
              <a16:creationId xmlns:a16="http://schemas.microsoft.com/office/drawing/2014/main" id="{93B372DB-F94C-44DA-B16A-1E0B5E381388}"/>
            </a:ext>
          </a:extLst>
        </xdr:cNvPr>
        <xdr:cNvCxnSpPr/>
      </xdr:nvCxnSpPr>
      <xdr:spPr>
        <a:xfrm>
          <a:off x="12814300" y="1453362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7" name="n_1aveValue【児童館】&#10;有形固定資産減価償却率">
          <a:extLst>
            <a:ext uri="{FF2B5EF4-FFF2-40B4-BE49-F238E27FC236}">
              <a16:creationId xmlns:a16="http://schemas.microsoft.com/office/drawing/2014/main" id="{02E4BDC4-B097-4A15-B4A3-5FC28B1E0082}"/>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8" name="n_2aveValue【児童館】&#10;有形固定資産減価償却率">
          <a:extLst>
            <a:ext uri="{FF2B5EF4-FFF2-40B4-BE49-F238E27FC236}">
              <a16:creationId xmlns:a16="http://schemas.microsoft.com/office/drawing/2014/main" id="{D02758D5-0732-44FB-9175-335BD318981D}"/>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9" name="n_3aveValue【児童館】&#10;有形固定資産減価償却率">
          <a:extLst>
            <a:ext uri="{FF2B5EF4-FFF2-40B4-BE49-F238E27FC236}">
              <a16:creationId xmlns:a16="http://schemas.microsoft.com/office/drawing/2014/main" id="{66BE6BDE-1B95-478F-BDD0-A57CF2F8A268}"/>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0" name="n_4aveValue【児童館】&#10;有形固定資産減価償却率">
          <a:extLst>
            <a:ext uri="{FF2B5EF4-FFF2-40B4-BE49-F238E27FC236}">
              <a16:creationId xmlns:a16="http://schemas.microsoft.com/office/drawing/2014/main" id="{5389294B-711E-4CA9-B755-147B67B66C33}"/>
            </a:ext>
          </a:extLst>
        </xdr:cNvPr>
        <xdr:cNvSpPr txBox="1"/>
      </xdr:nvSpPr>
      <xdr:spPr>
        <a:xfrm>
          <a:off x="12611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43451</xdr:rowOff>
    </xdr:from>
    <xdr:ext cx="405111" cy="259045"/>
    <xdr:sp macro="" textlink="">
      <xdr:nvSpPr>
        <xdr:cNvPr id="681" name="n_1mainValue【児童館】&#10;有形固定資産減価償却率">
          <a:extLst>
            <a:ext uri="{FF2B5EF4-FFF2-40B4-BE49-F238E27FC236}">
              <a16:creationId xmlns:a16="http://schemas.microsoft.com/office/drawing/2014/main" id="{84A690F2-0E4B-415B-8DAA-D35A557EC858}"/>
            </a:ext>
          </a:extLst>
        </xdr:cNvPr>
        <xdr:cNvSpPr txBox="1"/>
      </xdr:nvSpPr>
      <xdr:spPr>
        <a:xfrm>
          <a:off x="15266044" y="1461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29735</xdr:rowOff>
    </xdr:from>
    <xdr:ext cx="405111" cy="259045"/>
    <xdr:sp macro="" textlink="">
      <xdr:nvSpPr>
        <xdr:cNvPr id="682" name="n_2mainValue【児童館】&#10;有形固定資産減価償却率">
          <a:extLst>
            <a:ext uri="{FF2B5EF4-FFF2-40B4-BE49-F238E27FC236}">
              <a16:creationId xmlns:a16="http://schemas.microsoft.com/office/drawing/2014/main" id="{62470DEC-33B3-40B4-B845-BFC2C6463198}"/>
            </a:ext>
          </a:extLst>
        </xdr:cNvPr>
        <xdr:cNvSpPr txBox="1"/>
      </xdr:nvSpPr>
      <xdr:spPr>
        <a:xfrm>
          <a:off x="14389744" y="1460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16019</xdr:rowOff>
    </xdr:from>
    <xdr:ext cx="405111" cy="259045"/>
    <xdr:sp macro="" textlink="">
      <xdr:nvSpPr>
        <xdr:cNvPr id="683" name="n_3mainValue【児童館】&#10;有形固定資産減価償却率">
          <a:extLst>
            <a:ext uri="{FF2B5EF4-FFF2-40B4-BE49-F238E27FC236}">
              <a16:creationId xmlns:a16="http://schemas.microsoft.com/office/drawing/2014/main" id="{81856CFE-DC5E-46DA-ACFD-529965BB5C20}"/>
            </a:ext>
          </a:extLst>
        </xdr:cNvPr>
        <xdr:cNvSpPr txBox="1"/>
      </xdr:nvSpPr>
      <xdr:spPr>
        <a:xfrm>
          <a:off x="13500744" y="1458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2303</xdr:rowOff>
    </xdr:from>
    <xdr:ext cx="405111" cy="259045"/>
    <xdr:sp macro="" textlink="">
      <xdr:nvSpPr>
        <xdr:cNvPr id="684" name="n_4mainValue【児童館】&#10;有形固定資産減価償却率">
          <a:extLst>
            <a:ext uri="{FF2B5EF4-FFF2-40B4-BE49-F238E27FC236}">
              <a16:creationId xmlns:a16="http://schemas.microsoft.com/office/drawing/2014/main" id="{41A11AB8-AEA6-4B6A-A76F-BEE260EEA1FC}"/>
            </a:ext>
          </a:extLst>
        </xdr:cNvPr>
        <xdr:cNvSpPr txBox="1"/>
      </xdr:nvSpPr>
      <xdr:spPr>
        <a:xfrm>
          <a:off x="12611744" y="145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575FEEEC-E174-443B-A9F6-B2175A4C40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67217042-82F7-4EF6-8D00-7417E76A04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B09CCB97-6AE6-4E94-86AE-AD37D934CC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92CE459C-0807-41C2-8A9C-067B1294D1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B22162C1-C8E5-40B9-A0CE-A8A4175FE2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53FEF460-F44D-4848-9F95-63A7D85FC4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34F80344-793E-4224-81E9-0EA2A1452C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2B6993B6-88A9-4C71-8B33-3AC1EBACA9F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A83CD664-F2A2-4267-A423-582A76D05A8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BC517E0F-796F-41C3-BF00-068CC77898C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FEC6C25F-5296-4592-A275-B24256B1D91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0C37EACE-9B23-48ED-9870-EBE64D8AC91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F05FE24E-9EE8-4E77-B804-B53C27A66BF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E8C62747-0704-4E7E-9BA3-B19B20DD90C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BE8ADAA0-B8A6-42AB-97A7-1164B9D96D5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C49DB398-2113-43EB-82E2-489D60C9C79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4B1C15D6-C913-49CE-BA38-098738E58DE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8CD29D66-DAA0-4B88-971D-62C670866B5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32C3F9D0-E669-4A54-9CFB-714B13F3D74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7CCCD6E6-EBAF-4C4C-ACA2-DF3138E8BC2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50E19BB9-1DB8-42AC-B477-151F5531B76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4D46F85F-B885-47C9-9670-9EE8CB6B8C0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7574F52B-8E0E-4471-9C71-1A120CE7C1A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1E385C67-4217-4C95-8644-CA8F854AC6A4}"/>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ED34B303-ADE8-4C52-9070-7236CEC593C7}"/>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7FCEB42F-5573-4BBC-A3DA-04B3B256BB60}"/>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307494AE-7127-49B9-B58E-4921B7B308AF}"/>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5DC65443-5CD5-4F44-8BA2-A41F5597E706}"/>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713" name="【児童館】&#10;一人当たり面積平均値テキスト">
          <a:extLst>
            <a:ext uri="{FF2B5EF4-FFF2-40B4-BE49-F238E27FC236}">
              <a16:creationId xmlns:a16="http://schemas.microsoft.com/office/drawing/2014/main" id="{37DF2B03-DC48-48C5-AB3D-96255A2F1CC9}"/>
            </a:ext>
          </a:extLst>
        </xdr:cNvPr>
        <xdr:cNvSpPr txBox="1"/>
      </xdr:nvSpPr>
      <xdr:spPr>
        <a:xfrm>
          <a:off x="22199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1A4F5C84-5F1D-42BD-B942-A599E78ACE6F}"/>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F99BC17F-FF7B-4D9C-9EF0-FB4641588C22}"/>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C6146F68-2EF1-4D85-8140-6E2189CCDC37}"/>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E1FFAE8D-ED6B-46B0-891A-2FD2507688A3}"/>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EACE0BE8-7433-4896-9879-F5FADC69F226}"/>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F4E718B-F578-4A84-BEC2-5987773E2DC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E421E23-F2DB-44C7-8AE1-05E86CB82BB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0741FA1-1CED-4A62-9B38-F06D3555518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7B7C5E5-F990-425E-A7DF-F6976839C3F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FAC39BB4-78F5-4693-BF9E-B4FA235D173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71120</xdr:rowOff>
    </xdr:from>
    <xdr:to>
      <xdr:col>116</xdr:col>
      <xdr:colOff>114300</xdr:colOff>
      <xdr:row>84</xdr:row>
      <xdr:rowOff>1270</xdr:rowOff>
    </xdr:to>
    <xdr:sp macro="" textlink="">
      <xdr:nvSpPr>
        <xdr:cNvPr id="724" name="楕円 723">
          <a:extLst>
            <a:ext uri="{FF2B5EF4-FFF2-40B4-BE49-F238E27FC236}">
              <a16:creationId xmlns:a16="http://schemas.microsoft.com/office/drawing/2014/main" id="{2A6C4BDC-27FE-48F4-8320-650D30B8E42E}"/>
            </a:ext>
          </a:extLst>
        </xdr:cNvPr>
        <xdr:cNvSpPr/>
      </xdr:nvSpPr>
      <xdr:spPr>
        <a:xfrm>
          <a:off x="221107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93997</xdr:rowOff>
    </xdr:from>
    <xdr:ext cx="469744" cy="259045"/>
    <xdr:sp macro="" textlink="">
      <xdr:nvSpPr>
        <xdr:cNvPr id="725" name="【児童館】&#10;一人当たり面積該当値テキスト">
          <a:extLst>
            <a:ext uri="{FF2B5EF4-FFF2-40B4-BE49-F238E27FC236}">
              <a16:creationId xmlns:a16="http://schemas.microsoft.com/office/drawing/2014/main" id="{3FDB8515-E798-4C49-AEB2-DA398FB7DC51}"/>
            </a:ext>
          </a:extLst>
        </xdr:cNvPr>
        <xdr:cNvSpPr txBox="1"/>
      </xdr:nvSpPr>
      <xdr:spPr>
        <a:xfrm>
          <a:off x="22199600"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86361</xdr:rowOff>
    </xdr:from>
    <xdr:to>
      <xdr:col>112</xdr:col>
      <xdr:colOff>38100</xdr:colOff>
      <xdr:row>84</xdr:row>
      <xdr:rowOff>16511</xdr:rowOff>
    </xdr:to>
    <xdr:sp macro="" textlink="">
      <xdr:nvSpPr>
        <xdr:cNvPr id="726" name="楕円 725">
          <a:extLst>
            <a:ext uri="{FF2B5EF4-FFF2-40B4-BE49-F238E27FC236}">
              <a16:creationId xmlns:a16="http://schemas.microsoft.com/office/drawing/2014/main" id="{A11667F1-9171-4A0B-97AB-B9985F91DAF6}"/>
            </a:ext>
          </a:extLst>
        </xdr:cNvPr>
        <xdr:cNvSpPr/>
      </xdr:nvSpPr>
      <xdr:spPr>
        <a:xfrm>
          <a:off x="21272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121920</xdr:rowOff>
    </xdr:from>
    <xdr:to>
      <xdr:col>116</xdr:col>
      <xdr:colOff>63500</xdr:colOff>
      <xdr:row>83</xdr:row>
      <xdr:rowOff>137161</xdr:rowOff>
    </xdr:to>
    <xdr:cxnSp macro="">
      <xdr:nvCxnSpPr>
        <xdr:cNvPr id="727" name="直線コネクタ 726">
          <a:extLst>
            <a:ext uri="{FF2B5EF4-FFF2-40B4-BE49-F238E27FC236}">
              <a16:creationId xmlns:a16="http://schemas.microsoft.com/office/drawing/2014/main" id="{36D625BB-FDB8-4BF3-8333-35CDB20DD0C3}"/>
            </a:ext>
          </a:extLst>
        </xdr:cNvPr>
        <xdr:cNvCxnSpPr/>
      </xdr:nvCxnSpPr>
      <xdr:spPr>
        <a:xfrm flipV="1">
          <a:off x="21323300" y="143522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97789</xdr:rowOff>
    </xdr:from>
    <xdr:to>
      <xdr:col>107</xdr:col>
      <xdr:colOff>101600</xdr:colOff>
      <xdr:row>84</xdr:row>
      <xdr:rowOff>27939</xdr:rowOff>
    </xdr:to>
    <xdr:sp macro="" textlink="">
      <xdr:nvSpPr>
        <xdr:cNvPr id="728" name="楕円 727">
          <a:extLst>
            <a:ext uri="{FF2B5EF4-FFF2-40B4-BE49-F238E27FC236}">
              <a16:creationId xmlns:a16="http://schemas.microsoft.com/office/drawing/2014/main" id="{60BD4198-7E64-4DFB-B121-954EC01D66B3}"/>
            </a:ext>
          </a:extLst>
        </xdr:cNvPr>
        <xdr:cNvSpPr/>
      </xdr:nvSpPr>
      <xdr:spPr>
        <a:xfrm>
          <a:off x="20383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137161</xdr:rowOff>
    </xdr:from>
    <xdr:to>
      <xdr:col>111</xdr:col>
      <xdr:colOff>177800</xdr:colOff>
      <xdr:row>83</xdr:row>
      <xdr:rowOff>148589</xdr:rowOff>
    </xdr:to>
    <xdr:cxnSp macro="">
      <xdr:nvCxnSpPr>
        <xdr:cNvPr id="729" name="直線コネクタ 728">
          <a:extLst>
            <a:ext uri="{FF2B5EF4-FFF2-40B4-BE49-F238E27FC236}">
              <a16:creationId xmlns:a16="http://schemas.microsoft.com/office/drawing/2014/main" id="{83251606-23F2-495C-BB42-C6EBDD8C6DDB}"/>
            </a:ext>
          </a:extLst>
        </xdr:cNvPr>
        <xdr:cNvCxnSpPr/>
      </xdr:nvCxnSpPr>
      <xdr:spPr>
        <a:xfrm flipV="1">
          <a:off x="20434300" y="143675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109220</xdr:rowOff>
    </xdr:from>
    <xdr:to>
      <xdr:col>102</xdr:col>
      <xdr:colOff>165100</xdr:colOff>
      <xdr:row>84</xdr:row>
      <xdr:rowOff>39370</xdr:rowOff>
    </xdr:to>
    <xdr:sp macro="" textlink="">
      <xdr:nvSpPr>
        <xdr:cNvPr id="730" name="楕円 729">
          <a:extLst>
            <a:ext uri="{FF2B5EF4-FFF2-40B4-BE49-F238E27FC236}">
              <a16:creationId xmlns:a16="http://schemas.microsoft.com/office/drawing/2014/main" id="{6E9995E2-4170-4D3E-B38F-FD26B52152EB}"/>
            </a:ext>
          </a:extLst>
        </xdr:cNvPr>
        <xdr:cNvSpPr/>
      </xdr:nvSpPr>
      <xdr:spPr>
        <a:xfrm>
          <a:off x="19494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148589</xdr:rowOff>
    </xdr:from>
    <xdr:to>
      <xdr:col>107</xdr:col>
      <xdr:colOff>50800</xdr:colOff>
      <xdr:row>83</xdr:row>
      <xdr:rowOff>160020</xdr:rowOff>
    </xdr:to>
    <xdr:cxnSp macro="">
      <xdr:nvCxnSpPr>
        <xdr:cNvPr id="731" name="直線コネクタ 730">
          <a:extLst>
            <a:ext uri="{FF2B5EF4-FFF2-40B4-BE49-F238E27FC236}">
              <a16:creationId xmlns:a16="http://schemas.microsoft.com/office/drawing/2014/main" id="{63F96B44-5599-4FE5-AFB7-6073DB26B22F}"/>
            </a:ext>
          </a:extLst>
        </xdr:cNvPr>
        <xdr:cNvCxnSpPr/>
      </xdr:nvCxnSpPr>
      <xdr:spPr>
        <a:xfrm flipV="1">
          <a:off x="19545300" y="1437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116839</xdr:rowOff>
    </xdr:from>
    <xdr:to>
      <xdr:col>98</xdr:col>
      <xdr:colOff>38100</xdr:colOff>
      <xdr:row>84</xdr:row>
      <xdr:rowOff>46989</xdr:rowOff>
    </xdr:to>
    <xdr:sp macro="" textlink="">
      <xdr:nvSpPr>
        <xdr:cNvPr id="732" name="楕円 731">
          <a:extLst>
            <a:ext uri="{FF2B5EF4-FFF2-40B4-BE49-F238E27FC236}">
              <a16:creationId xmlns:a16="http://schemas.microsoft.com/office/drawing/2014/main" id="{174D161D-5A67-4BEB-864E-0735F6A195DE}"/>
            </a:ext>
          </a:extLst>
        </xdr:cNvPr>
        <xdr:cNvSpPr/>
      </xdr:nvSpPr>
      <xdr:spPr>
        <a:xfrm>
          <a:off x="18605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160020</xdr:rowOff>
    </xdr:from>
    <xdr:to>
      <xdr:col>102</xdr:col>
      <xdr:colOff>114300</xdr:colOff>
      <xdr:row>83</xdr:row>
      <xdr:rowOff>167639</xdr:rowOff>
    </xdr:to>
    <xdr:cxnSp macro="">
      <xdr:nvCxnSpPr>
        <xdr:cNvPr id="733" name="直線コネクタ 732">
          <a:extLst>
            <a:ext uri="{FF2B5EF4-FFF2-40B4-BE49-F238E27FC236}">
              <a16:creationId xmlns:a16="http://schemas.microsoft.com/office/drawing/2014/main" id="{D483ECD9-1FAE-4DC0-B59E-6CC67EC4EB49}"/>
            </a:ext>
          </a:extLst>
        </xdr:cNvPr>
        <xdr:cNvCxnSpPr/>
      </xdr:nvCxnSpPr>
      <xdr:spPr>
        <a:xfrm flipV="1">
          <a:off x="18656300" y="143903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45738</xdr:rowOff>
    </xdr:from>
    <xdr:ext cx="469744" cy="259045"/>
    <xdr:sp macro="" textlink="">
      <xdr:nvSpPr>
        <xdr:cNvPr id="734" name="n_1aveValue【児童館】&#10;一人当たり面積">
          <a:extLst>
            <a:ext uri="{FF2B5EF4-FFF2-40B4-BE49-F238E27FC236}">
              <a16:creationId xmlns:a16="http://schemas.microsoft.com/office/drawing/2014/main" id="{CEF189FE-9BB9-4AAA-8A12-6E7D226C973A}"/>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53357</xdr:rowOff>
    </xdr:from>
    <xdr:ext cx="469744" cy="259045"/>
    <xdr:sp macro="" textlink="">
      <xdr:nvSpPr>
        <xdr:cNvPr id="735" name="n_2aveValue【児童館】&#10;一人当たり面積">
          <a:extLst>
            <a:ext uri="{FF2B5EF4-FFF2-40B4-BE49-F238E27FC236}">
              <a16:creationId xmlns:a16="http://schemas.microsoft.com/office/drawing/2014/main" id="{F4CD3A20-EB31-4497-9FB6-248C3086478A}"/>
            </a:ext>
          </a:extLst>
        </xdr:cNvPr>
        <xdr:cNvSpPr txBox="1"/>
      </xdr:nvSpPr>
      <xdr:spPr>
        <a:xfrm>
          <a:off x="20199427"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57166</xdr:rowOff>
    </xdr:from>
    <xdr:ext cx="469744" cy="259045"/>
    <xdr:sp macro="" textlink="">
      <xdr:nvSpPr>
        <xdr:cNvPr id="736" name="n_3aveValue【児童館】&#10;一人当たり面積">
          <a:extLst>
            <a:ext uri="{FF2B5EF4-FFF2-40B4-BE49-F238E27FC236}">
              <a16:creationId xmlns:a16="http://schemas.microsoft.com/office/drawing/2014/main" id="{F32C48F4-0FD4-4684-8EA3-CE0DA856F77E}"/>
            </a:ext>
          </a:extLst>
        </xdr:cNvPr>
        <xdr:cNvSpPr txBox="1"/>
      </xdr:nvSpPr>
      <xdr:spPr>
        <a:xfrm>
          <a:off x="19310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37" name="n_4aveValue【児童館】&#10;一人当たり面積">
          <a:extLst>
            <a:ext uri="{FF2B5EF4-FFF2-40B4-BE49-F238E27FC236}">
              <a16:creationId xmlns:a16="http://schemas.microsoft.com/office/drawing/2014/main" id="{6E6352E4-A797-4E3A-B073-7CDB16F0767E}"/>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33038</xdr:rowOff>
    </xdr:from>
    <xdr:ext cx="469744" cy="259045"/>
    <xdr:sp macro="" textlink="">
      <xdr:nvSpPr>
        <xdr:cNvPr id="738" name="n_1mainValue【児童館】&#10;一人当たり面積">
          <a:extLst>
            <a:ext uri="{FF2B5EF4-FFF2-40B4-BE49-F238E27FC236}">
              <a16:creationId xmlns:a16="http://schemas.microsoft.com/office/drawing/2014/main" id="{2C90B93C-2DC3-47B2-9D54-4BDF799830AC}"/>
            </a:ext>
          </a:extLst>
        </xdr:cNvPr>
        <xdr:cNvSpPr txBox="1"/>
      </xdr:nvSpPr>
      <xdr:spPr>
        <a:xfrm>
          <a:off x="21075727" y="140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44466</xdr:rowOff>
    </xdr:from>
    <xdr:ext cx="469744" cy="259045"/>
    <xdr:sp macro="" textlink="">
      <xdr:nvSpPr>
        <xdr:cNvPr id="739" name="n_2mainValue【児童館】&#10;一人当たり面積">
          <a:extLst>
            <a:ext uri="{FF2B5EF4-FFF2-40B4-BE49-F238E27FC236}">
              <a16:creationId xmlns:a16="http://schemas.microsoft.com/office/drawing/2014/main" id="{8721781B-76DD-409C-B59A-04030C1F232E}"/>
            </a:ext>
          </a:extLst>
        </xdr:cNvPr>
        <xdr:cNvSpPr txBox="1"/>
      </xdr:nvSpPr>
      <xdr:spPr>
        <a:xfrm>
          <a:off x="201994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55897</xdr:rowOff>
    </xdr:from>
    <xdr:ext cx="469744" cy="259045"/>
    <xdr:sp macro="" textlink="">
      <xdr:nvSpPr>
        <xdr:cNvPr id="740" name="n_3mainValue【児童館】&#10;一人当たり面積">
          <a:extLst>
            <a:ext uri="{FF2B5EF4-FFF2-40B4-BE49-F238E27FC236}">
              <a16:creationId xmlns:a16="http://schemas.microsoft.com/office/drawing/2014/main" id="{DB911CA8-3C95-4DB9-A74B-C8F82029771B}"/>
            </a:ext>
          </a:extLst>
        </xdr:cNvPr>
        <xdr:cNvSpPr txBox="1"/>
      </xdr:nvSpPr>
      <xdr:spPr>
        <a:xfrm>
          <a:off x="1931042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63516</xdr:rowOff>
    </xdr:from>
    <xdr:ext cx="469744" cy="259045"/>
    <xdr:sp macro="" textlink="">
      <xdr:nvSpPr>
        <xdr:cNvPr id="741" name="n_4mainValue【児童館】&#10;一人当たり面積">
          <a:extLst>
            <a:ext uri="{FF2B5EF4-FFF2-40B4-BE49-F238E27FC236}">
              <a16:creationId xmlns:a16="http://schemas.microsoft.com/office/drawing/2014/main" id="{B55EE1C1-C5CF-4648-A536-9A4C9620B4B1}"/>
            </a:ext>
          </a:extLst>
        </xdr:cNvPr>
        <xdr:cNvSpPr txBox="1"/>
      </xdr:nvSpPr>
      <xdr:spPr>
        <a:xfrm>
          <a:off x="18421427" y="141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EBAC49E8-0377-4722-B9C9-B769BC9072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5DC19F87-2246-413B-ADC9-8FD3965A73E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CB59DDA5-7E7B-434D-8E48-362A12B5C3F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B56EB5AF-7307-494E-B517-E2ABC4F98D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50B632D8-4225-460F-94C6-1C3987C4EF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50B89814-61DA-4843-AC65-E9EB9B2DA8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FB13F50B-F237-4590-8D96-8541C95D360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E73B1A31-AF31-4FDF-BD15-8FDDC71370E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59385F5-E3A2-485E-B8E5-08BC5CEC429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4B39CA2B-CC46-4259-A42B-C3FE692041D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1BBED513-547D-4CDD-A156-4A28E9B919F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89A3DC89-D8B6-483A-8F61-06E4ACCD4FB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93398E6E-ED95-4B1C-9DD8-545D36E0EBE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08CC967C-CF99-4E2B-A10D-9CA992A434E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422E6755-D979-4A3E-BEA1-F13B7D368FB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69396B01-83B1-485D-A2AD-E18964F5D6A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A61738A1-014F-4E0E-B1A7-7EE43BDADD8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9D07BE30-F4D4-4580-9029-15A1F1B7B69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36E5399E-74C7-4A91-8E9B-646EEB08B52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32C8A480-1295-4A90-9B72-D0C8E6F3F09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7BA8F267-5008-4DC8-AA81-2E6BE43404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F6FEE2DA-9B39-48D1-B096-C70DEB3265B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F557FB6B-94AC-46AA-ADE6-493EA638786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4AFE8FA7-152B-4AB9-B25C-4B2AFE45A0B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0BC1B673-7A3C-4D70-A563-8B393E48842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E13D910B-7096-4BF0-8DB2-9C5A16B333A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EFC62531-8DAE-405E-85F6-DAE7BE38036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0041CCA2-2A36-4ACE-9D15-054D2E025D84}"/>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05C89A9C-D2A7-44AB-9760-B19FB8F578DE}"/>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987F7195-C542-4622-B08D-03FA854DB47C}"/>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A5A8B069-B1CA-4B85-8D9D-D57040E5FA31}"/>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EBB8AD11-90DE-4B9B-868D-4A48064D1C85}"/>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EF5EBAEF-E8D5-48A6-B99D-AF0DC0AE139B}"/>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0BB360B1-9EAC-4F52-978A-5C373B52C7A8}"/>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A325076C-43AE-4496-8CAE-F84B29645C82}"/>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39A7AE4-A89B-4D4D-90E1-39ABDEFD144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DD7486E-6E33-44AF-8ADD-C7CA040B36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8ACF0F9-EA47-4E84-9B40-046A65E0AAD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B7088C26-6D8E-4477-B7E4-839BE09908F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1DF623A-B2F8-4052-AB9B-26452B66D98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84455</xdr:rowOff>
    </xdr:from>
    <xdr:to>
      <xdr:col>85</xdr:col>
      <xdr:colOff>177800</xdr:colOff>
      <xdr:row>107</xdr:row>
      <xdr:rowOff>14605</xdr:rowOff>
    </xdr:to>
    <xdr:sp macro="" textlink="">
      <xdr:nvSpPr>
        <xdr:cNvPr id="782" name="楕円 781">
          <a:extLst>
            <a:ext uri="{FF2B5EF4-FFF2-40B4-BE49-F238E27FC236}">
              <a16:creationId xmlns:a16="http://schemas.microsoft.com/office/drawing/2014/main" id="{C3A66ED2-D209-4C3C-9362-A9AB2C4D19FF}"/>
            </a:ext>
          </a:extLst>
        </xdr:cNvPr>
        <xdr:cNvSpPr/>
      </xdr:nvSpPr>
      <xdr:spPr>
        <a:xfrm>
          <a:off x="162687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62882</xdr:rowOff>
    </xdr:from>
    <xdr:ext cx="405111" cy="259045"/>
    <xdr:sp macro="" textlink="">
      <xdr:nvSpPr>
        <xdr:cNvPr id="783" name="【公民館】&#10;有形固定資産減価償却率該当値テキスト">
          <a:extLst>
            <a:ext uri="{FF2B5EF4-FFF2-40B4-BE49-F238E27FC236}">
              <a16:creationId xmlns:a16="http://schemas.microsoft.com/office/drawing/2014/main" id="{E21EE795-38B0-4FE6-94B7-1C1442D0460F}"/>
            </a:ext>
          </a:extLst>
        </xdr:cNvPr>
        <xdr:cNvSpPr txBox="1"/>
      </xdr:nvSpPr>
      <xdr:spPr>
        <a:xfrm>
          <a:off x="16357600"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19686</xdr:rowOff>
    </xdr:from>
    <xdr:to>
      <xdr:col>81</xdr:col>
      <xdr:colOff>101600</xdr:colOff>
      <xdr:row>106</xdr:row>
      <xdr:rowOff>121286</xdr:rowOff>
    </xdr:to>
    <xdr:sp macro="" textlink="">
      <xdr:nvSpPr>
        <xdr:cNvPr id="784" name="楕円 783">
          <a:extLst>
            <a:ext uri="{FF2B5EF4-FFF2-40B4-BE49-F238E27FC236}">
              <a16:creationId xmlns:a16="http://schemas.microsoft.com/office/drawing/2014/main" id="{363325E1-231C-45A0-A99C-9EF2A0C0DEF6}"/>
            </a:ext>
          </a:extLst>
        </xdr:cNvPr>
        <xdr:cNvSpPr/>
      </xdr:nvSpPr>
      <xdr:spPr>
        <a:xfrm>
          <a:off x="15430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70486</xdr:rowOff>
    </xdr:from>
    <xdr:to>
      <xdr:col>85</xdr:col>
      <xdr:colOff>127000</xdr:colOff>
      <xdr:row>106</xdr:row>
      <xdr:rowOff>135255</xdr:rowOff>
    </xdr:to>
    <xdr:cxnSp macro="">
      <xdr:nvCxnSpPr>
        <xdr:cNvPr id="785" name="直線コネクタ 784">
          <a:extLst>
            <a:ext uri="{FF2B5EF4-FFF2-40B4-BE49-F238E27FC236}">
              <a16:creationId xmlns:a16="http://schemas.microsoft.com/office/drawing/2014/main" id="{6A06CC92-487D-4ED8-923C-801FE01E1B34}"/>
            </a:ext>
          </a:extLst>
        </xdr:cNvPr>
        <xdr:cNvCxnSpPr/>
      </xdr:nvCxnSpPr>
      <xdr:spPr>
        <a:xfrm>
          <a:off x="15481300" y="18244186"/>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153036</xdr:rowOff>
    </xdr:from>
    <xdr:to>
      <xdr:col>76</xdr:col>
      <xdr:colOff>165100</xdr:colOff>
      <xdr:row>106</xdr:row>
      <xdr:rowOff>83186</xdr:rowOff>
    </xdr:to>
    <xdr:sp macro="" textlink="">
      <xdr:nvSpPr>
        <xdr:cNvPr id="786" name="楕円 785">
          <a:extLst>
            <a:ext uri="{FF2B5EF4-FFF2-40B4-BE49-F238E27FC236}">
              <a16:creationId xmlns:a16="http://schemas.microsoft.com/office/drawing/2014/main" id="{11512153-5D26-4B0F-A833-DB97BDC3962B}"/>
            </a:ext>
          </a:extLst>
        </xdr:cNvPr>
        <xdr:cNvSpPr/>
      </xdr:nvSpPr>
      <xdr:spPr>
        <a:xfrm>
          <a:off x="14541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32386</xdr:rowOff>
    </xdr:from>
    <xdr:to>
      <xdr:col>81</xdr:col>
      <xdr:colOff>50800</xdr:colOff>
      <xdr:row>106</xdr:row>
      <xdr:rowOff>70486</xdr:rowOff>
    </xdr:to>
    <xdr:cxnSp macro="">
      <xdr:nvCxnSpPr>
        <xdr:cNvPr id="787" name="直線コネクタ 786">
          <a:extLst>
            <a:ext uri="{FF2B5EF4-FFF2-40B4-BE49-F238E27FC236}">
              <a16:creationId xmlns:a16="http://schemas.microsoft.com/office/drawing/2014/main" id="{2158AA9C-FF0E-48B2-BC5A-FEAA8B0CC099}"/>
            </a:ext>
          </a:extLst>
        </xdr:cNvPr>
        <xdr:cNvCxnSpPr/>
      </xdr:nvCxnSpPr>
      <xdr:spPr>
        <a:xfrm>
          <a:off x="14592300" y="182060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114936</xdr:rowOff>
    </xdr:from>
    <xdr:to>
      <xdr:col>72</xdr:col>
      <xdr:colOff>38100</xdr:colOff>
      <xdr:row>106</xdr:row>
      <xdr:rowOff>45086</xdr:rowOff>
    </xdr:to>
    <xdr:sp macro="" textlink="">
      <xdr:nvSpPr>
        <xdr:cNvPr id="788" name="楕円 787">
          <a:extLst>
            <a:ext uri="{FF2B5EF4-FFF2-40B4-BE49-F238E27FC236}">
              <a16:creationId xmlns:a16="http://schemas.microsoft.com/office/drawing/2014/main" id="{935241D8-9BFA-400A-A0BE-2E94C8AF0275}"/>
            </a:ext>
          </a:extLst>
        </xdr:cNvPr>
        <xdr:cNvSpPr/>
      </xdr:nvSpPr>
      <xdr:spPr>
        <a:xfrm>
          <a:off x="13652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165736</xdr:rowOff>
    </xdr:from>
    <xdr:to>
      <xdr:col>76</xdr:col>
      <xdr:colOff>114300</xdr:colOff>
      <xdr:row>106</xdr:row>
      <xdr:rowOff>32386</xdr:rowOff>
    </xdr:to>
    <xdr:cxnSp macro="">
      <xdr:nvCxnSpPr>
        <xdr:cNvPr id="789" name="直線コネクタ 788">
          <a:extLst>
            <a:ext uri="{FF2B5EF4-FFF2-40B4-BE49-F238E27FC236}">
              <a16:creationId xmlns:a16="http://schemas.microsoft.com/office/drawing/2014/main" id="{2F53235C-EBDE-4897-AC8D-67BDB6C21C25}"/>
            </a:ext>
          </a:extLst>
        </xdr:cNvPr>
        <xdr:cNvCxnSpPr/>
      </xdr:nvCxnSpPr>
      <xdr:spPr>
        <a:xfrm>
          <a:off x="13703300" y="181679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95886</xdr:rowOff>
    </xdr:from>
    <xdr:to>
      <xdr:col>67</xdr:col>
      <xdr:colOff>101600</xdr:colOff>
      <xdr:row>106</xdr:row>
      <xdr:rowOff>26036</xdr:rowOff>
    </xdr:to>
    <xdr:sp macro="" textlink="">
      <xdr:nvSpPr>
        <xdr:cNvPr id="790" name="楕円 789">
          <a:extLst>
            <a:ext uri="{FF2B5EF4-FFF2-40B4-BE49-F238E27FC236}">
              <a16:creationId xmlns:a16="http://schemas.microsoft.com/office/drawing/2014/main" id="{1765598C-0BF0-4851-8C9B-A270D674B7F6}"/>
            </a:ext>
          </a:extLst>
        </xdr:cNvPr>
        <xdr:cNvSpPr/>
      </xdr:nvSpPr>
      <xdr:spPr>
        <a:xfrm>
          <a:off x="12763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146686</xdr:rowOff>
    </xdr:from>
    <xdr:to>
      <xdr:col>71</xdr:col>
      <xdr:colOff>177800</xdr:colOff>
      <xdr:row>105</xdr:row>
      <xdr:rowOff>165736</xdr:rowOff>
    </xdr:to>
    <xdr:cxnSp macro="">
      <xdr:nvCxnSpPr>
        <xdr:cNvPr id="791" name="直線コネクタ 790">
          <a:extLst>
            <a:ext uri="{FF2B5EF4-FFF2-40B4-BE49-F238E27FC236}">
              <a16:creationId xmlns:a16="http://schemas.microsoft.com/office/drawing/2014/main" id="{EBD8B5D3-68B3-4C4A-A0D6-F24572AF19F7}"/>
            </a:ext>
          </a:extLst>
        </xdr:cNvPr>
        <xdr:cNvCxnSpPr/>
      </xdr:nvCxnSpPr>
      <xdr:spPr>
        <a:xfrm>
          <a:off x="12814300" y="181489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C5DCD043-A4CE-4CD5-839C-1901C555709F}"/>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005F1ABE-BAF3-4696-BDAC-53D8F5D0B85A}"/>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76DD9054-30E2-4311-B9DA-7556E0D90D40}"/>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3E42AE16-570F-460B-8E27-CCA9DD50E7F1}"/>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112413</xdr:rowOff>
    </xdr:from>
    <xdr:ext cx="405111" cy="259045"/>
    <xdr:sp macro="" textlink="">
      <xdr:nvSpPr>
        <xdr:cNvPr id="796" name="n_1mainValue【公民館】&#10;有形固定資産減価償却率">
          <a:extLst>
            <a:ext uri="{FF2B5EF4-FFF2-40B4-BE49-F238E27FC236}">
              <a16:creationId xmlns:a16="http://schemas.microsoft.com/office/drawing/2014/main" id="{B8A4F908-2E91-48DF-8BCF-B70D25A6BE8B}"/>
            </a:ext>
          </a:extLst>
        </xdr:cNvPr>
        <xdr:cNvSpPr txBox="1"/>
      </xdr:nvSpPr>
      <xdr:spPr>
        <a:xfrm>
          <a:off x="152660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74313</xdr:rowOff>
    </xdr:from>
    <xdr:ext cx="405111" cy="259045"/>
    <xdr:sp macro="" textlink="">
      <xdr:nvSpPr>
        <xdr:cNvPr id="797" name="n_2mainValue【公民館】&#10;有形固定資産減価償却率">
          <a:extLst>
            <a:ext uri="{FF2B5EF4-FFF2-40B4-BE49-F238E27FC236}">
              <a16:creationId xmlns:a16="http://schemas.microsoft.com/office/drawing/2014/main" id="{12E140BE-C29D-4683-BA44-9A136D968D9E}"/>
            </a:ext>
          </a:extLst>
        </xdr:cNvPr>
        <xdr:cNvSpPr txBox="1"/>
      </xdr:nvSpPr>
      <xdr:spPr>
        <a:xfrm>
          <a:off x="143897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36213</xdr:rowOff>
    </xdr:from>
    <xdr:ext cx="405111" cy="259045"/>
    <xdr:sp macro="" textlink="">
      <xdr:nvSpPr>
        <xdr:cNvPr id="798" name="n_3mainValue【公民館】&#10;有形固定資産減価償却率">
          <a:extLst>
            <a:ext uri="{FF2B5EF4-FFF2-40B4-BE49-F238E27FC236}">
              <a16:creationId xmlns:a16="http://schemas.microsoft.com/office/drawing/2014/main" id="{40C58733-FB93-4CBB-B1E6-CB5E9CBACD3E}"/>
            </a:ext>
          </a:extLst>
        </xdr:cNvPr>
        <xdr:cNvSpPr txBox="1"/>
      </xdr:nvSpPr>
      <xdr:spPr>
        <a:xfrm>
          <a:off x="13500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17163</xdr:rowOff>
    </xdr:from>
    <xdr:ext cx="405111" cy="259045"/>
    <xdr:sp macro="" textlink="">
      <xdr:nvSpPr>
        <xdr:cNvPr id="799" name="n_4mainValue【公民館】&#10;有形固定資産減価償却率">
          <a:extLst>
            <a:ext uri="{FF2B5EF4-FFF2-40B4-BE49-F238E27FC236}">
              <a16:creationId xmlns:a16="http://schemas.microsoft.com/office/drawing/2014/main" id="{2E7BC777-574E-43C5-AF5C-83BAA8C570DD}"/>
            </a:ext>
          </a:extLst>
        </xdr:cNvPr>
        <xdr:cNvSpPr txBox="1"/>
      </xdr:nvSpPr>
      <xdr:spPr>
        <a:xfrm>
          <a:off x="12611744"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80F2120-7A90-4C53-8496-E5F8C57A0CF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6BD47E8A-8EC7-4F51-9E2B-AAEFB65193B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3B85B9D2-D128-4706-8DC8-2F096842803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E4F6E6F1-2AD5-4CDE-A9BC-834320C184B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8DA92221-7999-4633-A17C-F9E19CB425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62A403C1-B01D-4190-8186-7AA112B9FD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361A57B1-00AD-4D50-8111-D134005C272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2A82B267-408D-45BF-9E36-E9824DEC60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704AF7DE-F926-48DA-B614-41D5438B00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DCA1DCBC-A56C-46A7-9330-8407419E19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BAA080A7-BA8F-4906-A606-1D815CB294F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D85BCBC1-E490-46C2-BB16-A19FF07C806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CC0AB3D6-B9EE-4531-AA74-A17488ACC79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4F5AFD02-60B8-4AD6-8D5E-2F00271B0B3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9EEC4C0C-7A84-40E1-B701-31F262B7879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97D1992E-67D6-42F8-8461-47AE0FB4E68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4DE78537-0276-4308-8459-C7C4DBB0521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696C6A4C-9A2F-4A03-869F-48C3B720807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8C8C0764-B88E-4AFB-94D0-B2D62C76EE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5B923A7B-AC19-4AED-824B-B331DFDA1C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846351A3-4756-466C-8600-C6B744A46DD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2C0F6EC6-B24D-4AE7-8E91-8825156C1A7E}"/>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46DBFFFA-3E65-491A-98B2-A9D3C0ABD45E}"/>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6F93721F-5DA7-4E20-9381-ABFFA17A305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F5251E03-F39A-4935-8C2D-3BA861E0737E}"/>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8A973924-CCE1-4C0F-BE86-B0DD302E09F2}"/>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D7DA969C-1250-48D6-9D04-3FAABE5B8161}"/>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A04A34CC-EA48-459D-A0C5-ED494A518BE1}"/>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C88BD47F-A298-4E02-AEC3-0FC9CA5920B4}"/>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B8FBD1F7-50E5-4009-A398-A86968E0D8DC}"/>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88EFAD80-AEB1-46B6-AC9E-E8129EE2F517}"/>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CB22F7EF-ED5A-42B6-A931-7E744DE9C584}"/>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3275EC5-EFDA-4961-95BA-80C9F25F447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68BD79C-8728-4A3A-AAFC-8071C890870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533ADFC-AABF-47E4-B3CC-4506D89901B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2EB05E1-FB3B-4223-BBD6-6D4E0C8AF7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E41C139-F0B4-4005-BB53-E1CD6326B3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120498</xdr:rowOff>
    </xdr:from>
    <xdr:to>
      <xdr:col>116</xdr:col>
      <xdr:colOff>114300</xdr:colOff>
      <xdr:row>107</xdr:row>
      <xdr:rowOff>50648</xdr:rowOff>
    </xdr:to>
    <xdr:sp macro="" textlink="">
      <xdr:nvSpPr>
        <xdr:cNvPr id="837" name="楕円 836">
          <a:extLst>
            <a:ext uri="{FF2B5EF4-FFF2-40B4-BE49-F238E27FC236}">
              <a16:creationId xmlns:a16="http://schemas.microsoft.com/office/drawing/2014/main" id="{99A43CC9-4952-48FC-914F-12FDEED8094F}"/>
            </a:ext>
          </a:extLst>
        </xdr:cNvPr>
        <xdr:cNvSpPr/>
      </xdr:nvSpPr>
      <xdr:spPr>
        <a:xfrm>
          <a:off x="22110700" y="1829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98925</xdr:rowOff>
    </xdr:from>
    <xdr:ext cx="469744" cy="259045"/>
    <xdr:sp macro="" textlink="">
      <xdr:nvSpPr>
        <xdr:cNvPr id="838" name="【公民館】&#10;一人当たり面積該当値テキスト">
          <a:extLst>
            <a:ext uri="{FF2B5EF4-FFF2-40B4-BE49-F238E27FC236}">
              <a16:creationId xmlns:a16="http://schemas.microsoft.com/office/drawing/2014/main" id="{01A00D97-F635-4858-9C78-9584C01D6FB8}"/>
            </a:ext>
          </a:extLst>
        </xdr:cNvPr>
        <xdr:cNvSpPr txBox="1"/>
      </xdr:nvSpPr>
      <xdr:spPr>
        <a:xfrm>
          <a:off x="22199600" y="182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80263</xdr:rowOff>
    </xdr:from>
    <xdr:to>
      <xdr:col>112</xdr:col>
      <xdr:colOff>38100</xdr:colOff>
      <xdr:row>107</xdr:row>
      <xdr:rowOff>10413</xdr:rowOff>
    </xdr:to>
    <xdr:sp macro="" textlink="">
      <xdr:nvSpPr>
        <xdr:cNvPr id="839" name="楕円 838">
          <a:extLst>
            <a:ext uri="{FF2B5EF4-FFF2-40B4-BE49-F238E27FC236}">
              <a16:creationId xmlns:a16="http://schemas.microsoft.com/office/drawing/2014/main" id="{FEC04D01-CFD9-4826-BD8C-2CDA26DE2052}"/>
            </a:ext>
          </a:extLst>
        </xdr:cNvPr>
        <xdr:cNvSpPr/>
      </xdr:nvSpPr>
      <xdr:spPr>
        <a:xfrm>
          <a:off x="212725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131063</xdr:rowOff>
    </xdr:from>
    <xdr:to>
      <xdr:col>116</xdr:col>
      <xdr:colOff>63500</xdr:colOff>
      <xdr:row>106</xdr:row>
      <xdr:rowOff>171298</xdr:rowOff>
    </xdr:to>
    <xdr:cxnSp macro="">
      <xdr:nvCxnSpPr>
        <xdr:cNvPr id="840" name="直線コネクタ 839">
          <a:extLst>
            <a:ext uri="{FF2B5EF4-FFF2-40B4-BE49-F238E27FC236}">
              <a16:creationId xmlns:a16="http://schemas.microsoft.com/office/drawing/2014/main" id="{917D8C5D-E727-4D6B-9D54-10D9AC992C60}"/>
            </a:ext>
          </a:extLst>
        </xdr:cNvPr>
        <xdr:cNvCxnSpPr/>
      </xdr:nvCxnSpPr>
      <xdr:spPr>
        <a:xfrm>
          <a:off x="21323300" y="18304763"/>
          <a:ext cx="838200" cy="4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88494</xdr:rowOff>
    </xdr:from>
    <xdr:to>
      <xdr:col>107</xdr:col>
      <xdr:colOff>101600</xdr:colOff>
      <xdr:row>107</xdr:row>
      <xdr:rowOff>18644</xdr:rowOff>
    </xdr:to>
    <xdr:sp macro="" textlink="">
      <xdr:nvSpPr>
        <xdr:cNvPr id="841" name="楕円 840">
          <a:extLst>
            <a:ext uri="{FF2B5EF4-FFF2-40B4-BE49-F238E27FC236}">
              <a16:creationId xmlns:a16="http://schemas.microsoft.com/office/drawing/2014/main" id="{215068FE-6F84-4917-B170-7F91F78B9972}"/>
            </a:ext>
          </a:extLst>
        </xdr:cNvPr>
        <xdr:cNvSpPr/>
      </xdr:nvSpPr>
      <xdr:spPr>
        <a:xfrm>
          <a:off x="20383500" y="1826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131063</xdr:rowOff>
    </xdr:from>
    <xdr:to>
      <xdr:col>111</xdr:col>
      <xdr:colOff>177800</xdr:colOff>
      <xdr:row>106</xdr:row>
      <xdr:rowOff>139294</xdr:rowOff>
    </xdr:to>
    <xdr:cxnSp macro="">
      <xdr:nvCxnSpPr>
        <xdr:cNvPr id="842" name="直線コネクタ 841">
          <a:extLst>
            <a:ext uri="{FF2B5EF4-FFF2-40B4-BE49-F238E27FC236}">
              <a16:creationId xmlns:a16="http://schemas.microsoft.com/office/drawing/2014/main" id="{087AA972-0782-4319-B817-45A0DF1E4A08}"/>
            </a:ext>
          </a:extLst>
        </xdr:cNvPr>
        <xdr:cNvCxnSpPr/>
      </xdr:nvCxnSpPr>
      <xdr:spPr>
        <a:xfrm flipV="1">
          <a:off x="20434300" y="18304763"/>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43" name="楕円 842">
          <a:extLst>
            <a:ext uri="{FF2B5EF4-FFF2-40B4-BE49-F238E27FC236}">
              <a16:creationId xmlns:a16="http://schemas.microsoft.com/office/drawing/2014/main" id="{3F51BD93-BA56-43B7-B08F-1F6BCD14FADB}"/>
            </a:ext>
          </a:extLst>
        </xdr:cNvPr>
        <xdr:cNvSpPr/>
      </xdr:nvSpPr>
      <xdr:spPr>
        <a:xfrm>
          <a:off x="19494500" y="182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139294</xdr:rowOff>
    </xdr:from>
    <xdr:to>
      <xdr:col>107</xdr:col>
      <xdr:colOff>50800</xdr:colOff>
      <xdr:row>106</xdr:row>
      <xdr:rowOff>145695</xdr:rowOff>
    </xdr:to>
    <xdr:cxnSp macro="">
      <xdr:nvCxnSpPr>
        <xdr:cNvPr id="844" name="直線コネクタ 843">
          <a:extLst>
            <a:ext uri="{FF2B5EF4-FFF2-40B4-BE49-F238E27FC236}">
              <a16:creationId xmlns:a16="http://schemas.microsoft.com/office/drawing/2014/main" id="{EB31ACE2-A9F1-4345-ADE9-8C353CC18A5D}"/>
            </a:ext>
          </a:extLst>
        </xdr:cNvPr>
        <xdr:cNvCxnSpPr/>
      </xdr:nvCxnSpPr>
      <xdr:spPr>
        <a:xfrm flipV="1">
          <a:off x="19545300" y="18312994"/>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103124</xdr:rowOff>
    </xdr:from>
    <xdr:to>
      <xdr:col>98</xdr:col>
      <xdr:colOff>38100</xdr:colOff>
      <xdr:row>107</xdr:row>
      <xdr:rowOff>33274</xdr:rowOff>
    </xdr:to>
    <xdr:sp macro="" textlink="">
      <xdr:nvSpPr>
        <xdr:cNvPr id="845" name="楕円 844">
          <a:extLst>
            <a:ext uri="{FF2B5EF4-FFF2-40B4-BE49-F238E27FC236}">
              <a16:creationId xmlns:a16="http://schemas.microsoft.com/office/drawing/2014/main" id="{58E70591-5656-4F03-BC54-DC29707FA3EB}"/>
            </a:ext>
          </a:extLst>
        </xdr:cNvPr>
        <xdr:cNvSpPr/>
      </xdr:nvSpPr>
      <xdr:spPr>
        <a:xfrm>
          <a:off x="18605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145695</xdr:rowOff>
    </xdr:from>
    <xdr:to>
      <xdr:col>102</xdr:col>
      <xdr:colOff>114300</xdr:colOff>
      <xdr:row>106</xdr:row>
      <xdr:rowOff>153924</xdr:rowOff>
    </xdr:to>
    <xdr:cxnSp macro="">
      <xdr:nvCxnSpPr>
        <xdr:cNvPr id="846" name="直線コネクタ 845">
          <a:extLst>
            <a:ext uri="{FF2B5EF4-FFF2-40B4-BE49-F238E27FC236}">
              <a16:creationId xmlns:a16="http://schemas.microsoft.com/office/drawing/2014/main" id="{27E5AAD7-4898-4FD9-8A83-7BD57882DEB2}"/>
            </a:ext>
          </a:extLst>
        </xdr:cNvPr>
        <xdr:cNvCxnSpPr/>
      </xdr:nvCxnSpPr>
      <xdr:spPr>
        <a:xfrm flipV="1">
          <a:off x="18656300" y="18319395"/>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8C1B01A3-A1F1-4D90-B461-7FCED2AFB2F1}"/>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50942925-005B-4F60-BC2E-B70F9707ED18}"/>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849" name="n_3aveValue【公民館】&#10;一人当たり面積">
          <a:extLst>
            <a:ext uri="{FF2B5EF4-FFF2-40B4-BE49-F238E27FC236}">
              <a16:creationId xmlns:a16="http://schemas.microsoft.com/office/drawing/2014/main" id="{DE5A7435-CA03-4A07-9884-858C29B59218}"/>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850" name="n_4aveValue【公民館】&#10;一人当たり面積">
          <a:extLst>
            <a:ext uri="{FF2B5EF4-FFF2-40B4-BE49-F238E27FC236}">
              <a16:creationId xmlns:a16="http://schemas.microsoft.com/office/drawing/2014/main" id="{E2EABA09-6E07-4D30-9342-BDF75038EE07}"/>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1540</xdr:rowOff>
    </xdr:from>
    <xdr:ext cx="469744" cy="259045"/>
    <xdr:sp macro="" textlink="">
      <xdr:nvSpPr>
        <xdr:cNvPr id="851" name="n_1mainValue【公民館】&#10;一人当たり面積">
          <a:extLst>
            <a:ext uri="{FF2B5EF4-FFF2-40B4-BE49-F238E27FC236}">
              <a16:creationId xmlns:a16="http://schemas.microsoft.com/office/drawing/2014/main" id="{F92B281B-30EC-4C2F-9AE9-FD98B1CFAD32}"/>
            </a:ext>
          </a:extLst>
        </xdr:cNvPr>
        <xdr:cNvSpPr txBox="1"/>
      </xdr:nvSpPr>
      <xdr:spPr>
        <a:xfrm>
          <a:off x="210757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9771</xdr:rowOff>
    </xdr:from>
    <xdr:ext cx="469744" cy="259045"/>
    <xdr:sp macro="" textlink="">
      <xdr:nvSpPr>
        <xdr:cNvPr id="852" name="n_2mainValue【公民館】&#10;一人当たり面積">
          <a:extLst>
            <a:ext uri="{FF2B5EF4-FFF2-40B4-BE49-F238E27FC236}">
              <a16:creationId xmlns:a16="http://schemas.microsoft.com/office/drawing/2014/main" id="{56F118CE-BA50-4357-BF90-C6996DE22171}"/>
            </a:ext>
          </a:extLst>
        </xdr:cNvPr>
        <xdr:cNvSpPr txBox="1"/>
      </xdr:nvSpPr>
      <xdr:spPr>
        <a:xfrm>
          <a:off x="20199427" y="1835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53" name="n_3mainValue【公民館】&#10;一人当たり面積">
          <a:extLst>
            <a:ext uri="{FF2B5EF4-FFF2-40B4-BE49-F238E27FC236}">
              <a16:creationId xmlns:a16="http://schemas.microsoft.com/office/drawing/2014/main" id="{74AB7C4E-AAEC-42C3-883A-6DE73C2612DE}"/>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49801</xdr:rowOff>
    </xdr:from>
    <xdr:ext cx="469744" cy="259045"/>
    <xdr:sp macro="" textlink="">
      <xdr:nvSpPr>
        <xdr:cNvPr id="854" name="n_4mainValue【公民館】&#10;一人当たり面積">
          <a:extLst>
            <a:ext uri="{FF2B5EF4-FFF2-40B4-BE49-F238E27FC236}">
              <a16:creationId xmlns:a16="http://schemas.microsoft.com/office/drawing/2014/main" id="{32F59C53-8107-48B5-89A9-249C55CF65A3}"/>
            </a:ext>
          </a:extLst>
        </xdr:cNvPr>
        <xdr:cNvSpPr txBox="1"/>
      </xdr:nvSpPr>
      <xdr:spPr>
        <a:xfrm>
          <a:off x="18421427"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1BF244E5-B738-44A2-93D7-809D36988DC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99D01505-1BD9-4114-80AC-A0BB333B43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B1D29B7-0536-4C4A-B0D7-8BDF6D8E71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全体を通して類似団体と比較し特に有形固定資産減価償却率が高くなっている施設は、</a:t>
          </a:r>
          <a:r>
            <a:rPr lang="ja-JP" altLang="en-US" sz="1100" b="0" i="0" baseline="0">
              <a:solidFill>
                <a:schemeClr val="dk1"/>
              </a:solidFill>
              <a:effectLst/>
              <a:latin typeface="+mn-lt"/>
              <a:ea typeface="+mn-ea"/>
              <a:cs typeface="+mn-cs"/>
            </a:rPr>
            <a:t>公営住宅、</a:t>
          </a:r>
          <a:r>
            <a:rPr lang="ja-JP" altLang="ja-JP" sz="1100" b="0" i="0" baseline="0">
              <a:solidFill>
                <a:schemeClr val="dk1"/>
              </a:solidFill>
              <a:effectLst/>
              <a:latin typeface="+mn-lt"/>
              <a:ea typeface="+mn-ea"/>
              <a:cs typeface="+mn-cs"/>
            </a:rPr>
            <a:t>体育館・プール、</a:t>
          </a:r>
          <a:r>
            <a:rPr lang="ja-JP" altLang="en-US" sz="1100" b="0" i="0" baseline="0">
              <a:solidFill>
                <a:schemeClr val="dk1"/>
              </a:solidFill>
              <a:effectLst/>
              <a:latin typeface="+mn-lt"/>
              <a:ea typeface="+mn-ea"/>
              <a:cs typeface="+mn-cs"/>
            </a:rPr>
            <a:t>消防施設、庁舎</a:t>
          </a:r>
          <a:r>
            <a:rPr lang="ja-JP" altLang="ja-JP" sz="1100" b="0" i="0" baseline="0">
              <a:solidFill>
                <a:schemeClr val="dk1"/>
              </a:solidFill>
              <a:effectLst/>
              <a:latin typeface="+mn-lt"/>
              <a:ea typeface="+mn-ea"/>
              <a:cs typeface="+mn-cs"/>
            </a:rPr>
            <a:t>で、特に低い施設は、道路、</a:t>
          </a:r>
          <a:r>
            <a:rPr lang="ja-JP" altLang="en-US" sz="1100" b="0" i="0" baseline="0">
              <a:solidFill>
                <a:schemeClr val="dk1"/>
              </a:solidFill>
              <a:effectLst/>
              <a:latin typeface="+mn-lt"/>
              <a:ea typeface="+mn-ea"/>
              <a:cs typeface="+mn-cs"/>
            </a:rPr>
            <a:t>学校施設</a:t>
          </a:r>
          <a:r>
            <a:rPr lang="ja-JP" altLang="ja-JP" sz="1100" b="0" i="0" baseline="0">
              <a:solidFill>
                <a:schemeClr val="dk1"/>
              </a:solidFill>
              <a:effectLst/>
              <a:latin typeface="+mn-lt"/>
              <a:ea typeface="+mn-ea"/>
              <a:cs typeface="+mn-cs"/>
            </a:rPr>
            <a:t>である。 </a:t>
          </a:r>
          <a:endParaRPr lang="ja-JP" altLang="ja-JP" sz="1400">
            <a:effectLst/>
          </a:endParaRPr>
        </a:p>
        <a:p>
          <a:r>
            <a:rPr lang="ja-JP" altLang="ja-JP" sz="1100" b="0" i="0" baseline="0">
              <a:solidFill>
                <a:schemeClr val="dk1"/>
              </a:solidFill>
              <a:effectLst/>
              <a:latin typeface="+mn-lt"/>
              <a:ea typeface="+mn-ea"/>
              <a:cs typeface="+mn-cs"/>
            </a:rPr>
            <a:t>また、一人当たりの面積からすると、</a:t>
          </a:r>
          <a:r>
            <a:rPr lang="ja-JP" altLang="en-US" sz="1100" b="0" i="0" baseline="0">
              <a:solidFill>
                <a:schemeClr val="dk1"/>
              </a:solidFill>
              <a:effectLst/>
              <a:latin typeface="+mn-lt"/>
              <a:ea typeface="+mn-ea"/>
              <a:cs typeface="+mn-cs"/>
            </a:rPr>
            <a:t>学校施設</a:t>
          </a:r>
          <a:r>
            <a:rPr lang="ja-JP" altLang="ja-JP" sz="1100" b="0" i="0" baseline="0">
              <a:solidFill>
                <a:schemeClr val="dk1"/>
              </a:solidFill>
              <a:effectLst/>
              <a:latin typeface="+mn-lt"/>
              <a:ea typeface="+mn-ea"/>
              <a:cs typeface="+mn-cs"/>
            </a:rPr>
            <a:t>、庁舎が高くなっている。どの施設についても一人当たり面積については、数値がほぼ横ばいとなって</a:t>
          </a:r>
          <a:r>
            <a:rPr lang="ja-JP" altLang="en-US" sz="1100" b="0" i="0" baseline="0">
              <a:solidFill>
                <a:schemeClr val="dk1"/>
              </a:solidFill>
              <a:effectLst/>
              <a:latin typeface="+mn-lt"/>
              <a:ea typeface="+mn-ea"/>
              <a:cs typeface="+mn-cs"/>
            </a:rPr>
            <a:t>いるが、公共施設の集約化により体育館・プール、保健センター、公民館、保育所等が下がっている</a:t>
          </a:r>
          <a:r>
            <a:rPr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特に有形固定資産減価償却率が高い</a:t>
          </a:r>
          <a:r>
            <a:rPr lang="ja-JP" altLang="en-US" sz="1100" b="0" i="0" baseline="0">
              <a:solidFill>
                <a:schemeClr val="dk1"/>
              </a:solidFill>
              <a:effectLst/>
              <a:latin typeface="+mn-lt"/>
              <a:ea typeface="+mn-ea"/>
              <a:cs typeface="+mn-cs"/>
            </a:rPr>
            <a:t>体育館・プール</a:t>
          </a:r>
          <a:r>
            <a:rPr lang="ja-JP" altLang="ja-JP" sz="1100" b="0" i="0" baseline="0">
              <a:solidFill>
                <a:schemeClr val="dk1"/>
              </a:solidFill>
              <a:effectLst/>
              <a:latin typeface="+mn-lt"/>
              <a:ea typeface="+mn-ea"/>
              <a:cs typeface="+mn-cs"/>
            </a:rPr>
            <a:t>や児童館については、有形固定資産減価償却率がそれぞれ９</a:t>
          </a:r>
          <a:r>
            <a:rPr lang="ja-JP" altLang="en-US" sz="1100" b="0" i="0" baseline="0">
              <a:solidFill>
                <a:schemeClr val="dk1"/>
              </a:solidFill>
              <a:effectLst/>
              <a:latin typeface="+mn-lt"/>
              <a:ea typeface="+mn-ea"/>
              <a:cs typeface="+mn-cs"/>
            </a:rPr>
            <a:t>３</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３</a:t>
          </a:r>
          <a:r>
            <a:rPr lang="ja-JP" altLang="ja-JP" sz="1100" b="0" i="0" baseline="0">
              <a:solidFill>
                <a:schemeClr val="dk1"/>
              </a:solidFill>
              <a:effectLst/>
              <a:latin typeface="+mn-lt"/>
              <a:ea typeface="+mn-ea"/>
              <a:cs typeface="+mn-cs"/>
            </a:rPr>
            <a:t>％、９</a:t>
          </a:r>
          <a:r>
            <a:rPr lang="ja-JP" altLang="en-US" sz="1100" b="0" i="0" baseline="0">
              <a:solidFill>
                <a:schemeClr val="dk1"/>
              </a:solidFill>
              <a:effectLst/>
              <a:latin typeface="+mn-lt"/>
              <a:ea typeface="+mn-ea"/>
              <a:cs typeface="+mn-cs"/>
            </a:rPr>
            <a:t>１</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％となっている。これは、旧小学校などの跡地（建物・施設）を利用しているためであるが、</a:t>
          </a:r>
          <a:r>
            <a:rPr lang="ja-JP" altLang="en-US" sz="1100" b="0" i="0" baseline="0">
              <a:solidFill>
                <a:schemeClr val="dk1"/>
              </a:solidFill>
              <a:effectLst/>
              <a:latin typeface="+mn-lt"/>
              <a:ea typeface="+mn-ea"/>
              <a:cs typeface="+mn-cs"/>
            </a:rPr>
            <a:t>集約化事業に伴い総量は減少している。</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さらに、学校施設の統廃合により減価償却率が５６．６％→３５．６％、保健センターの解体・集約化により５７．９％→５０．０％と数値に改善がみられる。</a:t>
          </a:r>
          <a:endParaRPr lang="en-US" altLang="ja-JP" sz="1100" b="0" i="0" baseline="0">
            <a:solidFill>
              <a:schemeClr val="dk1"/>
            </a:solidFill>
            <a:effectLst/>
            <a:latin typeface="+mn-lt"/>
            <a:ea typeface="+mn-ea"/>
            <a:cs typeface="+mn-cs"/>
          </a:endParaRPr>
        </a:p>
        <a:p>
          <a:pPr eaLnBrk="1" fontAlgn="auto" latinLnBrk="0" hangingPunct="1"/>
          <a:r>
            <a:rPr lang="ja-JP" altLang="ja-JP" sz="1100" b="0" i="0" baseline="0">
              <a:solidFill>
                <a:schemeClr val="dk1"/>
              </a:solidFill>
              <a:effectLst/>
              <a:latin typeface="+mn-lt"/>
              <a:ea typeface="+mn-ea"/>
              <a:cs typeface="+mn-cs"/>
            </a:rPr>
            <a:t>大規模事業</a:t>
          </a:r>
          <a:r>
            <a:rPr lang="ja-JP" altLang="en-US" sz="1100" b="0" i="0" baseline="0">
              <a:solidFill>
                <a:schemeClr val="dk1"/>
              </a:solidFill>
              <a:effectLst/>
              <a:latin typeface="+mn-lt"/>
              <a:ea typeface="+mn-ea"/>
              <a:cs typeface="+mn-cs"/>
            </a:rPr>
            <a:t>が終了し、</a:t>
          </a:r>
          <a:r>
            <a:rPr lang="ja-JP" altLang="ja-JP" sz="1100" b="0" i="0" baseline="0">
              <a:solidFill>
                <a:schemeClr val="dk1"/>
              </a:solidFill>
              <a:effectLst/>
              <a:latin typeface="+mn-lt"/>
              <a:ea typeface="+mn-ea"/>
              <a:cs typeface="+mn-cs"/>
            </a:rPr>
            <a:t>施設の集約化と再編が進</a:t>
          </a:r>
          <a:r>
            <a:rPr lang="ja-JP" altLang="en-US" sz="1100" b="0" i="0" baseline="0">
              <a:solidFill>
                <a:schemeClr val="dk1"/>
              </a:solidFill>
              <a:effectLst/>
              <a:latin typeface="+mn-lt"/>
              <a:ea typeface="+mn-ea"/>
              <a:cs typeface="+mn-cs"/>
            </a:rPr>
            <a:t>んだ</a:t>
          </a:r>
          <a:r>
            <a:rPr lang="ja-JP" altLang="ja-JP" sz="1100" b="0" i="0" baseline="0">
              <a:solidFill>
                <a:schemeClr val="dk1"/>
              </a:solidFill>
              <a:effectLst/>
              <a:latin typeface="+mn-lt"/>
              <a:ea typeface="+mn-ea"/>
              <a:cs typeface="+mn-cs"/>
            </a:rPr>
            <a:t>、残った施設について、年々加速する少子高齢化の影響もあり人口減少が進む中で、利用者が少ない施設は集約複合化等を行い、持続可能なまちづくりを進めていくために</a:t>
          </a:r>
          <a:r>
            <a:rPr lang="ja-JP" altLang="en-US" sz="1100" b="0" i="0" baseline="0">
              <a:solidFill>
                <a:schemeClr val="dk1"/>
              </a:solidFill>
              <a:effectLst/>
              <a:latin typeface="+mn-lt"/>
              <a:ea typeface="+mn-ea"/>
              <a:cs typeface="+mn-cs"/>
            </a:rPr>
            <a:t>公共施設等総合管理計画をもとにさらに</a:t>
          </a:r>
          <a:r>
            <a:rPr lang="ja-JP" altLang="ja-JP" sz="1100" b="0" i="0" baseline="0">
              <a:solidFill>
                <a:schemeClr val="dk1"/>
              </a:solidFill>
              <a:effectLst/>
              <a:latin typeface="+mn-lt"/>
              <a:ea typeface="+mn-ea"/>
              <a:cs typeface="+mn-cs"/>
            </a:rPr>
            <a:t>賢く収縮していく必要がある。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5F2715-889D-40B7-801E-B327D5754CB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33CE07-70DD-44AF-AC2C-F00EC5052B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20E7F7-4586-48A5-9091-15E5149A8C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6A338D-1F3E-4428-8EB4-24D01F697D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31DB7B-2973-4A35-AB19-6B054D08C3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D211F9-D440-4F63-89E0-26595D0995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D35268-EF1B-4744-BEFE-D367744447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4E111C-C286-4C0B-83DE-F384EF0465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3CFF9-BBB4-4B6A-8171-235BB7FEEB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442170-4291-4CAC-8972-0545D4F296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138A4D-736A-4B77-A5E1-73BBC7AAFC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8978B4-DD30-4E48-A7F5-E54F90F7A6D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AE5EE8-A48D-4092-A5BE-A59D31D0E4B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847D90-672D-44A8-982A-4D078E62BC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A46BBA-F12E-441D-81CC-E3AD8368E8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F0DFDE0-014D-4472-8302-20B19E6EEF0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CB4CE4-FAA1-4EC2-ACD4-7251E90E8BD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BC9E62-D970-4E10-AA2A-F0483C9FA4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63E016-8F20-45D1-BFF8-C0F82056316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4960E0-A3F2-44BC-832B-6063B83847E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ABD59B-6CD7-49CC-AE8F-8C336D6D322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241862-95CB-4558-94BF-49063618314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ECCD9B-6267-4367-B224-A8FF7BBC19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90CA2A-020D-4836-848F-5024BB2E824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8DA94E-3DE5-47A5-BE2D-3DE44D24196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0AA68E-22D4-46A6-8EE2-F366099FD21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24995E-F82D-4B09-B44E-82FFE02722D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4F5A44-D415-4AA4-8281-C5D5906457F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451DD5-DA24-4459-B90A-C51E9EF464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A2A5BE-97E2-47EC-BD21-1DE0EF173AE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571F71-A04F-4F80-A3C2-9EFC8377CBA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6622C8-D3EE-4904-B877-9CC4F6D323B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8788E0-BCF3-49C3-A05D-E45A348F96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12CB58-1C3B-4486-9569-3E6FC8CADFD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B28042-B841-4AC5-A695-473ADAD602B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CB0DC4-B83C-4D93-AADD-24600CF5A5C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F8635B-CF93-4018-A294-3D054D3AD0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6F12C2-CC77-4BCD-A144-BBEA73EE78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AF9254-D1A7-49A7-AB23-28BEE69AB7B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5EADB0-B0A6-4D72-B8EA-7140BDCEE65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79DB1A-B3F4-45AC-951C-FE3E63630CC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DFA160-F7CD-4196-B7EE-90B9753D53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8EE3D1-4A46-4064-A434-722DB748B06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21E2DB-DA76-4477-8D99-450F0137011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2D6090A-936B-48F8-B943-74D8D6D3363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5A5E0EC-A7C8-476B-84DE-5FF98161F1F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582BC90-C432-4824-9B80-BFD2497192B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1B94660-92AA-40D8-917D-81AD41E84BA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970FAB0-6B08-47E9-89B4-96C2257CF89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988F6CA-4305-48BE-A662-9204BE71FA9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8102701-A500-4A25-B2FA-72CBB85E6DF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ABF5F5F-9A6C-4CCF-B4BF-16B5DA9302B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50F2612-F14F-4731-86D4-7B2D16BC3A4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D4EAD2D-6D6A-46EC-8D48-0AF7ADBBB68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84C6FD7-C69C-43D7-92A6-9F30AB9114F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B975F79-6448-4520-A96E-124A0D81702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5A39F582-DFA6-4019-8EFD-BA9FD1ED137B}"/>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45E8E053-FCD2-4F3D-B35E-7EDCAE73C932}"/>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8F5D581-BD4A-4C0F-BC06-24F4E4B717BC}"/>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8BA46404-DC9B-445B-8DD5-CD0A21FAD888}"/>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224EF3E0-8D9E-4849-A5FA-0C3DDC3733B7}"/>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7FB50E00-7099-4512-8C6A-C3BAFC26DCF4}"/>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DBCF22BF-789A-447D-963B-8A377034FF07}"/>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4F10DDC7-BA4D-4155-8EED-D47D843CE7F2}"/>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17778702-110C-4059-A76D-8E2CAA8442CC}"/>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114A8D76-0B1F-4263-9617-F2EBB86E1ADD}"/>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FE6757D7-407D-41D1-A055-619BAA7137A1}"/>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82AA22-341E-495F-8E65-90DB73535B2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3707F3-093D-42D1-85BE-087616B627E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1520EA-B49C-424B-8F16-4CB294B0A43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2439BD-842E-4C1C-8023-38C45B5CC0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E6BA6E-2DA8-403A-9B5B-1CC321FB725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107043</xdr:rowOff>
    </xdr:from>
    <xdr:to>
      <xdr:col>24</xdr:col>
      <xdr:colOff>114300</xdr:colOff>
      <xdr:row>38</xdr:row>
      <xdr:rowOff>37193</xdr:rowOff>
    </xdr:to>
    <xdr:sp macro="" textlink="">
      <xdr:nvSpPr>
        <xdr:cNvPr id="74" name="楕円 73">
          <a:extLst>
            <a:ext uri="{FF2B5EF4-FFF2-40B4-BE49-F238E27FC236}">
              <a16:creationId xmlns:a16="http://schemas.microsoft.com/office/drawing/2014/main" id="{B115BA04-41B4-46A1-AA84-B07424D5A46D}"/>
            </a:ext>
          </a:extLst>
        </xdr:cNvPr>
        <xdr:cNvSpPr/>
      </xdr:nvSpPr>
      <xdr:spPr>
        <a:xfrm>
          <a:off x="45847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129920</xdr:rowOff>
    </xdr:from>
    <xdr:ext cx="405111" cy="259045"/>
    <xdr:sp macro="" textlink="">
      <xdr:nvSpPr>
        <xdr:cNvPr id="75" name="【図書館】&#10;有形固定資産減価償却率該当値テキスト">
          <a:extLst>
            <a:ext uri="{FF2B5EF4-FFF2-40B4-BE49-F238E27FC236}">
              <a16:creationId xmlns:a16="http://schemas.microsoft.com/office/drawing/2014/main" id="{0BFF7D95-0D1A-4024-874C-90939987B727}"/>
            </a:ext>
          </a:extLst>
        </xdr:cNvPr>
        <xdr:cNvSpPr txBox="1"/>
      </xdr:nvSpPr>
      <xdr:spPr>
        <a:xfrm>
          <a:off x="4673600" y="6302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3CCDB4D8-DAC9-43AE-9507-25E8BA55A267}"/>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157843</xdr:rowOff>
    </xdr:to>
    <xdr:cxnSp macro="">
      <xdr:nvCxnSpPr>
        <xdr:cNvPr id="77" name="直線コネクタ 76">
          <a:extLst>
            <a:ext uri="{FF2B5EF4-FFF2-40B4-BE49-F238E27FC236}">
              <a16:creationId xmlns:a16="http://schemas.microsoft.com/office/drawing/2014/main" id="{9D82947A-DB0C-4617-828A-5C1D4599B495}"/>
            </a:ext>
          </a:extLst>
        </xdr:cNvPr>
        <xdr:cNvCxnSpPr/>
      </xdr:nvCxnSpPr>
      <xdr:spPr>
        <a:xfrm>
          <a:off x="3797300" y="647700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0037AF88-A7F9-4F3A-8AED-0FC5F90D4C27}"/>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133350</xdr:rowOff>
    </xdr:to>
    <xdr:cxnSp macro="">
      <xdr:nvCxnSpPr>
        <xdr:cNvPr id="79" name="直線コネクタ 78">
          <a:extLst>
            <a:ext uri="{FF2B5EF4-FFF2-40B4-BE49-F238E27FC236}">
              <a16:creationId xmlns:a16="http://schemas.microsoft.com/office/drawing/2014/main" id="{3432DDF8-2A7A-4EFB-95A6-0D45D123AD24}"/>
            </a:ext>
          </a:extLst>
        </xdr:cNvPr>
        <xdr:cNvCxnSpPr/>
      </xdr:nvCxnSpPr>
      <xdr:spPr>
        <a:xfrm>
          <a:off x="2908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A1CEDF52-AE07-401E-9074-4292E823C3EA}"/>
            </a:ext>
          </a:extLst>
        </xdr:cNvPr>
        <xdr:cNvSpPr/>
      </xdr:nvSpPr>
      <xdr:spPr>
        <a:xfrm>
          <a:off x="196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BCE12677-1C9E-436F-A85F-BC24ACD08F58}"/>
            </a:ext>
          </a:extLst>
        </xdr:cNvPr>
        <xdr:cNvCxnSpPr/>
      </xdr:nvCxnSpPr>
      <xdr:spPr>
        <a:xfrm>
          <a:off x="2019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907</xdr:rowOff>
    </xdr:from>
    <xdr:to>
      <xdr:col>6</xdr:col>
      <xdr:colOff>38100</xdr:colOff>
      <xdr:row>37</xdr:row>
      <xdr:rowOff>102507</xdr:rowOff>
    </xdr:to>
    <xdr:sp macro="" textlink="">
      <xdr:nvSpPr>
        <xdr:cNvPr id="82" name="楕円 81">
          <a:extLst>
            <a:ext uri="{FF2B5EF4-FFF2-40B4-BE49-F238E27FC236}">
              <a16:creationId xmlns:a16="http://schemas.microsoft.com/office/drawing/2014/main" id="{4E9C819C-C07E-4920-BA97-8D597C305DDD}"/>
            </a:ext>
          </a:extLst>
        </xdr:cNvPr>
        <xdr:cNvSpPr/>
      </xdr:nvSpPr>
      <xdr:spPr>
        <a:xfrm>
          <a:off x="1079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51707</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330D9C24-B1EC-469C-A2DE-A276F572182A}"/>
            </a:ext>
          </a:extLst>
        </xdr:cNvPr>
        <xdr:cNvCxnSpPr/>
      </xdr:nvCxnSpPr>
      <xdr:spPr>
        <a:xfrm>
          <a:off x="1130300" y="63953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680D706B-4A6A-45C8-B46A-D994D06402D7}"/>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AF75F1DD-3B99-4380-A2EE-FCA7B609BED0}"/>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452F2DC3-0A5A-4C0E-B954-8D16307B1051}"/>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B601E3F1-8123-4E03-975F-793BE6D4258C}"/>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3827</xdr:rowOff>
    </xdr:from>
    <xdr:ext cx="405111" cy="259045"/>
    <xdr:sp macro="" textlink="">
      <xdr:nvSpPr>
        <xdr:cNvPr id="88" name="n_1mainValue【図書館】&#10;有形固定資産減価償却率">
          <a:extLst>
            <a:ext uri="{FF2B5EF4-FFF2-40B4-BE49-F238E27FC236}">
              <a16:creationId xmlns:a16="http://schemas.microsoft.com/office/drawing/2014/main" id="{101CDD73-85B5-4EE0-A9AC-50AABFF3746A}"/>
            </a:ext>
          </a:extLst>
        </xdr:cNvPr>
        <xdr:cNvSpPr txBox="1"/>
      </xdr:nvSpPr>
      <xdr:spPr>
        <a:xfrm>
          <a:off x="35820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142620</xdr:rowOff>
    </xdr:from>
    <xdr:ext cx="405111" cy="259045"/>
    <xdr:sp macro="" textlink="">
      <xdr:nvSpPr>
        <xdr:cNvPr id="89" name="n_2mainValue【図書館】&#10;有形固定資産減価償却率">
          <a:extLst>
            <a:ext uri="{FF2B5EF4-FFF2-40B4-BE49-F238E27FC236}">
              <a16:creationId xmlns:a16="http://schemas.microsoft.com/office/drawing/2014/main" id="{4182980F-96A1-4429-876F-E252A5DFC975}"/>
            </a:ext>
          </a:extLst>
        </xdr:cNvPr>
        <xdr:cNvSpPr txBox="1"/>
      </xdr:nvSpPr>
      <xdr:spPr>
        <a:xfrm>
          <a:off x="27057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109963</xdr:rowOff>
    </xdr:from>
    <xdr:ext cx="405111" cy="259045"/>
    <xdr:sp macro="" textlink="">
      <xdr:nvSpPr>
        <xdr:cNvPr id="90" name="n_3mainValue【図書館】&#10;有形固定資産減価償却率">
          <a:extLst>
            <a:ext uri="{FF2B5EF4-FFF2-40B4-BE49-F238E27FC236}">
              <a16:creationId xmlns:a16="http://schemas.microsoft.com/office/drawing/2014/main" id="{07993557-578E-4557-9397-D1485F9410E6}"/>
            </a:ext>
          </a:extLst>
        </xdr:cNvPr>
        <xdr:cNvSpPr txBox="1"/>
      </xdr:nvSpPr>
      <xdr:spPr>
        <a:xfrm>
          <a:off x="1816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FBA31A21-3CED-462B-9833-7B79B194D356}"/>
            </a:ext>
          </a:extLst>
        </xdr:cNvPr>
        <xdr:cNvSpPr txBox="1"/>
      </xdr:nvSpPr>
      <xdr:spPr>
        <a:xfrm>
          <a:off x="927744" y="643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047A725-6284-4CAF-8A70-FD8E0F47DA4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2FC7E0E-450A-4205-A8D0-CF921C5879B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594F04F-27D8-437F-AAC7-7F7FD3759C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4C08ED8-84A6-4367-A10F-6A43879593A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00A41EA-64E8-489B-B118-A6D779E366F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396B649-0522-42FA-8D4E-7288A082B21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87ACA5E-B8BE-43F4-85F6-164C5F3F5BD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6A7697-A961-46D5-AECE-91E49F50294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3AEB823-5304-4F90-A9D0-2BCD6CB7E16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9609E40-0A02-475D-A915-FB300ABA52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A930936-B7E0-4D2E-9F2D-8034DE3D8EA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1157E01-ABFD-4E3D-8676-864F176D46B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B64971E-A610-4C3B-8C46-98798EA5DD2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1E4F8E2-14AE-4443-9F69-7C557005036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3717E2E-C3D5-4CD0-880E-47DC4BE4E4A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3350031-D531-4894-86E8-D504F8B858F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058B85B-2F40-4FF2-A484-9C2CA92F214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4BD801C-D643-41B0-9CD5-CEE29B49E94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97A55D2-1490-4B0C-B683-64676898248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8F07DD4-0724-40B8-BD36-5E32A5DA4BF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6BBB376-C7CB-4381-8D56-6D12E12743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EBFE740D-6D32-4A4B-968D-DCDD1401FAB4}"/>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6D8F307C-D7AF-4B27-8714-68986AD8EEF3}"/>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FD590411-EAAC-4A91-A064-4266AA0430D5}"/>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281F1F5D-B9C3-437D-A01F-6D2C557351E1}"/>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40B28298-7E1B-4208-94EE-481E5554CAC0}"/>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CCB3DE4D-EAED-4F3F-8A93-F9569A7E67CC}"/>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FA51F907-A4D9-4FD4-BDE1-35E6CF9C8F90}"/>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B3798013-F76A-4892-B8FF-25DFB33F809B}"/>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4966EE79-407F-442A-8CC6-3E1BAAB3606C}"/>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DA839ACD-3614-4F6C-9855-CE8165CFA668}"/>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4B12CB8A-A227-4F6A-A3BA-183CF0BFE8D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A04AA57-103E-4853-9B98-8D4F0A966A7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BE7B5ED-DFD7-43C3-8F91-5526CCAF4E5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9D815E-DC03-45B4-846C-FFB61A8E900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66302F8-114E-4E04-985C-9710358EF86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8C7F18-6329-4B5A-89EB-A0862D7D18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48260</xdr:rowOff>
    </xdr:from>
    <xdr:to>
      <xdr:col>55</xdr:col>
      <xdr:colOff>50800</xdr:colOff>
      <xdr:row>36</xdr:row>
      <xdr:rowOff>149860</xdr:rowOff>
    </xdr:to>
    <xdr:sp macro="" textlink="">
      <xdr:nvSpPr>
        <xdr:cNvPr id="129" name="楕円 128">
          <a:extLst>
            <a:ext uri="{FF2B5EF4-FFF2-40B4-BE49-F238E27FC236}">
              <a16:creationId xmlns:a16="http://schemas.microsoft.com/office/drawing/2014/main" id="{B9BEA1D4-0088-49CA-8768-26109FF63AAA}"/>
            </a:ext>
          </a:extLst>
        </xdr:cNvPr>
        <xdr:cNvSpPr/>
      </xdr:nvSpPr>
      <xdr:spPr>
        <a:xfrm>
          <a:off x="10426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71137</xdr:rowOff>
    </xdr:from>
    <xdr:ext cx="469744" cy="259045"/>
    <xdr:sp macro="" textlink="">
      <xdr:nvSpPr>
        <xdr:cNvPr id="130" name="【図書館】&#10;一人当たり面積該当値テキスト">
          <a:extLst>
            <a:ext uri="{FF2B5EF4-FFF2-40B4-BE49-F238E27FC236}">
              <a16:creationId xmlns:a16="http://schemas.microsoft.com/office/drawing/2014/main" id="{A985304F-F5E7-4603-9DED-7689B540666B}"/>
            </a:ext>
          </a:extLst>
        </xdr:cNvPr>
        <xdr:cNvSpPr txBox="1"/>
      </xdr:nvSpPr>
      <xdr:spPr>
        <a:xfrm>
          <a:off x="10515600"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61976</xdr:rowOff>
    </xdr:from>
    <xdr:to>
      <xdr:col>50</xdr:col>
      <xdr:colOff>165100</xdr:colOff>
      <xdr:row>36</xdr:row>
      <xdr:rowOff>163576</xdr:rowOff>
    </xdr:to>
    <xdr:sp macro="" textlink="">
      <xdr:nvSpPr>
        <xdr:cNvPr id="131" name="楕円 130">
          <a:extLst>
            <a:ext uri="{FF2B5EF4-FFF2-40B4-BE49-F238E27FC236}">
              <a16:creationId xmlns:a16="http://schemas.microsoft.com/office/drawing/2014/main" id="{A536B85B-8E16-46C5-81DA-8B92D8A7DB3E}"/>
            </a:ext>
          </a:extLst>
        </xdr:cNvPr>
        <xdr:cNvSpPr/>
      </xdr:nvSpPr>
      <xdr:spPr>
        <a:xfrm>
          <a:off x="95885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99060</xdr:rowOff>
    </xdr:from>
    <xdr:to>
      <xdr:col>55</xdr:col>
      <xdr:colOff>0</xdr:colOff>
      <xdr:row>36</xdr:row>
      <xdr:rowOff>112776</xdr:rowOff>
    </xdr:to>
    <xdr:cxnSp macro="">
      <xdr:nvCxnSpPr>
        <xdr:cNvPr id="132" name="直線コネクタ 131">
          <a:extLst>
            <a:ext uri="{FF2B5EF4-FFF2-40B4-BE49-F238E27FC236}">
              <a16:creationId xmlns:a16="http://schemas.microsoft.com/office/drawing/2014/main" id="{5C792195-6A91-4563-A3A4-083A557E3DAD}"/>
            </a:ext>
          </a:extLst>
        </xdr:cNvPr>
        <xdr:cNvCxnSpPr/>
      </xdr:nvCxnSpPr>
      <xdr:spPr>
        <a:xfrm flipV="1">
          <a:off x="9639300" y="62712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89408</xdr:rowOff>
    </xdr:from>
    <xdr:to>
      <xdr:col>46</xdr:col>
      <xdr:colOff>38100</xdr:colOff>
      <xdr:row>37</xdr:row>
      <xdr:rowOff>19558</xdr:rowOff>
    </xdr:to>
    <xdr:sp macro="" textlink="">
      <xdr:nvSpPr>
        <xdr:cNvPr id="133" name="楕円 132">
          <a:extLst>
            <a:ext uri="{FF2B5EF4-FFF2-40B4-BE49-F238E27FC236}">
              <a16:creationId xmlns:a16="http://schemas.microsoft.com/office/drawing/2014/main" id="{8BA2612A-4B0A-4A81-874F-CD2BAE453357}"/>
            </a:ext>
          </a:extLst>
        </xdr:cNvPr>
        <xdr:cNvSpPr/>
      </xdr:nvSpPr>
      <xdr:spPr>
        <a:xfrm>
          <a:off x="8699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112776</xdr:rowOff>
    </xdr:from>
    <xdr:to>
      <xdr:col>50</xdr:col>
      <xdr:colOff>114300</xdr:colOff>
      <xdr:row>36</xdr:row>
      <xdr:rowOff>140208</xdr:rowOff>
    </xdr:to>
    <xdr:cxnSp macro="">
      <xdr:nvCxnSpPr>
        <xdr:cNvPr id="134" name="直線コネクタ 133">
          <a:extLst>
            <a:ext uri="{FF2B5EF4-FFF2-40B4-BE49-F238E27FC236}">
              <a16:creationId xmlns:a16="http://schemas.microsoft.com/office/drawing/2014/main" id="{27232922-FECA-4AA5-BDA7-39C50D7A1BCF}"/>
            </a:ext>
          </a:extLst>
        </xdr:cNvPr>
        <xdr:cNvCxnSpPr/>
      </xdr:nvCxnSpPr>
      <xdr:spPr>
        <a:xfrm flipV="1">
          <a:off x="8750300" y="62849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107696</xdr:rowOff>
    </xdr:from>
    <xdr:to>
      <xdr:col>41</xdr:col>
      <xdr:colOff>101600</xdr:colOff>
      <xdr:row>37</xdr:row>
      <xdr:rowOff>37846</xdr:rowOff>
    </xdr:to>
    <xdr:sp macro="" textlink="">
      <xdr:nvSpPr>
        <xdr:cNvPr id="135" name="楕円 134">
          <a:extLst>
            <a:ext uri="{FF2B5EF4-FFF2-40B4-BE49-F238E27FC236}">
              <a16:creationId xmlns:a16="http://schemas.microsoft.com/office/drawing/2014/main" id="{1BB89E9F-AEC1-4C35-969F-C68F54230BAD}"/>
            </a:ext>
          </a:extLst>
        </xdr:cNvPr>
        <xdr:cNvSpPr/>
      </xdr:nvSpPr>
      <xdr:spPr>
        <a:xfrm>
          <a:off x="78105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140208</xdr:rowOff>
    </xdr:from>
    <xdr:to>
      <xdr:col>45</xdr:col>
      <xdr:colOff>177800</xdr:colOff>
      <xdr:row>36</xdr:row>
      <xdr:rowOff>158496</xdr:rowOff>
    </xdr:to>
    <xdr:cxnSp macro="">
      <xdr:nvCxnSpPr>
        <xdr:cNvPr id="136" name="直線コネクタ 135">
          <a:extLst>
            <a:ext uri="{FF2B5EF4-FFF2-40B4-BE49-F238E27FC236}">
              <a16:creationId xmlns:a16="http://schemas.microsoft.com/office/drawing/2014/main" id="{EF7DC931-3699-468B-8031-73C2253A4065}"/>
            </a:ext>
          </a:extLst>
        </xdr:cNvPr>
        <xdr:cNvCxnSpPr/>
      </xdr:nvCxnSpPr>
      <xdr:spPr>
        <a:xfrm flipV="1">
          <a:off x="7861300" y="63124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121412</xdr:rowOff>
    </xdr:from>
    <xdr:to>
      <xdr:col>36</xdr:col>
      <xdr:colOff>165100</xdr:colOff>
      <xdr:row>37</xdr:row>
      <xdr:rowOff>51562</xdr:rowOff>
    </xdr:to>
    <xdr:sp macro="" textlink="">
      <xdr:nvSpPr>
        <xdr:cNvPr id="137" name="楕円 136">
          <a:extLst>
            <a:ext uri="{FF2B5EF4-FFF2-40B4-BE49-F238E27FC236}">
              <a16:creationId xmlns:a16="http://schemas.microsoft.com/office/drawing/2014/main" id="{9B2500F6-1932-4FE5-9181-D65D27991678}"/>
            </a:ext>
          </a:extLst>
        </xdr:cNvPr>
        <xdr:cNvSpPr/>
      </xdr:nvSpPr>
      <xdr:spPr>
        <a:xfrm>
          <a:off x="6921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158496</xdr:rowOff>
    </xdr:from>
    <xdr:to>
      <xdr:col>41</xdr:col>
      <xdr:colOff>50800</xdr:colOff>
      <xdr:row>37</xdr:row>
      <xdr:rowOff>762</xdr:rowOff>
    </xdr:to>
    <xdr:cxnSp macro="">
      <xdr:nvCxnSpPr>
        <xdr:cNvPr id="138" name="直線コネクタ 137">
          <a:extLst>
            <a:ext uri="{FF2B5EF4-FFF2-40B4-BE49-F238E27FC236}">
              <a16:creationId xmlns:a16="http://schemas.microsoft.com/office/drawing/2014/main" id="{3A3CE7A1-A7E1-48E8-8FF1-C46CCA9E467C}"/>
            </a:ext>
          </a:extLst>
        </xdr:cNvPr>
        <xdr:cNvCxnSpPr/>
      </xdr:nvCxnSpPr>
      <xdr:spPr>
        <a:xfrm flipV="1">
          <a:off x="6972300" y="63306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B8105628-8F64-47EB-9884-8F7B485E4930}"/>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C87B4DBA-797D-4642-9865-7CDD1724A9E4}"/>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D6643848-3907-4057-823C-FC083D4640E1}"/>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CF5B22EA-27CB-4C95-AF1C-117F2EB5BA06}"/>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8653</xdr:rowOff>
    </xdr:from>
    <xdr:ext cx="469744" cy="259045"/>
    <xdr:sp macro="" textlink="">
      <xdr:nvSpPr>
        <xdr:cNvPr id="143" name="n_1mainValue【図書館】&#10;一人当たり面積">
          <a:extLst>
            <a:ext uri="{FF2B5EF4-FFF2-40B4-BE49-F238E27FC236}">
              <a16:creationId xmlns:a16="http://schemas.microsoft.com/office/drawing/2014/main" id="{7C9956B7-75C7-4D06-948A-D56D8BF20F2F}"/>
            </a:ext>
          </a:extLst>
        </xdr:cNvPr>
        <xdr:cNvSpPr txBox="1"/>
      </xdr:nvSpPr>
      <xdr:spPr>
        <a:xfrm>
          <a:off x="9391727" y="600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36085</xdr:rowOff>
    </xdr:from>
    <xdr:ext cx="469744" cy="259045"/>
    <xdr:sp macro="" textlink="">
      <xdr:nvSpPr>
        <xdr:cNvPr id="144" name="n_2mainValue【図書館】&#10;一人当たり面積">
          <a:extLst>
            <a:ext uri="{FF2B5EF4-FFF2-40B4-BE49-F238E27FC236}">
              <a16:creationId xmlns:a16="http://schemas.microsoft.com/office/drawing/2014/main" id="{589CD6D4-0C66-4BFB-9576-A10820C19840}"/>
            </a:ext>
          </a:extLst>
        </xdr:cNvPr>
        <xdr:cNvSpPr txBox="1"/>
      </xdr:nvSpPr>
      <xdr:spPr>
        <a:xfrm>
          <a:off x="8515427"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54373</xdr:rowOff>
    </xdr:from>
    <xdr:ext cx="469744" cy="259045"/>
    <xdr:sp macro="" textlink="">
      <xdr:nvSpPr>
        <xdr:cNvPr id="145" name="n_3mainValue【図書館】&#10;一人当たり面積">
          <a:extLst>
            <a:ext uri="{FF2B5EF4-FFF2-40B4-BE49-F238E27FC236}">
              <a16:creationId xmlns:a16="http://schemas.microsoft.com/office/drawing/2014/main" id="{A80B54F1-9247-4024-9299-93CCB70C4FA7}"/>
            </a:ext>
          </a:extLst>
        </xdr:cNvPr>
        <xdr:cNvSpPr txBox="1"/>
      </xdr:nvSpPr>
      <xdr:spPr>
        <a:xfrm>
          <a:off x="7626427" y="605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68089</xdr:rowOff>
    </xdr:from>
    <xdr:ext cx="469744" cy="259045"/>
    <xdr:sp macro="" textlink="">
      <xdr:nvSpPr>
        <xdr:cNvPr id="146" name="n_4mainValue【図書館】&#10;一人当たり面積">
          <a:extLst>
            <a:ext uri="{FF2B5EF4-FFF2-40B4-BE49-F238E27FC236}">
              <a16:creationId xmlns:a16="http://schemas.microsoft.com/office/drawing/2014/main" id="{FF7349E9-7CA4-4F56-A4AD-C72A047E62DA}"/>
            </a:ext>
          </a:extLst>
        </xdr:cNvPr>
        <xdr:cNvSpPr txBox="1"/>
      </xdr:nvSpPr>
      <xdr:spPr>
        <a:xfrm>
          <a:off x="6737427" y="606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B8626CE-727C-4307-B912-3077FE1BA3C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6116EAE-2D62-41DB-87C5-A3EEC0DDC2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6838CAD-495D-4A8D-B221-943BA43D682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9FCBAC4-5EA5-42DF-B1AD-A9B97FC4A05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42063B9-0F48-4287-9537-A884385844A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FA0CE76-C0EC-4F0F-9726-1E1BF7FF79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1385559-B817-4981-BA66-307E2AF3C05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10E6458-16CA-47E9-8907-BC4233E59C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C43213A-2094-43D6-BA56-380F56088EC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DF1BFE6-ABE2-4C3F-8AED-DD86A7358B3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51FE9C5-BBB7-4FA1-8072-2C4BE717F44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EC3BFA5-1121-4A91-ADE2-A11404D830D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48875B-CDB6-4691-BCC5-1D6B0620D1D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169EC7A-A700-4184-98AD-21313D17592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1BC6A08-259F-43FC-A633-5B46755B313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EB64B63-2702-4068-B70C-7F376CCD864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BFE555F-7004-438D-81A3-DA2E34BACEB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9A6FCCA-BEBF-4EEC-BA65-93BA6CF3778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558575F-37F0-4542-8804-C4E5FFF8D87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303EEE6-9A7F-4183-AB3F-D424CE6219E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DDEFF6E-CBE4-448A-B73E-05B82445CD1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2EE566E-C830-420F-9E11-F3530AC727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F2918A2-26EB-45ED-815E-3C56DB01E30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F9AEB25-3E9E-49D6-89C1-61611944AB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D72A508-81E9-4480-9B39-805FA4D155AE}"/>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8C37003-C4B9-4068-85B2-57A16CAAAE0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1F478A4-80F3-442B-87C8-956627E4205D}"/>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A5299E5-AABE-4DE0-9774-322E465E9057}"/>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8DCA57E2-A9E9-4232-BD65-D68710EDE398}"/>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82C74BE-46EE-4FB2-A15E-C200E08F37D6}"/>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7DE17430-8A66-4C5E-8D67-C43B82CFBB8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8FD8479C-63EC-489E-984B-90273EFCBAA8}"/>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8424A0BA-602D-4E84-A854-92CF21164996}"/>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5FD29DD2-C598-4E01-96A3-F2D91AB7817A}"/>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55E55FC0-684D-43CF-B884-3C1A672B6152}"/>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8015FF0-8D59-48EF-80B6-0252E05CCF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D89FA4-E070-4517-A5DB-6557926731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713AA4-11E3-46B4-8D07-481E454F7C7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26CB259-5C3A-4337-8270-BCCBB5E7C05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27A91C-E3CD-4F2C-AA5A-942AF84AAA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69215</xdr:rowOff>
    </xdr:from>
    <xdr:to>
      <xdr:col>24</xdr:col>
      <xdr:colOff>114300</xdr:colOff>
      <xdr:row>63</xdr:row>
      <xdr:rowOff>170815</xdr:rowOff>
    </xdr:to>
    <xdr:sp macro="" textlink="">
      <xdr:nvSpPr>
        <xdr:cNvPr id="187" name="楕円 186">
          <a:extLst>
            <a:ext uri="{FF2B5EF4-FFF2-40B4-BE49-F238E27FC236}">
              <a16:creationId xmlns:a16="http://schemas.microsoft.com/office/drawing/2014/main" id="{E8765E11-F83B-4A32-A4D0-0D296619564E}"/>
            </a:ext>
          </a:extLst>
        </xdr:cNvPr>
        <xdr:cNvSpPr/>
      </xdr:nvSpPr>
      <xdr:spPr>
        <a:xfrm>
          <a:off x="45847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47642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7A8A370-D4C4-4B32-B050-DFFA05A303BB}"/>
            </a:ext>
          </a:extLst>
        </xdr:cNvPr>
        <xdr:cNvSpPr txBox="1"/>
      </xdr:nvSpPr>
      <xdr:spPr>
        <a:xfrm>
          <a:off x="4673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99695</xdr:rowOff>
    </xdr:from>
    <xdr:to>
      <xdr:col>20</xdr:col>
      <xdr:colOff>38100</xdr:colOff>
      <xdr:row>64</xdr:row>
      <xdr:rowOff>29845</xdr:rowOff>
    </xdr:to>
    <xdr:sp macro="" textlink="">
      <xdr:nvSpPr>
        <xdr:cNvPr id="189" name="楕円 188">
          <a:extLst>
            <a:ext uri="{FF2B5EF4-FFF2-40B4-BE49-F238E27FC236}">
              <a16:creationId xmlns:a16="http://schemas.microsoft.com/office/drawing/2014/main" id="{56B634C4-88FB-4138-916C-930B5D0D6056}"/>
            </a:ext>
          </a:extLst>
        </xdr:cNvPr>
        <xdr:cNvSpPr/>
      </xdr:nvSpPr>
      <xdr:spPr>
        <a:xfrm>
          <a:off x="3746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120015</xdr:rowOff>
    </xdr:from>
    <xdr:to>
      <xdr:col>24</xdr:col>
      <xdr:colOff>63500</xdr:colOff>
      <xdr:row>63</xdr:row>
      <xdr:rowOff>150495</xdr:rowOff>
    </xdr:to>
    <xdr:cxnSp macro="">
      <xdr:nvCxnSpPr>
        <xdr:cNvPr id="190" name="直線コネクタ 189">
          <a:extLst>
            <a:ext uri="{FF2B5EF4-FFF2-40B4-BE49-F238E27FC236}">
              <a16:creationId xmlns:a16="http://schemas.microsoft.com/office/drawing/2014/main" id="{3D171F0E-5484-499C-B22F-7F6009E47887}"/>
            </a:ext>
          </a:extLst>
        </xdr:cNvPr>
        <xdr:cNvCxnSpPr/>
      </xdr:nvCxnSpPr>
      <xdr:spPr>
        <a:xfrm flipV="1">
          <a:off x="3797300" y="1092136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90170</xdr:rowOff>
    </xdr:from>
    <xdr:to>
      <xdr:col>15</xdr:col>
      <xdr:colOff>101600</xdr:colOff>
      <xdr:row>64</xdr:row>
      <xdr:rowOff>20320</xdr:rowOff>
    </xdr:to>
    <xdr:sp macro="" textlink="">
      <xdr:nvSpPr>
        <xdr:cNvPr id="191" name="楕円 190">
          <a:extLst>
            <a:ext uri="{FF2B5EF4-FFF2-40B4-BE49-F238E27FC236}">
              <a16:creationId xmlns:a16="http://schemas.microsoft.com/office/drawing/2014/main" id="{6E2976B5-7FA4-4805-8E05-5DFF35B172E9}"/>
            </a:ext>
          </a:extLst>
        </xdr:cNvPr>
        <xdr:cNvSpPr/>
      </xdr:nvSpPr>
      <xdr:spPr>
        <a:xfrm>
          <a:off x="2857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140970</xdr:rowOff>
    </xdr:from>
    <xdr:to>
      <xdr:col>19</xdr:col>
      <xdr:colOff>177800</xdr:colOff>
      <xdr:row>63</xdr:row>
      <xdr:rowOff>150495</xdr:rowOff>
    </xdr:to>
    <xdr:cxnSp macro="">
      <xdr:nvCxnSpPr>
        <xdr:cNvPr id="192" name="直線コネクタ 191">
          <a:extLst>
            <a:ext uri="{FF2B5EF4-FFF2-40B4-BE49-F238E27FC236}">
              <a16:creationId xmlns:a16="http://schemas.microsoft.com/office/drawing/2014/main" id="{386BE6A8-100C-4840-996D-3B2868BB041A}"/>
            </a:ext>
          </a:extLst>
        </xdr:cNvPr>
        <xdr:cNvCxnSpPr/>
      </xdr:nvCxnSpPr>
      <xdr:spPr>
        <a:xfrm>
          <a:off x="2908300" y="109423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74930</xdr:rowOff>
    </xdr:from>
    <xdr:to>
      <xdr:col>10</xdr:col>
      <xdr:colOff>165100</xdr:colOff>
      <xdr:row>64</xdr:row>
      <xdr:rowOff>5080</xdr:rowOff>
    </xdr:to>
    <xdr:sp macro="" textlink="">
      <xdr:nvSpPr>
        <xdr:cNvPr id="193" name="楕円 192">
          <a:extLst>
            <a:ext uri="{FF2B5EF4-FFF2-40B4-BE49-F238E27FC236}">
              <a16:creationId xmlns:a16="http://schemas.microsoft.com/office/drawing/2014/main" id="{0EABFD05-EFBE-45A5-B5DA-0EBDB205C69E}"/>
            </a:ext>
          </a:extLst>
        </xdr:cNvPr>
        <xdr:cNvSpPr/>
      </xdr:nvSpPr>
      <xdr:spPr>
        <a:xfrm>
          <a:off x="1968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125730</xdr:rowOff>
    </xdr:from>
    <xdr:to>
      <xdr:col>15</xdr:col>
      <xdr:colOff>50800</xdr:colOff>
      <xdr:row>63</xdr:row>
      <xdr:rowOff>140970</xdr:rowOff>
    </xdr:to>
    <xdr:cxnSp macro="">
      <xdr:nvCxnSpPr>
        <xdr:cNvPr id="194" name="直線コネクタ 193">
          <a:extLst>
            <a:ext uri="{FF2B5EF4-FFF2-40B4-BE49-F238E27FC236}">
              <a16:creationId xmlns:a16="http://schemas.microsoft.com/office/drawing/2014/main" id="{A9CF50E4-4158-4256-A7B6-748A6A203A43}"/>
            </a:ext>
          </a:extLst>
        </xdr:cNvPr>
        <xdr:cNvCxnSpPr/>
      </xdr:nvCxnSpPr>
      <xdr:spPr>
        <a:xfrm>
          <a:off x="2019300" y="10927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61595</xdr:rowOff>
    </xdr:from>
    <xdr:to>
      <xdr:col>6</xdr:col>
      <xdr:colOff>38100</xdr:colOff>
      <xdr:row>63</xdr:row>
      <xdr:rowOff>163195</xdr:rowOff>
    </xdr:to>
    <xdr:sp macro="" textlink="">
      <xdr:nvSpPr>
        <xdr:cNvPr id="195" name="楕円 194">
          <a:extLst>
            <a:ext uri="{FF2B5EF4-FFF2-40B4-BE49-F238E27FC236}">
              <a16:creationId xmlns:a16="http://schemas.microsoft.com/office/drawing/2014/main" id="{2CACE745-9C71-4A76-92CF-951256E09DBB}"/>
            </a:ext>
          </a:extLst>
        </xdr:cNvPr>
        <xdr:cNvSpPr/>
      </xdr:nvSpPr>
      <xdr:spPr>
        <a:xfrm>
          <a:off x="10795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112395</xdr:rowOff>
    </xdr:from>
    <xdr:to>
      <xdr:col>10</xdr:col>
      <xdr:colOff>114300</xdr:colOff>
      <xdr:row>63</xdr:row>
      <xdr:rowOff>125730</xdr:rowOff>
    </xdr:to>
    <xdr:cxnSp macro="">
      <xdr:nvCxnSpPr>
        <xdr:cNvPr id="196" name="直線コネクタ 195">
          <a:extLst>
            <a:ext uri="{FF2B5EF4-FFF2-40B4-BE49-F238E27FC236}">
              <a16:creationId xmlns:a16="http://schemas.microsoft.com/office/drawing/2014/main" id="{7FFFCC3F-FE8C-41B6-9A22-3EA08A7A431E}"/>
            </a:ext>
          </a:extLst>
        </xdr:cNvPr>
        <xdr:cNvCxnSpPr/>
      </xdr:nvCxnSpPr>
      <xdr:spPr>
        <a:xfrm>
          <a:off x="1130300" y="109137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AF789FE1-C3ED-4084-9BAB-A0D8F9A13AF8}"/>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A1136C7B-02DF-4823-A7DB-65232D4B91F6}"/>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2E80D87B-AFC2-4A16-B1A9-3470DCF77EAE}"/>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3A4BF088-F252-44DE-8EDB-2FDCE84F3FE9}"/>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20972</xdr:rowOff>
    </xdr:from>
    <xdr:ext cx="405111" cy="259045"/>
    <xdr:sp macro="" textlink="">
      <xdr:nvSpPr>
        <xdr:cNvPr id="201" name="n_1mainValue【体育館・プール】&#10;有形固定資産減価償却率">
          <a:extLst>
            <a:ext uri="{FF2B5EF4-FFF2-40B4-BE49-F238E27FC236}">
              <a16:creationId xmlns:a16="http://schemas.microsoft.com/office/drawing/2014/main" id="{03F57AAE-1AE7-4F8E-ADA1-5A8A8CDC8ED6}"/>
            </a:ext>
          </a:extLst>
        </xdr:cNvPr>
        <xdr:cNvSpPr txBox="1"/>
      </xdr:nvSpPr>
      <xdr:spPr>
        <a:xfrm>
          <a:off x="358204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11447</xdr:rowOff>
    </xdr:from>
    <xdr:ext cx="405111" cy="259045"/>
    <xdr:sp macro="" textlink="">
      <xdr:nvSpPr>
        <xdr:cNvPr id="202" name="n_2mainValue【体育館・プール】&#10;有形固定資産減価償却率">
          <a:extLst>
            <a:ext uri="{FF2B5EF4-FFF2-40B4-BE49-F238E27FC236}">
              <a16:creationId xmlns:a16="http://schemas.microsoft.com/office/drawing/2014/main" id="{785A7B52-2711-41A1-9329-4CBCF22E255B}"/>
            </a:ext>
          </a:extLst>
        </xdr:cNvPr>
        <xdr:cNvSpPr txBox="1"/>
      </xdr:nvSpPr>
      <xdr:spPr>
        <a:xfrm>
          <a:off x="2705744"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167657</xdr:rowOff>
    </xdr:from>
    <xdr:ext cx="405111" cy="259045"/>
    <xdr:sp macro="" textlink="">
      <xdr:nvSpPr>
        <xdr:cNvPr id="203" name="n_3mainValue【体育館・プール】&#10;有形固定資産減価償却率">
          <a:extLst>
            <a:ext uri="{FF2B5EF4-FFF2-40B4-BE49-F238E27FC236}">
              <a16:creationId xmlns:a16="http://schemas.microsoft.com/office/drawing/2014/main" id="{D8D98BCE-2B51-499D-8D30-47AA863A50E1}"/>
            </a:ext>
          </a:extLst>
        </xdr:cNvPr>
        <xdr:cNvSpPr txBox="1"/>
      </xdr:nvSpPr>
      <xdr:spPr>
        <a:xfrm>
          <a:off x="1816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154322</xdr:rowOff>
    </xdr:from>
    <xdr:ext cx="405111" cy="259045"/>
    <xdr:sp macro="" textlink="">
      <xdr:nvSpPr>
        <xdr:cNvPr id="204" name="n_4mainValue【体育館・プール】&#10;有形固定資産減価償却率">
          <a:extLst>
            <a:ext uri="{FF2B5EF4-FFF2-40B4-BE49-F238E27FC236}">
              <a16:creationId xmlns:a16="http://schemas.microsoft.com/office/drawing/2014/main" id="{539F54CB-DE43-4C48-8187-73651F4AB9B2}"/>
            </a:ext>
          </a:extLst>
        </xdr:cNvPr>
        <xdr:cNvSpPr txBox="1"/>
      </xdr:nvSpPr>
      <xdr:spPr>
        <a:xfrm>
          <a:off x="927744" y="1095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E77D67E-16D1-4D06-A9DB-D4DB41FB33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456CD2B-CA68-448F-8EFA-67BD0068B4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F540E04-7937-4ECD-81F7-923710B9C69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D0EF384-69DA-4BD7-869A-9B999FDEF24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2B0B5C0-6899-46A2-A2F9-53071173606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73F19C6-F73E-4D16-9B25-51C67AC41E8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7BEC411-D555-4004-9EC8-1E4DE4D4B74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C346960-C0E2-4B2F-953E-D19D76041F4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1128FBD-8A0E-4B13-9662-E93231DC5B3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D5180FF-AA1A-4F46-8B62-A3BDD610D5A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9CABFC7-CC21-4D48-A55A-11AD44528FB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01D6FEB-4958-411A-861A-97804EB1749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76FBE9E-1F28-47B2-BED4-36984010D96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B2FA578-E1BA-454D-85AC-0E2D0AC4466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004513E-383F-49C2-9336-D3BE1B8A52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9D800BB-DDEB-4CC5-A5EE-81753647D2B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AB9EFB8-3B4E-422B-846B-0994850DF9B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0E176A2-E1E9-48D9-BAEC-533B01B6AC5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62505DC-C8E7-48DF-A417-1004C7F6696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1CA3098-DD7B-464D-BAEC-175AC78B6F8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FDE2C8A-9F9F-4FEE-86B6-7DD1A6D3E3C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0663A7E-AAB8-45BB-9526-5963B60CD30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96F13D1-2B59-468D-B2E2-88907C292B3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004C8A8E-0383-4641-8A57-32C2395C1D16}"/>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B6F0B9B0-9392-4881-ACA3-46B322598097}"/>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377B35B1-5EE6-4634-B2EA-5FF9F1197BFC}"/>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B8C1DFB0-C17A-42D8-81C7-47A36CF056A3}"/>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C09D0C64-D0CB-4176-957F-387EF39E1BE9}"/>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26F7E47B-5ECB-407A-86A9-BAF944B13C2F}"/>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DF3F0F3F-162C-483F-850B-4AC2BBC663C6}"/>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D5E83AC1-2751-44A0-AD1B-DF5AB2F07746}"/>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8B75D5C3-56D9-4EB3-A67E-D5D13146F7EB}"/>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9A8E382B-2742-4D62-8FF6-5EFD60D3D24B}"/>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D702ACBB-EE25-4DD0-890F-D76199E875D2}"/>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F11BDC-5AB3-430D-96EE-DE6B9E11DEB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8F4F451-EA92-410F-8BEB-3A6D5991AA6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D304BCB-EBEC-47F5-9C92-0970CBB4248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4C47381-0310-4789-A9A0-7927418D81B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F6404C-6218-4E29-92B2-CF6A15677A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80264</xdr:rowOff>
    </xdr:from>
    <xdr:to>
      <xdr:col>55</xdr:col>
      <xdr:colOff>50800</xdr:colOff>
      <xdr:row>64</xdr:row>
      <xdr:rowOff>10414</xdr:rowOff>
    </xdr:to>
    <xdr:sp macro="" textlink="">
      <xdr:nvSpPr>
        <xdr:cNvPr id="244" name="楕円 243">
          <a:extLst>
            <a:ext uri="{FF2B5EF4-FFF2-40B4-BE49-F238E27FC236}">
              <a16:creationId xmlns:a16="http://schemas.microsoft.com/office/drawing/2014/main" id="{721845D0-3E01-4BB1-88AB-824E574C0400}"/>
            </a:ext>
          </a:extLst>
        </xdr:cNvPr>
        <xdr:cNvSpPr/>
      </xdr:nvSpPr>
      <xdr:spPr>
        <a:xfrm>
          <a:off x="10426700" y="1088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166641</xdr:rowOff>
    </xdr:from>
    <xdr:ext cx="469744" cy="259045"/>
    <xdr:sp macro="" textlink="">
      <xdr:nvSpPr>
        <xdr:cNvPr id="245" name="【体育館・プール】&#10;一人当たり面積該当値テキスト">
          <a:extLst>
            <a:ext uri="{FF2B5EF4-FFF2-40B4-BE49-F238E27FC236}">
              <a16:creationId xmlns:a16="http://schemas.microsoft.com/office/drawing/2014/main" id="{E52CAB8E-C118-4B78-952B-22A2E5BC3A65}"/>
            </a:ext>
          </a:extLst>
        </xdr:cNvPr>
        <xdr:cNvSpPr txBox="1"/>
      </xdr:nvSpPr>
      <xdr:spPr>
        <a:xfrm>
          <a:off x="10515600" y="1079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xdr:rowOff>
    </xdr:from>
    <xdr:to>
      <xdr:col>50</xdr:col>
      <xdr:colOff>165100</xdr:colOff>
      <xdr:row>63</xdr:row>
      <xdr:rowOff>111760</xdr:rowOff>
    </xdr:to>
    <xdr:sp macro="" textlink="">
      <xdr:nvSpPr>
        <xdr:cNvPr id="246" name="楕円 245">
          <a:extLst>
            <a:ext uri="{FF2B5EF4-FFF2-40B4-BE49-F238E27FC236}">
              <a16:creationId xmlns:a16="http://schemas.microsoft.com/office/drawing/2014/main" id="{EC8D2BB4-D8EB-41C0-9F59-A0AB95A3499B}"/>
            </a:ext>
          </a:extLst>
        </xdr:cNvPr>
        <xdr:cNvSpPr/>
      </xdr:nvSpPr>
      <xdr:spPr>
        <a:xfrm>
          <a:off x="9588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60960</xdr:rowOff>
    </xdr:from>
    <xdr:to>
      <xdr:col>55</xdr:col>
      <xdr:colOff>0</xdr:colOff>
      <xdr:row>63</xdr:row>
      <xdr:rowOff>131064</xdr:rowOff>
    </xdr:to>
    <xdr:cxnSp macro="">
      <xdr:nvCxnSpPr>
        <xdr:cNvPr id="247" name="直線コネクタ 246">
          <a:extLst>
            <a:ext uri="{FF2B5EF4-FFF2-40B4-BE49-F238E27FC236}">
              <a16:creationId xmlns:a16="http://schemas.microsoft.com/office/drawing/2014/main" id="{DF33A97E-99DD-4534-812D-C46A25750A26}"/>
            </a:ext>
          </a:extLst>
        </xdr:cNvPr>
        <xdr:cNvCxnSpPr/>
      </xdr:nvCxnSpPr>
      <xdr:spPr>
        <a:xfrm>
          <a:off x="9639300" y="10862310"/>
          <a:ext cx="8382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3302</xdr:rowOff>
    </xdr:from>
    <xdr:to>
      <xdr:col>46</xdr:col>
      <xdr:colOff>38100</xdr:colOff>
      <xdr:row>63</xdr:row>
      <xdr:rowOff>104902</xdr:rowOff>
    </xdr:to>
    <xdr:sp macro="" textlink="">
      <xdr:nvSpPr>
        <xdr:cNvPr id="248" name="楕円 247">
          <a:extLst>
            <a:ext uri="{FF2B5EF4-FFF2-40B4-BE49-F238E27FC236}">
              <a16:creationId xmlns:a16="http://schemas.microsoft.com/office/drawing/2014/main" id="{3A22D24A-DE0B-4C00-A681-10FC33571913}"/>
            </a:ext>
          </a:extLst>
        </xdr:cNvPr>
        <xdr:cNvSpPr/>
      </xdr:nvSpPr>
      <xdr:spPr>
        <a:xfrm>
          <a:off x="8699500" y="108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54102</xdr:rowOff>
    </xdr:from>
    <xdr:to>
      <xdr:col>50</xdr:col>
      <xdr:colOff>114300</xdr:colOff>
      <xdr:row>63</xdr:row>
      <xdr:rowOff>60960</xdr:rowOff>
    </xdr:to>
    <xdr:cxnSp macro="">
      <xdr:nvCxnSpPr>
        <xdr:cNvPr id="249" name="直線コネクタ 248">
          <a:extLst>
            <a:ext uri="{FF2B5EF4-FFF2-40B4-BE49-F238E27FC236}">
              <a16:creationId xmlns:a16="http://schemas.microsoft.com/office/drawing/2014/main" id="{5265FD47-ABAC-485E-98AE-D0E14CF49295}"/>
            </a:ext>
          </a:extLst>
        </xdr:cNvPr>
        <xdr:cNvCxnSpPr/>
      </xdr:nvCxnSpPr>
      <xdr:spPr>
        <a:xfrm>
          <a:off x="8750300" y="1085545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7874</xdr:rowOff>
    </xdr:from>
    <xdr:to>
      <xdr:col>41</xdr:col>
      <xdr:colOff>101600</xdr:colOff>
      <xdr:row>63</xdr:row>
      <xdr:rowOff>109474</xdr:rowOff>
    </xdr:to>
    <xdr:sp macro="" textlink="">
      <xdr:nvSpPr>
        <xdr:cNvPr id="250" name="楕円 249">
          <a:extLst>
            <a:ext uri="{FF2B5EF4-FFF2-40B4-BE49-F238E27FC236}">
              <a16:creationId xmlns:a16="http://schemas.microsoft.com/office/drawing/2014/main" id="{57F59160-FBD6-4BC2-87A4-7DF8E4B9A6A5}"/>
            </a:ext>
          </a:extLst>
        </xdr:cNvPr>
        <xdr:cNvSpPr/>
      </xdr:nvSpPr>
      <xdr:spPr>
        <a:xfrm>
          <a:off x="7810500" y="1080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54102</xdr:rowOff>
    </xdr:from>
    <xdr:to>
      <xdr:col>45</xdr:col>
      <xdr:colOff>177800</xdr:colOff>
      <xdr:row>63</xdr:row>
      <xdr:rowOff>58674</xdr:rowOff>
    </xdr:to>
    <xdr:cxnSp macro="">
      <xdr:nvCxnSpPr>
        <xdr:cNvPr id="251" name="直線コネクタ 250">
          <a:extLst>
            <a:ext uri="{FF2B5EF4-FFF2-40B4-BE49-F238E27FC236}">
              <a16:creationId xmlns:a16="http://schemas.microsoft.com/office/drawing/2014/main" id="{EA08F9F7-C75D-4F0B-B9B6-325C0F93B7F1}"/>
            </a:ext>
          </a:extLst>
        </xdr:cNvPr>
        <xdr:cNvCxnSpPr/>
      </xdr:nvCxnSpPr>
      <xdr:spPr>
        <a:xfrm flipV="1">
          <a:off x="7861300" y="108554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10922</xdr:rowOff>
    </xdr:from>
    <xdr:to>
      <xdr:col>36</xdr:col>
      <xdr:colOff>165100</xdr:colOff>
      <xdr:row>63</xdr:row>
      <xdr:rowOff>112522</xdr:rowOff>
    </xdr:to>
    <xdr:sp macro="" textlink="">
      <xdr:nvSpPr>
        <xdr:cNvPr id="252" name="楕円 251">
          <a:extLst>
            <a:ext uri="{FF2B5EF4-FFF2-40B4-BE49-F238E27FC236}">
              <a16:creationId xmlns:a16="http://schemas.microsoft.com/office/drawing/2014/main" id="{39401058-9A98-4B5B-A569-93751C9152DB}"/>
            </a:ext>
          </a:extLst>
        </xdr:cNvPr>
        <xdr:cNvSpPr/>
      </xdr:nvSpPr>
      <xdr:spPr>
        <a:xfrm>
          <a:off x="6921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58674</xdr:rowOff>
    </xdr:from>
    <xdr:to>
      <xdr:col>41</xdr:col>
      <xdr:colOff>50800</xdr:colOff>
      <xdr:row>63</xdr:row>
      <xdr:rowOff>61722</xdr:rowOff>
    </xdr:to>
    <xdr:cxnSp macro="">
      <xdr:nvCxnSpPr>
        <xdr:cNvPr id="253" name="直線コネクタ 252">
          <a:extLst>
            <a:ext uri="{FF2B5EF4-FFF2-40B4-BE49-F238E27FC236}">
              <a16:creationId xmlns:a16="http://schemas.microsoft.com/office/drawing/2014/main" id="{7B780595-6B87-4422-BE60-47CE5E453CCF}"/>
            </a:ext>
          </a:extLst>
        </xdr:cNvPr>
        <xdr:cNvCxnSpPr/>
      </xdr:nvCxnSpPr>
      <xdr:spPr>
        <a:xfrm flipV="1">
          <a:off x="6972300" y="1086002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645DDA78-92FF-4A35-B0BC-4990503A7C93}"/>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3FE367FE-9B01-4751-8D83-3CBB4EE4107B}"/>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BFDF4D1E-43AC-4BA3-97D3-05D8BF05B32A}"/>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B88718B3-C787-488E-969D-3325371675CE}"/>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102887</xdr:rowOff>
    </xdr:from>
    <xdr:ext cx="469744" cy="259045"/>
    <xdr:sp macro="" textlink="">
      <xdr:nvSpPr>
        <xdr:cNvPr id="258" name="n_1mainValue【体育館・プール】&#10;一人当たり面積">
          <a:extLst>
            <a:ext uri="{FF2B5EF4-FFF2-40B4-BE49-F238E27FC236}">
              <a16:creationId xmlns:a16="http://schemas.microsoft.com/office/drawing/2014/main" id="{2B0F4528-BA3A-4D67-8A6B-74245194BD12}"/>
            </a:ext>
          </a:extLst>
        </xdr:cNvPr>
        <xdr:cNvSpPr txBox="1"/>
      </xdr:nvSpPr>
      <xdr:spPr>
        <a:xfrm>
          <a:off x="9391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96029</xdr:rowOff>
    </xdr:from>
    <xdr:ext cx="469744" cy="259045"/>
    <xdr:sp macro="" textlink="">
      <xdr:nvSpPr>
        <xdr:cNvPr id="259" name="n_2mainValue【体育館・プール】&#10;一人当たり面積">
          <a:extLst>
            <a:ext uri="{FF2B5EF4-FFF2-40B4-BE49-F238E27FC236}">
              <a16:creationId xmlns:a16="http://schemas.microsoft.com/office/drawing/2014/main" id="{3AD1B47D-7836-49A3-A39A-42DF28B4AB64}"/>
            </a:ext>
          </a:extLst>
        </xdr:cNvPr>
        <xdr:cNvSpPr txBox="1"/>
      </xdr:nvSpPr>
      <xdr:spPr>
        <a:xfrm>
          <a:off x="8515427" y="108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100601</xdr:rowOff>
    </xdr:from>
    <xdr:ext cx="469744" cy="259045"/>
    <xdr:sp macro="" textlink="">
      <xdr:nvSpPr>
        <xdr:cNvPr id="260" name="n_3mainValue【体育館・プール】&#10;一人当たり面積">
          <a:extLst>
            <a:ext uri="{FF2B5EF4-FFF2-40B4-BE49-F238E27FC236}">
              <a16:creationId xmlns:a16="http://schemas.microsoft.com/office/drawing/2014/main" id="{87D6408B-33CE-46BF-99B3-B0B6AEAA3DAB}"/>
            </a:ext>
          </a:extLst>
        </xdr:cNvPr>
        <xdr:cNvSpPr txBox="1"/>
      </xdr:nvSpPr>
      <xdr:spPr>
        <a:xfrm>
          <a:off x="7626427" y="1090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103649</xdr:rowOff>
    </xdr:from>
    <xdr:ext cx="469744" cy="259045"/>
    <xdr:sp macro="" textlink="">
      <xdr:nvSpPr>
        <xdr:cNvPr id="261" name="n_4mainValue【体育館・プール】&#10;一人当たり面積">
          <a:extLst>
            <a:ext uri="{FF2B5EF4-FFF2-40B4-BE49-F238E27FC236}">
              <a16:creationId xmlns:a16="http://schemas.microsoft.com/office/drawing/2014/main" id="{A09AE280-348B-409D-94CD-8B1D0CDDFE81}"/>
            </a:ext>
          </a:extLst>
        </xdr:cNvPr>
        <xdr:cNvSpPr txBox="1"/>
      </xdr:nvSpPr>
      <xdr:spPr>
        <a:xfrm>
          <a:off x="6737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8DA6E30-1B66-4F0C-8BB9-07E348AE9AE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E23A996-560A-47D0-BEE9-7F018DF5EDD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EAF1C7B-C246-4871-B9D7-734F2047AF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9C3702F-3964-4691-900F-9EB63CF363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F9497D9-D538-4774-9CD7-81872603A58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53ED3B8-E7F5-4D13-B5F1-B3F59AC7169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5E70A93-B4BA-49BA-B584-1D01EAF265A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15C1598-C953-46FF-96ED-306BB68295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0175041-3B6A-4400-9EDA-74FFD3A9E3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ED6F4F5-7719-4EE2-AD5E-44F3CCA6BC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6853D55-7326-4876-8C9F-040BF01CF57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4CF43BBE-A7BD-448A-9075-F5CA463803F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B40E36B2-0F40-49C6-BAD8-BF5DEAB590A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8CF90A60-80B1-4C3E-967C-0D1B3BEF5B6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76116B69-D780-49CF-A495-0BA8EA1C206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60F5D5A3-8AB6-4811-893C-93F3CAF864C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D39DF464-5B26-4AB2-8C89-65CFF39B471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9F38D1F8-4FD9-451D-89B6-4994AFC766F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4A9EBEF8-0BD9-4521-A8E4-C58A06A26A2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FD2B9D13-E5B5-4C19-A405-54F98411B1A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1156A7BC-4DC1-4F7A-AA9B-28B029D51B2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EC5605E-172C-4005-94A4-EC9DFBA9713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CFF394C-532F-424F-80F2-357C002C873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FF5E4AD9-6702-41BD-998D-32E7172BD33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8325AD6F-DC74-44E7-88CE-35513CAED955}"/>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4F757CB0-75A4-4C41-ABE9-0E18BFB7865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A623047-6336-44B0-880C-F8895C83F75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4913B52D-B2A1-40BE-91A2-840A3F4441D2}"/>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8372361A-5CBD-4F20-97DC-E8D75C16A80A}"/>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A27F806E-65EF-4986-87C2-5D443EDA12FB}"/>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CCFE74DC-F92D-47E5-8A91-E71B7318299B}"/>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C7ADF004-9E99-485A-A1EC-D39D579A8898}"/>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6893D211-0AA7-4476-884C-E19D9528360F}"/>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2EF23D6A-17D5-4B0E-BE72-FDB501BE1F5C}"/>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B4C3A0FA-3D25-4ABA-A1EF-4E4B38A0ADBF}"/>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BED0960-CF0D-40E1-88F0-880B06F719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61D805A-5C6C-4D06-B7D4-7DF36AFB42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A0B8734-CAA9-4FAB-B24E-F59BD1FC19D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C813392-C7B2-4E88-A977-3F08525953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4AB5DF-BACC-4970-9221-FE1394F9CE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302" name="楕円 301">
          <a:extLst>
            <a:ext uri="{FF2B5EF4-FFF2-40B4-BE49-F238E27FC236}">
              <a16:creationId xmlns:a16="http://schemas.microsoft.com/office/drawing/2014/main" id="{43669E22-8FCA-480F-A4DD-794D6457F268}"/>
            </a:ext>
          </a:extLst>
        </xdr:cNvPr>
        <xdr:cNvSpPr/>
      </xdr:nvSpPr>
      <xdr:spPr>
        <a:xfrm>
          <a:off x="45847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71138</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9EBE5F27-4221-4E0A-8DD9-86B1385E14DA}"/>
            </a:ext>
          </a:extLst>
        </xdr:cNvPr>
        <xdr:cNvSpPr txBox="1"/>
      </xdr:nvSpPr>
      <xdr:spPr>
        <a:xfrm>
          <a:off x="4673600"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124461</xdr:rowOff>
    </xdr:from>
    <xdr:to>
      <xdr:col>20</xdr:col>
      <xdr:colOff>38100</xdr:colOff>
      <xdr:row>82</xdr:row>
      <xdr:rowOff>54611</xdr:rowOff>
    </xdr:to>
    <xdr:sp macro="" textlink="">
      <xdr:nvSpPr>
        <xdr:cNvPr id="304" name="楕円 303">
          <a:extLst>
            <a:ext uri="{FF2B5EF4-FFF2-40B4-BE49-F238E27FC236}">
              <a16:creationId xmlns:a16="http://schemas.microsoft.com/office/drawing/2014/main" id="{64EFF6D6-1D51-4390-89AD-9631280B7C47}"/>
            </a:ext>
          </a:extLst>
        </xdr:cNvPr>
        <xdr:cNvSpPr/>
      </xdr:nvSpPr>
      <xdr:spPr>
        <a:xfrm>
          <a:off x="3746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99061</xdr:rowOff>
    </xdr:from>
    <xdr:to>
      <xdr:col>24</xdr:col>
      <xdr:colOff>63500</xdr:colOff>
      <xdr:row>82</xdr:row>
      <xdr:rowOff>3811</xdr:rowOff>
    </xdr:to>
    <xdr:cxnSp macro="">
      <xdr:nvCxnSpPr>
        <xdr:cNvPr id="305" name="直線コネクタ 304">
          <a:extLst>
            <a:ext uri="{FF2B5EF4-FFF2-40B4-BE49-F238E27FC236}">
              <a16:creationId xmlns:a16="http://schemas.microsoft.com/office/drawing/2014/main" id="{9AA2AAC0-E9A6-4E20-88EA-CBC73EA1DC44}"/>
            </a:ext>
          </a:extLst>
        </xdr:cNvPr>
        <xdr:cNvCxnSpPr/>
      </xdr:nvCxnSpPr>
      <xdr:spPr>
        <a:xfrm flipV="1">
          <a:off x="3797300" y="139865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86361</xdr:rowOff>
    </xdr:from>
    <xdr:to>
      <xdr:col>15</xdr:col>
      <xdr:colOff>101600</xdr:colOff>
      <xdr:row>82</xdr:row>
      <xdr:rowOff>16511</xdr:rowOff>
    </xdr:to>
    <xdr:sp macro="" textlink="">
      <xdr:nvSpPr>
        <xdr:cNvPr id="306" name="楕円 305">
          <a:extLst>
            <a:ext uri="{FF2B5EF4-FFF2-40B4-BE49-F238E27FC236}">
              <a16:creationId xmlns:a16="http://schemas.microsoft.com/office/drawing/2014/main" id="{E780C6A2-87A8-43FC-AEF0-A07C484A0C8B}"/>
            </a:ext>
          </a:extLst>
        </xdr:cNvPr>
        <xdr:cNvSpPr/>
      </xdr:nvSpPr>
      <xdr:spPr>
        <a:xfrm>
          <a:off x="2857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137161</xdr:rowOff>
    </xdr:from>
    <xdr:to>
      <xdr:col>19</xdr:col>
      <xdr:colOff>177800</xdr:colOff>
      <xdr:row>82</xdr:row>
      <xdr:rowOff>3811</xdr:rowOff>
    </xdr:to>
    <xdr:cxnSp macro="">
      <xdr:nvCxnSpPr>
        <xdr:cNvPr id="307" name="直線コネクタ 306">
          <a:extLst>
            <a:ext uri="{FF2B5EF4-FFF2-40B4-BE49-F238E27FC236}">
              <a16:creationId xmlns:a16="http://schemas.microsoft.com/office/drawing/2014/main" id="{AB3E2A67-D168-4837-927D-A33BA966C5A6}"/>
            </a:ext>
          </a:extLst>
        </xdr:cNvPr>
        <xdr:cNvCxnSpPr/>
      </xdr:nvCxnSpPr>
      <xdr:spPr>
        <a:xfrm>
          <a:off x="2908300" y="140246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48261</xdr:rowOff>
    </xdr:from>
    <xdr:to>
      <xdr:col>10</xdr:col>
      <xdr:colOff>165100</xdr:colOff>
      <xdr:row>81</xdr:row>
      <xdr:rowOff>149861</xdr:rowOff>
    </xdr:to>
    <xdr:sp macro="" textlink="">
      <xdr:nvSpPr>
        <xdr:cNvPr id="308" name="楕円 307">
          <a:extLst>
            <a:ext uri="{FF2B5EF4-FFF2-40B4-BE49-F238E27FC236}">
              <a16:creationId xmlns:a16="http://schemas.microsoft.com/office/drawing/2014/main" id="{E6B9CD9B-1C7A-493E-844D-FFF887D67FB6}"/>
            </a:ext>
          </a:extLst>
        </xdr:cNvPr>
        <xdr:cNvSpPr/>
      </xdr:nvSpPr>
      <xdr:spPr>
        <a:xfrm>
          <a:off x="1968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99061</xdr:rowOff>
    </xdr:from>
    <xdr:to>
      <xdr:col>15</xdr:col>
      <xdr:colOff>50800</xdr:colOff>
      <xdr:row>81</xdr:row>
      <xdr:rowOff>137161</xdr:rowOff>
    </xdr:to>
    <xdr:cxnSp macro="">
      <xdr:nvCxnSpPr>
        <xdr:cNvPr id="309" name="直線コネクタ 308">
          <a:extLst>
            <a:ext uri="{FF2B5EF4-FFF2-40B4-BE49-F238E27FC236}">
              <a16:creationId xmlns:a16="http://schemas.microsoft.com/office/drawing/2014/main" id="{B67920E5-8A9D-497E-8D2C-776711942BD8}"/>
            </a:ext>
          </a:extLst>
        </xdr:cNvPr>
        <xdr:cNvCxnSpPr/>
      </xdr:nvCxnSpPr>
      <xdr:spPr>
        <a:xfrm>
          <a:off x="2019300" y="139865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xdr:rowOff>
    </xdr:from>
    <xdr:to>
      <xdr:col>6</xdr:col>
      <xdr:colOff>38100</xdr:colOff>
      <xdr:row>81</xdr:row>
      <xdr:rowOff>109855</xdr:rowOff>
    </xdr:to>
    <xdr:sp macro="" textlink="">
      <xdr:nvSpPr>
        <xdr:cNvPr id="310" name="楕円 309">
          <a:extLst>
            <a:ext uri="{FF2B5EF4-FFF2-40B4-BE49-F238E27FC236}">
              <a16:creationId xmlns:a16="http://schemas.microsoft.com/office/drawing/2014/main" id="{E443071B-B066-4965-A2B7-E64A30BC2FD9}"/>
            </a:ext>
          </a:extLst>
        </xdr:cNvPr>
        <xdr:cNvSpPr/>
      </xdr:nvSpPr>
      <xdr:spPr>
        <a:xfrm>
          <a:off x="1079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81</xdr:row>
      <xdr:rowOff>99061</xdr:rowOff>
    </xdr:to>
    <xdr:cxnSp macro="">
      <xdr:nvCxnSpPr>
        <xdr:cNvPr id="311" name="直線コネクタ 310">
          <a:extLst>
            <a:ext uri="{FF2B5EF4-FFF2-40B4-BE49-F238E27FC236}">
              <a16:creationId xmlns:a16="http://schemas.microsoft.com/office/drawing/2014/main" id="{3BCF41D5-8A7D-4F94-8E92-76970719DE7C}"/>
            </a:ext>
          </a:extLst>
        </xdr:cNvPr>
        <xdr:cNvCxnSpPr/>
      </xdr:nvCxnSpPr>
      <xdr:spPr>
        <a:xfrm>
          <a:off x="1130300" y="139465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312" name="n_1aveValue【福祉施設】&#10;有形固定資産減価償却率">
          <a:extLst>
            <a:ext uri="{FF2B5EF4-FFF2-40B4-BE49-F238E27FC236}">
              <a16:creationId xmlns:a16="http://schemas.microsoft.com/office/drawing/2014/main" id="{F318577B-390E-4B49-9C54-D5351948062C}"/>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313" name="n_2aveValue【福祉施設】&#10;有形固定資産減価償却率">
          <a:extLst>
            <a:ext uri="{FF2B5EF4-FFF2-40B4-BE49-F238E27FC236}">
              <a16:creationId xmlns:a16="http://schemas.microsoft.com/office/drawing/2014/main" id="{A7E6BFAE-98F1-4FD4-AC7B-40418A6460EF}"/>
            </a:ext>
          </a:extLst>
        </xdr:cNvPr>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314" name="n_3aveValue【福祉施設】&#10;有形固定資産減価償却率">
          <a:extLst>
            <a:ext uri="{FF2B5EF4-FFF2-40B4-BE49-F238E27FC236}">
              <a16:creationId xmlns:a16="http://schemas.microsoft.com/office/drawing/2014/main" id="{480FE5F2-843E-4C35-9A27-F8F674BDBE37}"/>
            </a:ext>
          </a:extLst>
        </xdr:cNvPr>
        <xdr:cNvSpPr txBox="1"/>
      </xdr:nvSpPr>
      <xdr:spPr>
        <a:xfrm>
          <a:off x="1816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315" name="n_4aveValue【福祉施設】&#10;有形固定資産減価償却率">
          <a:extLst>
            <a:ext uri="{FF2B5EF4-FFF2-40B4-BE49-F238E27FC236}">
              <a16:creationId xmlns:a16="http://schemas.microsoft.com/office/drawing/2014/main" id="{33BCB525-3019-457D-A2B1-A8A4147C0CE5}"/>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71138</xdr:rowOff>
    </xdr:from>
    <xdr:ext cx="405111" cy="259045"/>
    <xdr:sp macro="" textlink="">
      <xdr:nvSpPr>
        <xdr:cNvPr id="316" name="n_1mainValue【福祉施設】&#10;有形固定資産減価償却率">
          <a:extLst>
            <a:ext uri="{FF2B5EF4-FFF2-40B4-BE49-F238E27FC236}">
              <a16:creationId xmlns:a16="http://schemas.microsoft.com/office/drawing/2014/main" id="{2A2241E3-4913-4651-8595-FD69683A21B2}"/>
            </a:ext>
          </a:extLst>
        </xdr:cNvPr>
        <xdr:cNvSpPr txBox="1"/>
      </xdr:nvSpPr>
      <xdr:spPr>
        <a:xfrm>
          <a:off x="3582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33038</xdr:rowOff>
    </xdr:from>
    <xdr:ext cx="405111" cy="259045"/>
    <xdr:sp macro="" textlink="">
      <xdr:nvSpPr>
        <xdr:cNvPr id="317" name="n_2mainValue【福祉施設】&#10;有形固定資産減価償却率">
          <a:extLst>
            <a:ext uri="{FF2B5EF4-FFF2-40B4-BE49-F238E27FC236}">
              <a16:creationId xmlns:a16="http://schemas.microsoft.com/office/drawing/2014/main" id="{8711D22C-FB8E-4F8C-B15F-FC7C6C2C3D97}"/>
            </a:ext>
          </a:extLst>
        </xdr:cNvPr>
        <xdr:cNvSpPr txBox="1"/>
      </xdr:nvSpPr>
      <xdr:spPr>
        <a:xfrm>
          <a:off x="2705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166388</xdr:rowOff>
    </xdr:from>
    <xdr:ext cx="405111" cy="259045"/>
    <xdr:sp macro="" textlink="">
      <xdr:nvSpPr>
        <xdr:cNvPr id="318" name="n_3mainValue【福祉施設】&#10;有形固定資産減価償却率">
          <a:extLst>
            <a:ext uri="{FF2B5EF4-FFF2-40B4-BE49-F238E27FC236}">
              <a16:creationId xmlns:a16="http://schemas.microsoft.com/office/drawing/2014/main" id="{461787FB-5DEA-4DA5-B932-BCEB56167424}"/>
            </a:ext>
          </a:extLst>
        </xdr:cNvPr>
        <xdr:cNvSpPr txBox="1"/>
      </xdr:nvSpPr>
      <xdr:spPr>
        <a:xfrm>
          <a:off x="1816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126382</xdr:rowOff>
    </xdr:from>
    <xdr:ext cx="405111" cy="259045"/>
    <xdr:sp macro="" textlink="">
      <xdr:nvSpPr>
        <xdr:cNvPr id="319" name="n_4mainValue【福祉施設】&#10;有形固定資産減価償却率">
          <a:extLst>
            <a:ext uri="{FF2B5EF4-FFF2-40B4-BE49-F238E27FC236}">
              <a16:creationId xmlns:a16="http://schemas.microsoft.com/office/drawing/2014/main" id="{3C5EBEDE-A383-4140-B94D-991FDC357460}"/>
            </a:ext>
          </a:extLst>
        </xdr:cNvPr>
        <xdr:cNvSpPr txBox="1"/>
      </xdr:nvSpPr>
      <xdr:spPr>
        <a:xfrm>
          <a:off x="927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0752111-FE25-4A03-8DA3-A0BE196E16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F0D4010-EC2D-4E1D-9DD5-A8A4725007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35080CB-5F0D-4592-A226-3967C84D96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3D79C5AA-F80C-4B89-B68E-3B99722F666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8A178EC8-3C5C-46F3-9123-2708AA60BB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E4CAB33-D696-42C5-B7B2-8602195863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C9C267E-21E5-49F1-AD63-52DA84EBA8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11F2FF5-B050-4ACE-89E9-0027B31BBF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985D309-5A45-419E-9FFE-3591A2DC239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7778BB1-6EEC-4B71-A6E3-B478B8A5EFD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7D4543E3-902F-49F1-B953-EE4120F941F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1422815-14F6-4711-A9AD-E12844D6216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A1949561-9951-4C73-A056-620CEAC88DA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7DA12E48-0746-4B4D-86EB-3F5FFC2A5CB6}"/>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FA4F1D9-A155-4AE7-97FA-4F626897E8F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4ADCCA8-DCED-4DBE-A007-63DFC4225FC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44BE9137-A6F0-4A05-8FA3-BE7CFEF28BB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8F439A80-DC56-4E87-BE82-FD38AA3C88C1}"/>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2E3AFB24-5B2D-41DA-92FF-DD40D658DFD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2706433A-E72A-4BB7-9A02-905B1116B7B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CAC60A5-5006-4E8E-AD70-7C1666803F9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8A227226-62CB-4D2B-B343-375DA49F92A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BC2D5186-FAAD-4996-915F-1617128BDB2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24644DA4-97F8-458E-A858-90927E5E9D3B}"/>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65F31917-1D0D-49E9-A9E7-D9DA3BC4CF13}"/>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F2A92FF7-8B81-4730-B694-D6887EFD1507}"/>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3F6B191D-A159-4D07-A929-ACD9074F4770}"/>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68FA53EC-DCDC-4F32-8EA0-E93131E9E231}"/>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5BF829F1-C1ED-4CBE-9890-82E586EFC22F}"/>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E3FCDE87-C4E1-4539-ACC0-EBA6C31DFD9C}"/>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8C031294-6181-477C-88D7-91A7D9D34DDC}"/>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8BBED094-CFC2-4C52-9052-95BFE903E2FD}"/>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513AB68F-D319-46E7-9CF0-19C16AAA150C}"/>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CD88AB99-AF8F-4C68-84C4-9965A4AFBC9B}"/>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C0821B6-9EB2-4794-ADDF-959E4AB9958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EDA65C1-D9BB-4E0C-8C01-F7DA2E4BC2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6DA25D-0149-42ED-A0CF-D0BA9340C57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8DEBCA4-7427-4957-8ECB-55D0376BFDB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321668A-692B-4225-903E-303E4A84BFD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52299</xdr:rowOff>
    </xdr:from>
    <xdr:to>
      <xdr:col>55</xdr:col>
      <xdr:colOff>50800</xdr:colOff>
      <xdr:row>86</xdr:row>
      <xdr:rowOff>153899</xdr:rowOff>
    </xdr:to>
    <xdr:sp macro="" textlink="">
      <xdr:nvSpPr>
        <xdr:cNvPr id="359" name="楕円 358">
          <a:extLst>
            <a:ext uri="{FF2B5EF4-FFF2-40B4-BE49-F238E27FC236}">
              <a16:creationId xmlns:a16="http://schemas.microsoft.com/office/drawing/2014/main" id="{07142FA8-A22D-47CC-BF11-DB8F8A061321}"/>
            </a:ext>
          </a:extLst>
        </xdr:cNvPr>
        <xdr:cNvSpPr/>
      </xdr:nvSpPr>
      <xdr:spPr>
        <a:xfrm>
          <a:off x="10426700" y="147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360" name="【福祉施設】&#10;一人当たり面積該当値テキスト">
          <a:extLst>
            <a:ext uri="{FF2B5EF4-FFF2-40B4-BE49-F238E27FC236}">
              <a16:creationId xmlns:a16="http://schemas.microsoft.com/office/drawing/2014/main" id="{D1B0E745-4A42-49DB-946A-DB8A09EC525E}"/>
            </a:ext>
          </a:extLst>
        </xdr:cNvPr>
        <xdr:cNvSpPr txBox="1"/>
      </xdr:nvSpPr>
      <xdr:spPr>
        <a:xfrm>
          <a:off x="10515600" y="147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53327</xdr:rowOff>
    </xdr:from>
    <xdr:to>
      <xdr:col>50</xdr:col>
      <xdr:colOff>165100</xdr:colOff>
      <xdr:row>86</xdr:row>
      <xdr:rowOff>154927</xdr:rowOff>
    </xdr:to>
    <xdr:sp macro="" textlink="">
      <xdr:nvSpPr>
        <xdr:cNvPr id="361" name="楕円 360">
          <a:extLst>
            <a:ext uri="{FF2B5EF4-FFF2-40B4-BE49-F238E27FC236}">
              <a16:creationId xmlns:a16="http://schemas.microsoft.com/office/drawing/2014/main" id="{1C5A81D6-8921-4463-8B02-E00B18C1A878}"/>
            </a:ext>
          </a:extLst>
        </xdr:cNvPr>
        <xdr:cNvSpPr/>
      </xdr:nvSpPr>
      <xdr:spPr>
        <a:xfrm>
          <a:off x="9588500" y="1479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103099</xdr:rowOff>
    </xdr:from>
    <xdr:to>
      <xdr:col>55</xdr:col>
      <xdr:colOff>0</xdr:colOff>
      <xdr:row>86</xdr:row>
      <xdr:rowOff>104127</xdr:rowOff>
    </xdr:to>
    <xdr:cxnSp macro="">
      <xdr:nvCxnSpPr>
        <xdr:cNvPr id="362" name="直線コネクタ 361">
          <a:extLst>
            <a:ext uri="{FF2B5EF4-FFF2-40B4-BE49-F238E27FC236}">
              <a16:creationId xmlns:a16="http://schemas.microsoft.com/office/drawing/2014/main" id="{F8AEFE56-AC54-4DC9-B3D3-920CF6923FE4}"/>
            </a:ext>
          </a:extLst>
        </xdr:cNvPr>
        <xdr:cNvCxnSpPr/>
      </xdr:nvCxnSpPr>
      <xdr:spPr>
        <a:xfrm flipV="1">
          <a:off x="9639300" y="14847799"/>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53594</xdr:rowOff>
    </xdr:from>
    <xdr:to>
      <xdr:col>46</xdr:col>
      <xdr:colOff>38100</xdr:colOff>
      <xdr:row>86</xdr:row>
      <xdr:rowOff>155194</xdr:rowOff>
    </xdr:to>
    <xdr:sp macro="" textlink="">
      <xdr:nvSpPr>
        <xdr:cNvPr id="363" name="楕円 362">
          <a:extLst>
            <a:ext uri="{FF2B5EF4-FFF2-40B4-BE49-F238E27FC236}">
              <a16:creationId xmlns:a16="http://schemas.microsoft.com/office/drawing/2014/main" id="{E3626BDC-1D05-4042-BBB8-75CEB8B52A97}"/>
            </a:ext>
          </a:extLst>
        </xdr:cNvPr>
        <xdr:cNvSpPr/>
      </xdr:nvSpPr>
      <xdr:spPr>
        <a:xfrm>
          <a:off x="8699500" y="1479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104127</xdr:rowOff>
    </xdr:from>
    <xdr:to>
      <xdr:col>50</xdr:col>
      <xdr:colOff>114300</xdr:colOff>
      <xdr:row>86</xdr:row>
      <xdr:rowOff>104394</xdr:rowOff>
    </xdr:to>
    <xdr:cxnSp macro="">
      <xdr:nvCxnSpPr>
        <xdr:cNvPr id="364" name="直線コネクタ 363">
          <a:extLst>
            <a:ext uri="{FF2B5EF4-FFF2-40B4-BE49-F238E27FC236}">
              <a16:creationId xmlns:a16="http://schemas.microsoft.com/office/drawing/2014/main" id="{38BF0A8C-43B7-4787-8CA2-8FDB6981FB9D}"/>
            </a:ext>
          </a:extLst>
        </xdr:cNvPr>
        <xdr:cNvCxnSpPr/>
      </xdr:nvCxnSpPr>
      <xdr:spPr>
        <a:xfrm flipV="1">
          <a:off x="8750300" y="14848827"/>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53823</xdr:rowOff>
    </xdr:from>
    <xdr:to>
      <xdr:col>41</xdr:col>
      <xdr:colOff>101600</xdr:colOff>
      <xdr:row>86</xdr:row>
      <xdr:rowOff>155423</xdr:rowOff>
    </xdr:to>
    <xdr:sp macro="" textlink="">
      <xdr:nvSpPr>
        <xdr:cNvPr id="365" name="楕円 364">
          <a:extLst>
            <a:ext uri="{FF2B5EF4-FFF2-40B4-BE49-F238E27FC236}">
              <a16:creationId xmlns:a16="http://schemas.microsoft.com/office/drawing/2014/main" id="{64B49329-992E-4539-96BF-D1F13002B854}"/>
            </a:ext>
          </a:extLst>
        </xdr:cNvPr>
        <xdr:cNvSpPr/>
      </xdr:nvSpPr>
      <xdr:spPr>
        <a:xfrm>
          <a:off x="7810500" y="1479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104394</xdr:rowOff>
    </xdr:from>
    <xdr:to>
      <xdr:col>45</xdr:col>
      <xdr:colOff>177800</xdr:colOff>
      <xdr:row>86</xdr:row>
      <xdr:rowOff>104623</xdr:rowOff>
    </xdr:to>
    <xdr:cxnSp macro="">
      <xdr:nvCxnSpPr>
        <xdr:cNvPr id="366" name="直線コネクタ 365">
          <a:extLst>
            <a:ext uri="{FF2B5EF4-FFF2-40B4-BE49-F238E27FC236}">
              <a16:creationId xmlns:a16="http://schemas.microsoft.com/office/drawing/2014/main" id="{E27EE8B3-3327-422A-ABB5-099BDEDBA047}"/>
            </a:ext>
          </a:extLst>
        </xdr:cNvPr>
        <xdr:cNvCxnSpPr/>
      </xdr:nvCxnSpPr>
      <xdr:spPr>
        <a:xfrm flipV="1">
          <a:off x="7861300" y="1484909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54014</xdr:rowOff>
    </xdr:from>
    <xdr:to>
      <xdr:col>36</xdr:col>
      <xdr:colOff>165100</xdr:colOff>
      <xdr:row>86</xdr:row>
      <xdr:rowOff>155614</xdr:rowOff>
    </xdr:to>
    <xdr:sp macro="" textlink="">
      <xdr:nvSpPr>
        <xdr:cNvPr id="367" name="楕円 366">
          <a:extLst>
            <a:ext uri="{FF2B5EF4-FFF2-40B4-BE49-F238E27FC236}">
              <a16:creationId xmlns:a16="http://schemas.microsoft.com/office/drawing/2014/main" id="{89CC81A2-C77F-4202-AAFE-B45569286825}"/>
            </a:ext>
          </a:extLst>
        </xdr:cNvPr>
        <xdr:cNvSpPr/>
      </xdr:nvSpPr>
      <xdr:spPr>
        <a:xfrm>
          <a:off x="6921500" y="1479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104623</xdr:rowOff>
    </xdr:from>
    <xdr:to>
      <xdr:col>41</xdr:col>
      <xdr:colOff>50800</xdr:colOff>
      <xdr:row>86</xdr:row>
      <xdr:rowOff>104814</xdr:rowOff>
    </xdr:to>
    <xdr:cxnSp macro="">
      <xdr:nvCxnSpPr>
        <xdr:cNvPr id="368" name="直線コネクタ 367">
          <a:extLst>
            <a:ext uri="{FF2B5EF4-FFF2-40B4-BE49-F238E27FC236}">
              <a16:creationId xmlns:a16="http://schemas.microsoft.com/office/drawing/2014/main" id="{B7A3D995-F97A-4F85-B0A1-D02E4665232E}"/>
            </a:ext>
          </a:extLst>
        </xdr:cNvPr>
        <xdr:cNvCxnSpPr/>
      </xdr:nvCxnSpPr>
      <xdr:spPr>
        <a:xfrm flipV="1">
          <a:off x="6972300" y="14849323"/>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369" name="n_1aveValue【福祉施設】&#10;一人当たり面積">
          <a:extLst>
            <a:ext uri="{FF2B5EF4-FFF2-40B4-BE49-F238E27FC236}">
              <a16:creationId xmlns:a16="http://schemas.microsoft.com/office/drawing/2014/main" id="{FE83D69F-A38D-40D0-A684-1172CA8B5CB1}"/>
            </a:ext>
          </a:extLst>
        </xdr:cNvPr>
        <xdr:cNvSpPr txBox="1"/>
      </xdr:nvSpPr>
      <xdr:spPr>
        <a:xfrm>
          <a:off x="9391727" y="148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70" name="n_2aveValue【福祉施設】&#10;一人当たり面積">
          <a:extLst>
            <a:ext uri="{FF2B5EF4-FFF2-40B4-BE49-F238E27FC236}">
              <a16:creationId xmlns:a16="http://schemas.microsoft.com/office/drawing/2014/main" id="{E95554F6-1146-441C-9FBA-B569B60DFD88}"/>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71" name="n_3aveValue【福祉施設】&#10;一人当たり面積">
          <a:extLst>
            <a:ext uri="{FF2B5EF4-FFF2-40B4-BE49-F238E27FC236}">
              <a16:creationId xmlns:a16="http://schemas.microsoft.com/office/drawing/2014/main" id="{6142D4A9-E3AE-4BCD-887E-27BA25166562}"/>
            </a:ext>
          </a:extLst>
        </xdr:cNvPr>
        <xdr:cNvSpPr txBox="1"/>
      </xdr:nvSpPr>
      <xdr:spPr>
        <a:xfrm>
          <a:off x="7626427"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372" name="n_4aveValue【福祉施設】&#10;一人当たり面積">
          <a:extLst>
            <a:ext uri="{FF2B5EF4-FFF2-40B4-BE49-F238E27FC236}">
              <a16:creationId xmlns:a16="http://schemas.microsoft.com/office/drawing/2014/main" id="{FC25DB70-BCF5-4D94-B63F-E16C5DB7E366}"/>
            </a:ext>
          </a:extLst>
        </xdr:cNvPr>
        <xdr:cNvSpPr txBox="1"/>
      </xdr:nvSpPr>
      <xdr:spPr>
        <a:xfrm>
          <a:off x="6737427" y="1489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xdr:rowOff>
    </xdr:from>
    <xdr:ext cx="469744" cy="259045"/>
    <xdr:sp macro="" textlink="">
      <xdr:nvSpPr>
        <xdr:cNvPr id="373" name="n_1mainValue【福祉施設】&#10;一人当たり面積">
          <a:extLst>
            <a:ext uri="{FF2B5EF4-FFF2-40B4-BE49-F238E27FC236}">
              <a16:creationId xmlns:a16="http://schemas.microsoft.com/office/drawing/2014/main" id="{1C68A4A3-6798-421D-93C7-9FA5F1E3E328}"/>
            </a:ext>
          </a:extLst>
        </xdr:cNvPr>
        <xdr:cNvSpPr txBox="1"/>
      </xdr:nvSpPr>
      <xdr:spPr>
        <a:xfrm>
          <a:off x="9391727" y="1457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271</xdr:rowOff>
    </xdr:from>
    <xdr:ext cx="469744" cy="259045"/>
    <xdr:sp macro="" textlink="">
      <xdr:nvSpPr>
        <xdr:cNvPr id="374" name="n_2mainValue【福祉施設】&#10;一人当たり面積">
          <a:extLst>
            <a:ext uri="{FF2B5EF4-FFF2-40B4-BE49-F238E27FC236}">
              <a16:creationId xmlns:a16="http://schemas.microsoft.com/office/drawing/2014/main" id="{B219091B-84E9-459A-80F8-C68217E5C1C5}"/>
            </a:ext>
          </a:extLst>
        </xdr:cNvPr>
        <xdr:cNvSpPr txBox="1"/>
      </xdr:nvSpPr>
      <xdr:spPr>
        <a:xfrm>
          <a:off x="85154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500</xdr:rowOff>
    </xdr:from>
    <xdr:ext cx="469744" cy="259045"/>
    <xdr:sp macro="" textlink="">
      <xdr:nvSpPr>
        <xdr:cNvPr id="375" name="n_3mainValue【福祉施設】&#10;一人当たり面積">
          <a:extLst>
            <a:ext uri="{FF2B5EF4-FFF2-40B4-BE49-F238E27FC236}">
              <a16:creationId xmlns:a16="http://schemas.microsoft.com/office/drawing/2014/main" id="{90DC702E-5AC4-4F03-970E-B1BE6C155275}"/>
            </a:ext>
          </a:extLst>
        </xdr:cNvPr>
        <xdr:cNvSpPr txBox="1"/>
      </xdr:nvSpPr>
      <xdr:spPr>
        <a:xfrm>
          <a:off x="7626427" y="1457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691</xdr:rowOff>
    </xdr:from>
    <xdr:ext cx="469744" cy="259045"/>
    <xdr:sp macro="" textlink="">
      <xdr:nvSpPr>
        <xdr:cNvPr id="376" name="n_4mainValue【福祉施設】&#10;一人当たり面積">
          <a:extLst>
            <a:ext uri="{FF2B5EF4-FFF2-40B4-BE49-F238E27FC236}">
              <a16:creationId xmlns:a16="http://schemas.microsoft.com/office/drawing/2014/main" id="{10F77A1B-DE30-46F1-A2B8-A8AFE165E293}"/>
            </a:ext>
          </a:extLst>
        </xdr:cNvPr>
        <xdr:cNvSpPr txBox="1"/>
      </xdr:nvSpPr>
      <xdr:spPr>
        <a:xfrm>
          <a:off x="6737427" y="1457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182EE2B-71F8-4555-828A-128E63E3AF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57BC579-73F3-4A4F-86A0-3D7029B2E1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8A0371C-1D4F-4B3E-ACC3-9D5896D237B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D2486F1-2E86-498A-A676-18A392EF553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FEE215F-CC82-4CF4-9A0F-8F2A7FD4910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3A7B2602-F35D-43EF-B310-744704115D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2E4E66E-5DD5-42E2-A677-EFE6F414CFA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D2096DE-E8EA-4C02-8B0D-738BBF64522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3C18F3B2-83A0-4528-8070-B0623DF094E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E9A74632-BBDF-40BB-A82E-28E16547EC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B38E287F-C733-4D29-852C-699C739C61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980A05E-0670-4107-BF66-71701E46ACC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AF04449-D2AA-49D4-8D97-A4102BC081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B19A1F39-4A1B-4D2D-A6F3-62E3F24086B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AD487D7E-BB92-4223-88D2-D5D21335D30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95583A80-3EFE-46AC-A3D6-5B819D0A45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ACD6B94-5471-491A-A4F1-B5A62DC424D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421AC07A-A9E9-4981-B704-2F9E103EC7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C2D2A612-CAAE-4E45-9243-FBAA9BB7818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5DF67D13-0DF7-4611-A87A-24F2DEC6E4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C8E2FA33-0B26-45AA-B573-B053605EFC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9AACF34C-DA23-4BDF-A24A-398AF525CFE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C9E602C-F5C4-42D1-ABEB-E148B07505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720E4F18-481E-47DB-9284-ECC3691C7A5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E06D0107-8513-43D3-BEF0-AE2D4A54CE0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3E42E75B-2D56-4F4B-82ED-D3FF4E8CF1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B46C058B-BFA6-42FA-8424-1740E2B37F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64937500-975C-42DA-BEEC-F6BE56759BF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B130032A-09CC-4DEF-B68C-F951D025EBC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D2DD9E35-133D-4EA9-A08F-D9E57D026A8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36AE9C10-B8E4-41BA-A36B-327A377976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99A0395B-F182-48BE-AF1A-760A4338645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3686CD7A-F47A-47FB-A934-44F6DC0B659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2418CDCF-7AD6-4CB5-A6A0-E5C6CEE1AA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B844CD87-8D65-456E-A865-19463782B0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F6985950-A84D-45A5-90EB-0150EE0545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C0B3FFD1-581D-4DC1-BA71-88D31D11E2D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18BF043C-4210-47CD-B6D5-C480F070D4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B278A141-09ED-435F-AB95-4C4C3B4034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83A8D32D-98FE-4662-BB36-A74EDFB33B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C90BE847-2F1D-41A5-891C-8D99BFBC61E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653F1F8D-AD53-41E7-89E0-3525A35F647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ACE53D55-3C0A-44A1-9C8D-B3644BB118C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E12C839C-0BE7-4D86-AF9A-C31E159F9F7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4558E3AF-77DD-4C63-9FEF-8BA0824CBD7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F5392168-67AE-4111-B37B-FCE701C4540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57543637-120A-4D1A-9919-FD70F5A8D1C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E00B3874-8689-44C0-BF05-AA2004510F8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6DDFB924-1DEA-48C2-AFB3-B4512F46917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4FBBAFBB-3304-4A26-A7F4-493E5957BBB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DB59D385-746D-4687-9458-0731F091337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822B057E-089B-4FB7-AB85-3F723A5ACE9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0C717E6E-5985-4DC9-91EA-CFC5F28C760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4EFCA467-C3A9-41E4-A2F8-3DFE87615F5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9D3242DE-21DF-46C1-A040-02117DD977B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78A2B74D-435D-4029-8C7B-0C470DE2FE5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0F76C807-0744-4FB5-A058-F63E86F0F3E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FBA66A79-E364-46E8-BC84-A115D0EE475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2184458E-CD9A-4736-A9C8-10A2D2552B5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E811C91B-AF80-410F-9269-517CD4BD863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5270183C-AFA5-461D-B38A-857F843B0F34}"/>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8" name="直線コネクタ 437">
          <a:extLst>
            <a:ext uri="{FF2B5EF4-FFF2-40B4-BE49-F238E27FC236}">
              <a16:creationId xmlns:a16="http://schemas.microsoft.com/office/drawing/2014/main" id="{CC8D2947-2233-459D-9DD2-6E7DD7C26B02}"/>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10D9D55C-8450-4FFE-96B5-2C6AF0BAC012}"/>
            </a:ext>
          </a:extLst>
        </xdr:cNvPr>
        <xdr:cNvSpPr txBox="1"/>
      </xdr:nvSpPr>
      <xdr:spPr>
        <a:xfrm>
          <a:off x="16357600" y="1023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0" name="フローチャート: 判断 439">
          <a:extLst>
            <a:ext uri="{FF2B5EF4-FFF2-40B4-BE49-F238E27FC236}">
              <a16:creationId xmlns:a16="http://schemas.microsoft.com/office/drawing/2014/main" id="{5AE52B2F-5EA3-4E15-97F8-D7D31750087E}"/>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1" name="フローチャート: 判断 440">
          <a:extLst>
            <a:ext uri="{FF2B5EF4-FFF2-40B4-BE49-F238E27FC236}">
              <a16:creationId xmlns:a16="http://schemas.microsoft.com/office/drawing/2014/main" id="{431A8DCC-00C8-48EE-8476-67AB2DFD363C}"/>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2" name="フローチャート: 判断 441">
          <a:extLst>
            <a:ext uri="{FF2B5EF4-FFF2-40B4-BE49-F238E27FC236}">
              <a16:creationId xmlns:a16="http://schemas.microsoft.com/office/drawing/2014/main" id="{1847B5C6-B597-4EC1-B8DC-86F309697747}"/>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3" name="フローチャート: 判断 442">
          <a:extLst>
            <a:ext uri="{FF2B5EF4-FFF2-40B4-BE49-F238E27FC236}">
              <a16:creationId xmlns:a16="http://schemas.microsoft.com/office/drawing/2014/main" id="{D80F14DB-7B31-4713-AB32-D4845C892FFB}"/>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4" name="フローチャート: 判断 443">
          <a:extLst>
            <a:ext uri="{FF2B5EF4-FFF2-40B4-BE49-F238E27FC236}">
              <a16:creationId xmlns:a16="http://schemas.microsoft.com/office/drawing/2014/main" id="{6F5DDF49-ABD8-4DB1-9A27-11C142B64BF7}"/>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ACB93F3-724F-4CBF-BE67-5B653408B54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6F467E9-B3BF-46D5-85C0-2648A838873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8A733D8-0339-4BA5-9F90-38DCC35D134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800CB38-2EF1-4C9D-B515-5302EE3182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46734B1-6055-4EE2-8D97-B41B441D51B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450" name="楕円 449">
          <a:extLst>
            <a:ext uri="{FF2B5EF4-FFF2-40B4-BE49-F238E27FC236}">
              <a16:creationId xmlns:a16="http://schemas.microsoft.com/office/drawing/2014/main" id="{8A6238CD-B499-46E3-990D-AAEFE791B2A6}"/>
            </a:ext>
          </a:extLst>
        </xdr:cNvPr>
        <xdr:cNvSpPr/>
      </xdr:nvSpPr>
      <xdr:spPr>
        <a:xfrm>
          <a:off x="16268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B0D7517C-13EB-4CFC-974C-16F11BE66CEC}"/>
            </a:ext>
          </a:extLst>
        </xdr:cNvPr>
        <xdr:cNvSpPr txBox="1"/>
      </xdr:nvSpPr>
      <xdr:spPr>
        <a:xfrm>
          <a:off x="16357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78196</xdr:rowOff>
    </xdr:from>
    <xdr:to>
      <xdr:col>81</xdr:col>
      <xdr:colOff>101600</xdr:colOff>
      <xdr:row>61</xdr:row>
      <xdr:rowOff>8346</xdr:rowOff>
    </xdr:to>
    <xdr:sp macro="" textlink="">
      <xdr:nvSpPr>
        <xdr:cNvPr id="452" name="楕円 451">
          <a:extLst>
            <a:ext uri="{FF2B5EF4-FFF2-40B4-BE49-F238E27FC236}">
              <a16:creationId xmlns:a16="http://schemas.microsoft.com/office/drawing/2014/main" id="{C647F02C-57A7-4F15-AEC5-CBD78C7ED686}"/>
            </a:ext>
          </a:extLst>
        </xdr:cNvPr>
        <xdr:cNvSpPr/>
      </xdr:nvSpPr>
      <xdr:spPr>
        <a:xfrm>
          <a:off x="15430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128996</xdr:rowOff>
    </xdr:to>
    <xdr:cxnSp macro="">
      <xdr:nvCxnSpPr>
        <xdr:cNvPr id="453" name="直線コネクタ 452">
          <a:extLst>
            <a:ext uri="{FF2B5EF4-FFF2-40B4-BE49-F238E27FC236}">
              <a16:creationId xmlns:a16="http://schemas.microsoft.com/office/drawing/2014/main" id="{423BF8C6-7ADB-4E74-B9E3-7A5A9BC65940}"/>
            </a:ext>
          </a:extLst>
        </xdr:cNvPr>
        <xdr:cNvCxnSpPr/>
      </xdr:nvCxnSpPr>
      <xdr:spPr>
        <a:xfrm flipV="1">
          <a:off x="15481300" y="10287000"/>
          <a:ext cx="8382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153307</xdr:rowOff>
    </xdr:from>
    <xdr:to>
      <xdr:col>76</xdr:col>
      <xdr:colOff>165100</xdr:colOff>
      <xdr:row>61</xdr:row>
      <xdr:rowOff>83457</xdr:rowOff>
    </xdr:to>
    <xdr:sp macro="" textlink="">
      <xdr:nvSpPr>
        <xdr:cNvPr id="454" name="楕円 453">
          <a:extLst>
            <a:ext uri="{FF2B5EF4-FFF2-40B4-BE49-F238E27FC236}">
              <a16:creationId xmlns:a16="http://schemas.microsoft.com/office/drawing/2014/main" id="{C308D129-75D5-44ED-AF85-2E501C8590A8}"/>
            </a:ext>
          </a:extLst>
        </xdr:cNvPr>
        <xdr:cNvSpPr/>
      </xdr:nvSpPr>
      <xdr:spPr>
        <a:xfrm>
          <a:off x="14541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128996</xdr:rowOff>
    </xdr:from>
    <xdr:to>
      <xdr:col>81</xdr:col>
      <xdr:colOff>50800</xdr:colOff>
      <xdr:row>61</xdr:row>
      <xdr:rowOff>32657</xdr:rowOff>
    </xdr:to>
    <xdr:cxnSp macro="">
      <xdr:nvCxnSpPr>
        <xdr:cNvPr id="455" name="直線コネクタ 454">
          <a:extLst>
            <a:ext uri="{FF2B5EF4-FFF2-40B4-BE49-F238E27FC236}">
              <a16:creationId xmlns:a16="http://schemas.microsoft.com/office/drawing/2014/main" id="{A2DDF288-10C8-419E-AE11-8E2BDF150703}"/>
            </a:ext>
          </a:extLst>
        </xdr:cNvPr>
        <xdr:cNvCxnSpPr/>
      </xdr:nvCxnSpPr>
      <xdr:spPr>
        <a:xfrm flipV="1">
          <a:off x="14592300" y="1041599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115751</xdr:rowOff>
    </xdr:from>
    <xdr:to>
      <xdr:col>72</xdr:col>
      <xdr:colOff>38100</xdr:colOff>
      <xdr:row>61</xdr:row>
      <xdr:rowOff>45901</xdr:rowOff>
    </xdr:to>
    <xdr:sp macro="" textlink="">
      <xdr:nvSpPr>
        <xdr:cNvPr id="456" name="楕円 455">
          <a:extLst>
            <a:ext uri="{FF2B5EF4-FFF2-40B4-BE49-F238E27FC236}">
              <a16:creationId xmlns:a16="http://schemas.microsoft.com/office/drawing/2014/main" id="{E9E56755-F7C1-4BC3-AF1C-C2BB6730964E}"/>
            </a:ext>
          </a:extLst>
        </xdr:cNvPr>
        <xdr:cNvSpPr/>
      </xdr:nvSpPr>
      <xdr:spPr>
        <a:xfrm>
          <a:off x="13652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166551</xdr:rowOff>
    </xdr:from>
    <xdr:to>
      <xdr:col>76</xdr:col>
      <xdr:colOff>114300</xdr:colOff>
      <xdr:row>61</xdr:row>
      <xdr:rowOff>32657</xdr:rowOff>
    </xdr:to>
    <xdr:cxnSp macro="">
      <xdr:nvCxnSpPr>
        <xdr:cNvPr id="457" name="直線コネクタ 456">
          <a:extLst>
            <a:ext uri="{FF2B5EF4-FFF2-40B4-BE49-F238E27FC236}">
              <a16:creationId xmlns:a16="http://schemas.microsoft.com/office/drawing/2014/main" id="{E932EC01-E025-4AA0-A87D-3B368C0D7CC7}"/>
            </a:ext>
          </a:extLst>
        </xdr:cNvPr>
        <xdr:cNvCxnSpPr/>
      </xdr:nvCxnSpPr>
      <xdr:spPr>
        <a:xfrm>
          <a:off x="13703300" y="1045355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83094</xdr:rowOff>
    </xdr:from>
    <xdr:to>
      <xdr:col>67</xdr:col>
      <xdr:colOff>101600</xdr:colOff>
      <xdr:row>61</xdr:row>
      <xdr:rowOff>13244</xdr:rowOff>
    </xdr:to>
    <xdr:sp macro="" textlink="">
      <xdr:nvSpPr>
        <xdr:cNvPr id="458" name="楕円 457">
          <a:extLst>
            <a:ext uri="{FF2B5EF4-FFF2-40B4-BE49-F238E27FC236}">
              <a16:creationId xmlns:a16="http://schemas.microsoft.com/office/drawing/2014/main" id="{442CA867-F7B6-45F9-95D2-272689FAB41D}"/>
            </a:ext>
          </a:extLst>
        </xdr:cNvPr>
        <xdr:cNvSpPr/>
      </xdr:nvSpPr>
      <xdr:spPr>
        <a:xfrm>
          <a:off x="12763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133894</xdr:rowOff>
    </xdr:from>
    <xdr:to>
      <xdr:col>71</xdr:col>
      <xdr:colOff>177800</xdr:colOff>
      <xdr:row>60</xdr:row>
      <xdr:rowOff>166551</xdr:rowOff>
    </xdr:to>
    <xdr:cxnSp macro="">
      <xdr:nvCxnSpPr>
        <xdr:cNvPr id="459" name="直線コネクタ 458">
          <a:extLst>
            <a:ext uri="{FF2B5EF4-FFF2-40B4-BE49-F238E27FC236}">
              <a16:creationId xmlns:a16="http://schemas.microsoft.com/office/drawing/2014/main" id="{3425452C-1F20-4E2D-833A-C1C50B7D8081}"/>
            </a:ext>
          </a:extLst>
        </xdr:cNvPr>
        <xdr:cNvCxnSpPr/>
      </xdr:nvCxnSpPr>
      <xdr:spPr>
        <a:xfrm>
          <a:off x="12814300" y="104208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F7113C17-AF39-46E3-9265-5713DFA34E3C}"/>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9BE50CA5-140D-4192-9AAF-24069F1C22DB}"/>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51F3C921-D3B0-4BCF-BFFA-70E5CFF791DA}"/>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62D32374-6EAD-45C2-A28A-58570A741741}"/>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170923</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91A7AED0-E620-4551-BF5C-27D374F64892}"/>
            </a:ext>
          </a:extLst>
        </xdr:cNvPr>
        <xdr:cNvSpPr txBox="1"/>
      </xdr:nvSpPr>
      <xdr:spPr>
        <a:xfrm>
          <a:off x="152660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74584</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64627852-22C3-4AE5-9836-98C5767049C3}"/>
            </a:ext>
          </a:extLst>
        </xdr:cNvPr>
        <xdr:cNvSpPr txBox="1"/>
      </xdr:nvSpPr>
      <xdr:spPr>
        <a:xfrm>
          <a:off x="14389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37028</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F6A4CD69-1F78-4C42-A56C-9FFD518D7AEA}"/>
            </a:ext>
          </a:extLst>
        </xdr:cNvPr>
        <xdr:cNvSpPr txBox="1"/>
      </xdr:nvSpPr>
      <xdr:spPr>
        <a:xfrm>
          <a:off x="13500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4371</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4C6198DB-5B9D-46A0-8B55-5E9D62E5751F}"/>
            </a:ext>
          </a:extLst>
        </xdr:cNvPr>
        <xdr:cNvSpPr txBox="1"/>
      </xdr:nvSpPr>
      <xdr:spPr>
        <a:xfrm>
          <a:off x="12611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F6A97259-F05A-44A0-A3AB-F71A2CE690D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A24AA793-2732-4699-A64D-7D6A8AB310A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9C60376F-D194-49CC-8005-BF0FF461B17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BE87549C-67E6-482E-842D-888F8391732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BF8D07A2-89B2-4B49-9C0D-1D61F79947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7E6E0B77-8B76-4AF1-ABAA-E247123392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D5F11CDC-1617-41AF-B1C9-BAFD905A71D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9136236F-60B7-47C8-A4FC-A15187FA32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6DE60A6C-7FB3-4677-BB52-3AE0C0902BE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E3C15ECB-FB53-4121-8634-22E80BFA223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7EFDE850-9D17-4CBC-9D21-894D61DA5D5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E2221259-9026-4600-922D-B591866C86D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C0BD066C-F117-46AE-AD20-64BD18890E1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8CD6B87B-DD18-411B-B4CF-73D3496E325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B9F53197-2E07-4186-A4A3-04DC0F28AA9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C68CFDB1-5E58-4F0B-8CFA-E668C059A00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47CE2267-8452-44B6-B4FE-B458BE1D260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F22CBBC2-988D-4704-8283-A4BDC9D393A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4113631D-FC71-478A-824B-C059323547B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4F7A7B1D-5C4C-460F-8718-C78925709C1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E3D71812-1386-48DE-94A3-3A03F519CD3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DDA6507F-CE9A-4114-B555-5AEBD6434CD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8AA47DFA-34CA-44BD-9732-6960EF14D3B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09B746ED-51FC-46E2-AD39-403A75EB52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64839AE9-C31B-4CCA-82E3-673540AC229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3" name="直線コネクタ 492">
          <a:extLst>
            <a:ext uri="{FF2B5EF4-FFF2-40B4-BE49-F238E27FC236}">
              <a16:creationId xmlns:a16="http://schemas.microsoft.com/office/drawing/2014/main" id="{EEDD1E6C-4B6A-40ED-BC30-E274FFC51EAD}"/>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F63C0550-0C35-43AB-8D74-EFE1254B8B6D}"/>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5" name="直線コネクタ 494">
          <a:extLst>
            <a:ext uri="{FF2B5EF4-FFF2-40B4-BE49-F238E27FC236}">
              <a16:creationId xmlns:a16="http://schemas.microsoft.com/office/drawing/2014/main" id="{59C96BCF-5850-45A2-8413-77A65557F882}"/>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5F62D004-AF72-4A34-BB4B-02BC0DB9C867}"/>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7" name="直線コネクタ 496">
          <a:extLst>
            <a:ext uri="{FF2B5EF4-FFF2-40B4-BE49-F238E27FC236}">
              <a16:creationId xmlns:a16="http://schemas.microsoft.com/office/drawing/2014/main" id="{E0B7C8EB-62A1-4995-92A8-8C5B9DC01243}"/>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DF3E0E6E-E202-4F46-B084-E8726C33D387}"/>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99" name="フローチャート: 判断 498">
          <a:extLst>
            <a:ext uri="{FF2B5EF4-FFF2-40B4-BE49-F238E27FC236}">
              <a16:creationId xmlns:a16="http://schemas.microsoft.com/office/drawing/2014/main" id="{A7EACD82-179D-4C97-8F37-C669D6DEB4DA}"/>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0" name="フローチャート: 判断 499">
          <a:extLst>
            <a:ext uri="{FF2B5EF4-FFF2-40B4-BE49-F238E27FC236}">
              <a16:creationId xmlns:a16="http://schemas.microsoft.com/office/drawing/2014/main" id="{A14A35B1-8D14-47EF-82DB-64CEDD147CB7}"/>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1" name="フローチャート: 判断 500">
          <a:extLst>
            <a:ext uri="{FF2B5EF4-FFF2-40B4-BE49-F238E27FC236}">
              <a16:creationId xmlns:a16="http://schemas.microsoft.com/office/drawing/2014/main" id="{8CA3D5A6-EB0B-4D4F-8E52-EA2C38BD8EF1}"/>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2" name="フローチャート: 判断 501">
          <a:extLst>
            <a:ext uri="{FF2B5EF4-FFF2-40B4-BE49-F238E27FC236}">
              <a16:creationId xmlns:a16="http://schemas.microsoft.com/office/drawing/2014/main" id="{F12A2310-CEAD-41BB-B80A-F8E00DA5374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3" name="フローチャート: 判断 502">
          <a:extLst>
            <a:ext uri="{FF2B5EF4-FFF2-40B4-BE49-F238E27FC236}">
              <a16:creationId xmlns:a16="http://schemas.microsoft.com/office/drawing/2014/main" id="{1B2A8302-4886-4CCF-99FE-3E6A361C9AD5}"/>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43FAB9F1-CBB0-4466-8FE4-CF86812522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B9B4736-949E-4B15-880E-182531DBF3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28C1DF85-452C-4D48-BBDB-B377C46F94A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E8EA4B2-B34D-48BD-9D35-7FC3707C79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BCA56B06-3014-4D77-BEDC-4229187EEC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117384</xdr:rowOff>
    </xdr:from>
    <xdr:to>
      <xdr:col>116</xdr:col>
      <xdr:colOff>114300</xdr:colOff>
      <xdr:row>64</xdr:row>
      <xdr:rowOff>47534</xdr:rowOff>
    </xdr:to>
    <xdr:sp macro="" textlink="">
      <xdr:nvSpPr>
        <xdr:cNvPr id="509" name="楕円 508">
          <a:extLst>
            <a:ext uri="{FF2B5EF4-FFF2-40B4-BE49-F238E27FC236}">
              <a16:creationId xmlns:a16="http://schemas.microsoft.com/office/drawing/2014/main" id="{369BA4FC-754D-4B52-8047-2BA456C3CD90}"/>
            </a:ext>
          </a:extLst>
        </xdr:cNvPr>
        <xdr:cNvSpPr/>
      </xdr:nvSpPr>
      <xdr:spPr>
        <a:xfrm>
          <a:off x="221107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32311</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6F1791A0-0488-4967-B931-B1A8C6B6B5D3}"/>
            </a:ext>
          </a:extLst>
        </xdr:cNvPr>
        <xdr:cNvSpPr txBox="1"/>
      </xdr:nvSpPr>
      <xdr:spPr>
        <a:xfrm>
          <a:off x="22199600" y="1083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158206</xdr:rowOff>
    </xdr:from>
    <xdr:to>
      <xdr:col>112</xdr:col>
      <xdr:colOff>38100</xdr:colOff>
      <xdr:row>63</xdr:row>
      <xdr:rowOff>88356</xdr:rowOff>
    </xdr:to>
    <xdr:sp macro="" textlink="">
      <xdr:nvSpPr>
        <xdr:cNvPr id="511" name="楕円 510">
          <a:extLst>
            <a:ext uri="{FF2B5EF4-FFF2-40B4-BE49-F238E27FC236}">
              <a16:creationId xmlns:a16="http://schemas.microsoft.com/office/drawing/2014/main" id="{B9EFDE23-FED7-4771-92B7-290EAF7C9E30}"/>
            </a:ext>
          </a:extLst>
        </xdr:cNvPr>
        <xdr:cNvSpPr/>
      </xdr:nvSpPr>
      <xdr:spPr>
        <a:xfrm>
          <a:off x="21272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37556</xdr:rowOff>
    </xdr:from>
    <xdr:to>
      <xdr:col>116</xdr:col>
      <xdr:colOff>63500</xdr:colOff>
      <xdr:row>63</xdr:row>
      <xdr:rowOff>168184</xdr:rowOff>
    </xdr:to>
    <xdr:cxnSp macro="">
      <xdr:nvCxnSpPr>
        <xdr:cNvPr id="512" name="直線コネクタ 511">
          <a:extLst>
            <a:ext uri="{FF2B5EF4-FFF2-40B4-BE49-F238E27FC236}">
              <a16:creationId xmlns:a16="http://schemas.microsoft.com/office/drawing/2014/main" id="{37110F56-F6ED-47DC-8B5D-2E30DFFA66ED}"/>
            </a:ext>
          </a:extLst>
        </xdr:cNvPr>
        <xdr:cNvCxnSpPr/>
      </xdr:nvCxnSpPr>
      <xdr:spPr>
        <a:xfrm>
          <a:off x="21323300" y="10838906"/>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164737</xdr:rowOff>
    </xdr:from>
    <xdr:to>
      <xdr:col>107</xdr:col>
      <xdr:colOff>101600</xdr:colOff>
      <xdr:row>63</xdr:row>
      <xdr:rowOff>94887</xdr:rowOff>
    </xdr:to>
    <xdr:sp macro="" textlink="">
      <xdr:nvSpPr>
        <xdr:cNvPr id="513" name="楕円 512">
          <a:extLst>
            <a:ext uri="{FF2B5EF4-FFF2-40B4-BE49-F238E27FC236}">
              <a16:creationId xmlns:a16="http://schemas.microsoft.com/office/drawing/2014/main" id="{E92C7A4B-A539-456C-8134-089344D16A98}"/>
            </a:ext>
          </a:extLst>
        </xdr:cNvPr>
        <xdr:cNvSpPr/>
      </xdr:nvSpPr>
      <xdr:spPr>
        <a:xfrm>
          <a:off x="20383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37556</xdr:rowOff>
    </xdr:from>
    <xdr:to>
      <xdr:col>111</xdr:col>
      <xdr:colOff>177800</xdr:colOff>
      <xdr:row>63</xdr:row>
      <xdr:rowOff>44087</xdr:rowOff>
    </xdr:to>
    <xdr:cxnSp macro="">
      <xdr:nvCxnSpPr>
        <xdr:cNvPr id="514" name="直線コネクタ 513">
          <a:extLst>
            <a:ext uri="{FF2B5EF4-FFF2-40B4-BE49-F238E27FC236}">
              <a16:creationId xmlns:a16="http://schemas.microsoft.com/office/drawing/2014/main" id="{677D2AB6-0E5C-47AD-A27B-7DB261A98C08}"/>
            </a:ext>
          </a:extLst>
        </xdr:cNvPr>
        <xdr:cNvCxnSpPr/>
      </xdr:nvCxnSpPr>
      <xdr:spPr>
        <a:xfrm flipV="1">
          <a:off x="20434300" y="108389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171269</xdr:rowOff>
    </xdr:from>
    <xdr:to>
      <xdr:col>102</xdr:col>
      <xdr:colOff>165100</xdr:colOff>
      <xdr:row>63</xdr:row>
      <xdr:rowOff>101419</xdr:rowOff>
    </xdr:to>
    <xdr:sp macro="" textlink="">
      <xdr:nvSpPr>
        <xdr:cNvPr id="515" name="楕円 514">
          <a:extLst>
            <a:ext uri="{FF2B5EF4-FFF2-40B4-BE49-F238E27FC236}">
              <a16:creationId xmlns:a16="http://schemas.microsoft.com/office/drawing/2014/main" id="{F24A9DE7-B8F9-48CA-B8B6-BA92F1F1B9BC}"/>
            </a:ext>
          </a:extLst>
        </xdr:cNvPr>
        <xdr:cNvSpPr/>
      </xdr:nvSpPr>
      <xdr:spPr>
        <a:xfrm>
          <a:off x="19494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44087</xdr:rowOff>
    </xdr:from>
    <xdr:to>
      <xdr:col>107</xdr:col>
      <xdr:colOff>50800</xdr:colOff>
      <xdr:row>63</xdr:row>
      <xdr:rowOff>50619</xdr:rowOff>
    </xdr:to>
    <xdr:cxnSp macro="">
      <xdr:nvCxnSpPr>
        <xdr:cNvPr id="516" name="直線コネクタ 515">
          <a:extLst>
            <a:ext uri="{FF2B5EF4-FFF2-40B4-BE49-F238E27FC236}">
              <a16:creationId xmlns:a16="http://schemas.microsoft.com/office/drawing/2014/main" id="{A0700572-B6B3-429D-891C-6006CEF8AFC1}"/>
            </a:ext>
          </a:extLst>
        </xdr:cNvPr>
        <xdr:cNvCxnSpPr/>
      </xdr:nvCxnSpPr>
      <xdr:spPr>
        <a:xfrm flipV="1">
          <a:off x="19545300" y="108454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3084</xdr:rowOff>
    </xdr:from>
    <xdr:to>
      <xdr:col>98</xdr:col>
      <xdr:colOff>38100</xdr:colOff>
      <xdr:row>63</xdr:row>
      <xdr:rowOff>104684</xdr:rowOff>
    </xdr:to>
    <xdr:sp macro="" textlink="">
      <xdr:nvSpPr>
        <xdr:cNvPr id="517" name="楕円 516">
          <a:extLst>
            <a:ext uri="{FF2B5EF4-FFF2-40B4-BE49-F238E27FC236}">
              <a16:creationId xmlns:a16="http://schemas.microsoft.com/office/drawing/2014/main" id="{87C198A1-C86C-485D-97E4-D7785B5302E2}"/>
            </a:ext>
          </a:extLst>
        </xdr:cNvPr>
        <xdr:cNvSpPr/>
      </xdr:nvSpPr>
      <xdr:spPr>
        <a:xfrm>
          <a:off x="18605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50619</xdr:rowOff>
    </xdr:from>
    <xdr:to>
      <xdr:col>102</xdr:col>
      <xdr:colOff>114300</xdr:colOff>
      <xdr:row>63</xdr:row>
      <xdr:rowOff>53884</xdr:rowOff>
    </xdr:to>
    <xdr:cxnSp macro="">
      <xdr:nvCxnSpPr>
        <xdr:cNvPr id="518" name="直線コネクタ 517">
          <a:extLst>
            <a:ext uri="{FF2B5EF4-FFF2-40B4-BE49-F238E27FC236}">
              <a16:creationId xmlns:a16="http://schemas.microsoft.com/office/drawing/2014/main" id="{220A37B6-0F25-4861-B0FD-FCB064456090}"/>
            </a:ext>
          </a:extLst>
        </xdr:cNvPr>
        <xdr:cNvCxnSpPr/>
      </xdr:nvCxnSpPr>
      <xdr:spPr>
        <a:xfrm flipV="1">
          <a:off x="18656300" y="108519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19" name="n_1aveValue【保健センター・保健所】&#10;一人当たり面積">
          <a:extLst>
            <a:ext uri="{FF2B5EF4-FFF2-40B4-BE49-F238E27FC236}">
              <a16:creationId xmlns:a16="http://schemas.microsoft.com/office/drawing/2014/main" id="{47AD036B-6F65-47BB-B773-D10098F9AA75}"/>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20" name="n_2aveValue【保健センター・保健所】&#10;一人当たり面積">
          <a:extLst>
            <a:ext uri="{FF2B5EF4-FFF2-40B4-BE49-F238E27FC236}">
              <a16:creationId xmlns:a16="http://schemas.microsoft.com/office/drawing/2014/main" id="{47A11B55-6C1B-40F2-B0D3-FCDABC1293E4}"/>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21" name="n_3aveValue【保健センター・保健所】&#10;一人当たり面積">
          <a:extLst>
            <a:ext uri="{FF2B5EF4-FFF2-40B4-BE49-F238E27FC236}">
              <a16:creationId xmlns:a16="http://schemas.microsoft.com/office/drawing/2014/main" id="{2178CCFA-3F49-4EEF-B2B0-3760EEE141F9}"/>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22" name="n_4aveValue【保健センター・保健所】&#10;一人当たり面積">
          <a:extLst>
            <a:ext uri="{FF2B5EF4-FFF2-40B4-BE49-F238E27FC236}">
              <a16:creationId xmlns:a16="http://schemas.microsoft.com/office/drawing/2014/main" id="{400AE485-7636-41E1-9FD8-573576D03F31}"/>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79483</xdr:rowOff>
    </xdr:from>
    <xdr:ext cx="469744" cy="259045"/>
    <xdr:sp macro="" textlink="">
      <xdr:nvSpPr>
        <xdr:cNvPr id="523" name="n_1mainValue【保健センター・保健所】&#10;一人当たり面積">
          <a:extLst>
            <a:ext uri="{FF2B5EF4-FFF2-40B4-BE49-F238E27FC236}">
              <a16:creationId xmlns:a16="http://schemas.microsoft.com/office/drawing/2014/main" id="{5DE5D86D-9BD4-407F-8E93-C3F3F8CA969E}"/>
            </a:ext>
          </a:extLst>
        </xdr:cNvPr>
        <xdr:cNvSpPr txBox="1"/>
      </xdr:nvSpPr>
      <xdr:spPr>
        <a:xfrm>
          <a:off x="210757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86014</xdr:rowOff>
    </xdr:from>
    <xdr:ext cx="469744" cy="259045"/>
    <xdr:sp macro="" textlink="">
      <xdr:nvSpPr>
        <xdr:cNvPr id="524" name="n_2mainValue【保健センター・保健所】&#10;一人当たり面積">
          <a:extLst>
            <a:ext uri="{FF2B5EF4-FFF2-40B4-BE49-F238E27FC236}">
              <a16:creationId xmlns:a16="http://schemas.microsoft.com/office/drawing/2014/main" id="{A6D73350-502E-4432-84E1-371953E9A728}"/>
            </a:ext>
          </a:extLst>
        </xdr:cNvPr>
        <xdr:cNvSpPr txBox="1"/>
      </xdr:nvSpPr>
      <xdr:spPr>
        <a:xfrm>
          <a:off x="20199427" y="1088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92546</xdr:rowOff>
    </xdr:from>
    <xdr:ext cx="469744" cy="259045"/>
    <xdr:sp macro="" textlink="">
      <xdr:nvSpPr>
        <xdr:cNvPr id="525" name="n_3mainValue【保健センター・保健所】&#10;一人当たり面積">
          <a:extLst>
            <a:ext uri="{FF2B5EF4-FFF2-40B4-BE49-F238E27FC236}">
              <a16:creationId xmlns:a16="http://schemas.microsoft.com/office/drawing/2014/main" id="{76D07930-75A7-4272-B31B-F85EDA2F0A72}"/>
            </a:ext>
          </a:extLst>
        </xdr:cNvPr>
        <xdr:cNvSpPr txBox="1"/>
      </xdr:nvSpPr>
      <xdr:spPr>
        <a:xfrm>
          <a:off x="19310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95811</xdr:rowOff>
    </xdr:from>
    <xdr:ext cx="469744" cy="259045"/>
    <xdr:sp macro="" textlink="">
      <xdr:nvSpPr>
        <xdr:cNvPr id="526" name="n_4mainValue【保健センター・保健所】&#10;一人当たり面積">
          <a:extLst>
            <a:ext uri="{FF2B5EF4-FFF2-40B4-BE49-F238E27FC236}">
              <a16:creationId xmlns:a16="http://schemas.microsoft.com/office/drawing/2014/main" id="{30900D8E-5DAD-4113-88A4-B5F506E4D5AC}"/>
            </a:ext>
          </a:extLst>
        </xdr:cNvPr>
        <xdr:cNvSpPr txBox="1"/>
      </xdr:nvSpPr>
      <xdr:spPr>
        <a:xfrm>
          <a:off x="18421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64BC18D-94EC-4871-9156-3CE2E5B180D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6211F18E-5804-497D-B41D-78F7BC11A85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84DCABCA-8A95-48DA-B6C2-7DCE4AA25C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3DC5781E-8E41-4746-8A2D-08448DF186C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640DDD96-7BCF-4B60-BA1A-496D79E0E91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80148136-BC94-4FB9-B162-11E3452AB0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1D006956-D64E-487C-9712-4E4EDF59242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E9FDF3C1-C63B-4D94-AB6C-0B50543F70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DC1E3C43-724B-4573-82EF-635FBA2A11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21E4A45D-0F51-41C0-BFCB-8AC082EE68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5AC3431D-5507-440D-9427-7E1DADE22B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B4832BC2-35E2-4FCF-B49D-8C928FB96E5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0B97A7F6-090B-4781-8FE0-882956DFAA9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4580E3B1-C72E-4556-9F33-CBEC045CEA6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A18D14F7-D0E3-4CF1-9953-D17977543D5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AD44E8B3-83E0-4D74-9320-F2661254D94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0CFBE65D-1C0F-45C5-9149-15445B3F41B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9CD5D40C-A896-4774-8D34-55CB19B0E83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8DF89DD7-3A82-406C-94F0-E810F22B505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634C4CF7-1479-486F-98C6-E2F61C42586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9C1B250A-5E1A-43E9-BA97-7D44D8DA55C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2A323E85-C05A-4D71-A441-B02081B1799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2D4DE8D5-A655-46A6-88C3-DC4CEB1F837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FEAA11A0-A4BC-453B-AD6F-0B72ED4970B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6E5A4AC0-5AB2-421C-AE75-D9E4FA0A21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2" name="直線コネクタ 551">
          <a:extLst>
            <a:ext uri="{FF2B5EF4-FFF2-40B4-BE49-F238E27FC236}">
              <a16:creationId xmlns:a16="http://schemas.microsoft.com/office/drawing/2014/main" id="{3860FBF6-C924-45EE-9474-4A62F640928F}"/>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3" name="【消防施設】&#10;有形固定資産減価償却率最小値テキスト">
          <a:extLst>
            <a:ext uri="{FF2B5EF4-FFF2-40B4-BE49-F238E27FC236}">
              <a16:creationId xmlns:a16="http://schemas.microsoft.com/office/drawing/2014/main" id="{0A73874F-0C14-4011-B559-1E58BE3C6D3E}"/>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4" name="直線コネクタ 553">
          <a:extLst>
            <a:ext uri="{FF2B5EF4-FFF2-40B4-BE49-F238E27FC236}">
              <a16:creationId xmlns:a16="http://schemas.microsoft.com/office/drawing/2014/main" id="{09072D90-3DFA-4625-A7B7-0F4788AAB94E}"/>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9575757A-9527-4A93-BA7A-FE9B4543C378}"/>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6" name="直線コネクタ 555">
          <a:extLst>
            <a:ext uri="{FF2B5EF4-FFF2-40B4-BE49-F238E27FC236}">
              <a16:creationId xmlns:a16="http://schemas.microsoft.com/office/drawing/2014/main" id="{11D499CD-2325-41C4-8F98-A55CC09E274C}"/>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9BA8A9C0-B7AB-4494-A7B2-C7D22776F7C2}"/>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8" name="フローチャート: 判断 557">
          <a:extLst>
            <a:ext uri="{FF2B5EF4-FFF2-40B4-BE49-F238E27FC236}">
              <a16:creationId xmlns:a16="http://schemas.microsoft.com/office/drawing/2014/main" id="{F3DD00C5-0117-4E2B-8F30-0ECA3AE9186D}"/>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9" name="フローチャート: 判断 558">
          <a:extLst>
            <a:ext uri="{FF2B5EF4-FFF2-40B4-BE49-F238E27FC236}">
              <a16:creationId xmlns:a16="http://schemas.microsoft.com/office/drawing/2014/main" id="{42A938BA-91A3-4301-9727-7B5648D5AE02}"/>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0" name="フローチャート: 判断 559">
          <a:extLst>
            <a:ext uri="{FF2B5EF4-FFF2-40B4-BE49-F238E27FC236}">
              <a16:creationId xmlns:a16="http://schemas.microsoft.com/office/drawing/2014/main" id="{CB7EDA9C-6D93-4068-BD1E-B06E22852BDE}"/>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1" name="フローチャート: 判断 560">
          <a:extLst>
            <a:ext uri="{FF2B5EF4-FFF2-40B4-BE49-F238E27FC236}">
              <a16:creationId xmlns:a16="http://schemas.microsoft.com/office/drawing/2014/main" id="{9EE21862-45F2-4439-99EA-96B245A574FC}"/>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2" name="フローチャート: 判断 561">
          <a:extLst>
            <a:ext uri="{FF2B5EF4-FFF2-40B4-BE49-F238E27FC236}">
              <a16:creationId xmlns:a16="http://schemas.microsoft.com/office/drawing/2014/main" id="{15EEBB93-A738-444B-8488-ACACA26C706D}"/>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B0C4091-E203-4E4D-A1A0-0180BAC9B93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348134EB-53F7-4B75-974F-A7A4A9EEC78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CCD2667-2051-439C-8A03-E90338DF2B3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75956C5A-FE76-4FA0-8B89-8E5100A426E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FB3D9C76-4225-4718-9917-7383DEFE4C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36286</xdr:rowOff>
    </xdr:from>
    <xdr:to>
      <xdr:col>85</xdr:col>
      <xdr:colOff>177800</xdr:colOff>
      <xdr:row>85</xdr:row>
      <xdr:rowOff>137886</xdr:rowOff>
    </xdr:to>
    <xdr:sp macro="" textlink="">
      <xdr:nvSpPr>
        <xdr:cNvPr id="568" name="楕円 567">
          <a:extLst>
            <a:ext uri="{FF2B5EF4-FFF2-40B4-BE49-F238E27FC236}">
              <a16:creationId xmlns:a16="http://schemas.microsoft.com/office/drawing/2014/main" id="{07CA7556-9541-4C1C-B88C-C698A7C472BD}"/>
            </a:ext>
          </a:extLst>
        </xdr:cNvPr>
        <xdr:cNvSpPr/>
      </xdr:nvSpPr>
      <xdr:spPr>
        <a:xfrm>
          <a:off x="162687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14713</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871C85E6-F3BA-4869-89BD-D93942017C88}"/>
            </a:ext>
          </a:extLst>
        </xdr:cNvPr>
        <xdr:cNvSpPr txBox="1"/>
      </xdr:nvSpPr>
      <xdr:spPr>
        <a:xfrm>
          <a:off x="16357600"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6894</xdr:rowOff>
    </xdr:from>
    <xdr:to>
      <xdr:col>81</xdr:col>
      <xdr:colOff>101600</xdr:colOff>
      <xdr:row>85</xdr:row>
      <xdr:rowOff>108494</xdr:rowOff>
    </xdr:to>
    <xdr:sp macro="" textlink="">
      <xdr:nvSpPr>
        <xdr:cNvPr id="570" name="楕円 569">
          <a:extLst>
            <a:ext uri="{FF2B5EF4-FFF2-40B4-BE49-F238E27FC236}">
              <a16:creationId xmlns:a16="http://schemas.microsoft.com/office/drawing/2014/main" id="{9E58FA6D-1C96-4F61-B416-73E665BC1BE5}"/>
            </a:ext>
          </a:extLst>
        </xdr:cNvPr>
        <xdr:cNvSpPr/>
      </xdr:nvSpPr>
      <xdr:spPr>
        <a:xfrm>
          <a:off x="15430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57694</xdr:rowOff>
    </xdr:from>
    <xdr:to>
      <xdr:col>85</xdr:col>
      <xdr:colOff>127000</xdr:colOff>
      <xdr:row>85</xdr:row>
      <xdr:rowOff>87086</xdr:rowOff>
    </xdr:to>
    <xdr:cxnSp macro="">
      <xdr:nvCxnSpPr>
        <xdr:cNvPr id="571" name="直線コネクタ 570">
          <a:extLst>
            <a:ext uri="{FF2B5EF4-FFF2-40B4-BE49-F238E27FC236}">
              <a16:creationId xmlns:a16="http://schemas.microsoft.com/office/drawing/2014/main" id="{5409E0E4-5295-4332-BA0C-4B655B96B1C3}"/>
            </a:ext>
          </a:extLst>
        </xdr:cNvPr>
        <xdr:cNvCxnSpPr/>
      </xdr:nvCxnSpPr>
      <xdr:spPr>
        <a:xfrm>
          <a:off x="15481300" y="1463094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127726</xdr:rowOff>
    </xdr:from>
    <xdr:to>
      <xdr:col>76</xdr:col>
      <xdr:colOff>165100</xdr:colOff>
      <xdr:row>85</xdr:row>
      <xdr:rowOff>57876</xdr:rowOff>
    </xdr:to>
    <xdr:sp macro="" textlink="">
      <xdr:nvSpPr>
        <xdr:cNvPr id="572" name="楕円 571">
          <a:extLst>
            <a:ext uri="{FF2B5EF4-FFF2-40B4-BE49-F238E27FC236}">
              <a16:creationId xmlns:a16="http://schemas.microsoft.com/office/drawing/2014/main" id="{131554EA-1747-43D0-A6A6-F79FB309CDDE}"/>
            </a:ext>
          </a:extLst>
        </xdr:cNvPr>
        <xdr:cNvSpPr/>
      </xdr:nvSpPr>
      <xdr:spPr>
        <a:xfrm>
          <a:off x="14541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7076</xdr:rowOff>
    </xdr:from>
    <xdr:to>
      <xdr:col>81</xdr:col>
      <xdr:colOff>50800</xdr:colOff>
      <xdr:row>85</xdr:row>
      <xdr:rowOff>57694</xdr:rowOff>
    </xdr:to>
    <xdr:cxnSp macro="">
      <xdr:nvCxnSpPr>
        <xdr:cNvPr id="573" name="直線コネクタ 572">
          <a:extLst>
            <a:ext uri="{FF2B5EF4-FFF2-40B4-BE49-F238E27FC236}">
              <a16:creationId xmlns:a16="http://schemas.microsoft.com/office/drawing/2014/main" id="{6D502F29-3B6B-4BEE-8EAB-0CCBA4ACFB7F}"/>
            </a:ext>
          </a:extLst>
        </xdr:cNvPr>
        <xdr:cNvCxnSpPr/>
      </xdr:nvCxnSpPr>
      <xdr:spPr>
        <a:xfrm>
          <a:off x="14592300" y="145803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101600</xdr:rowOff>
    </xdr:from>
    <xdr:to>
      <xdr:col>72</xdr:col>
      <xdr:colOff>38100</xdr:colOff>
      <xdr:row>85</xdr:row>
      <xdr:rowOff>31750</xdr:rowOff>
    </xdr:to>
    <xdr:sp macro="" textlink="">
      <xdr:nvSpPr>
        <xdr:cNvPr id="574" name="楕円 573">
          <a:extLst>
            <a:ext uri="{FF2B5EF4-FFF2-40B4-BE49-F238E27FC236}">
              <a16:creationId xmlns:a16="http://schemas.microsoft.com/office/drawing/2014/main" id="{FFC9FAF1-570E-4CD2-9B3E-ABF55AC8CBD7}"/>
            </a:ext>
          </a:extLst>
        </xdr:cNvPr>
        <xdr:cNvSpPr/>
      </xdr:nvSpPr>
      <xdr:spPr>
        <a:xfrm>
          <a:off x="1365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152400</xdr:rowOff>
    </xdr:from>
    <xdr:to>
      <xdr:col>76</xdr:col>
      <xdr:colOff>114300</xdr:colOff>
      <xdr:row>85</xdr:row>
      <xdr:rowOff>7076</xdr:rowOff>
    </xdr:to>
    <xdr:cxnSp macro="">
      <xdr:nvCxnSpPr>
        <xdr:cNvPr id="575" name="直線コネクタ 574">
          <a:extLst>
            <a:ext uri="{FF2B5EF4-FFF2-40B4-BE49-F238E27FC236}">
              <a16:creationId xmlns:a16="http://schemas.microsoft.com/office/drawing/2014/main" id="{9B13816D-C669-47E3-94AE-00EFC0CBC609}"/>
            </a:ext>
          </a:extLst>
        </xdr:cNvPr>
        <xdr:cNvCxnSpPr/>
      </xdr:nvCxnSpPr>
      <xdr:spPr>
        <a:xfrm>
          <a:off x="13703300" y="145542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75474</xdr:rowOff>
    </xdr:from>
    <xdr:to>
      <xdr:col>67</xdr:col>
      <xdr:colOff>101600</xdr:colOff>
      <xdr:row>85</xdr:row>
      <xdr:rowOff>5624</xdr:rowOff>
    </xdr:to>
    <xdr:sp macro="" textlink="">
      <xdr:nvSpPr>
        <xdr:cNvPr id="576" name="楕円 575">
          <a:extLst>
            <a:ext uri="{FF2B5EF4-FFF2-40B4-BE49-F238E27FC236}">
              <a16:creationId xmlns:a16="http://schemas.microsoft.com/office/drawing/2014/main" id="{6B10D6F0-8AD4-4F4D-B94E-F767C2FE115E}"/>
            </a:ext>
          </a:extLst>
        </xdr:cNvPr>
        <xdr:cNvSpPr/>
      </xdr:nvSpPr>
      <xdr:spPr>
        <a:xfrm>
          <a:off x="12763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126274</xdr:rowOff>
    </xdr:from>
    <xdr:to>
      <xdr:col>71</xdr:col>
      <xdr:colOff>177800</xdr:colOff>
      <xdr:row>84</xdr:row>
      <xdr:rowOff>152400</xdr:rowOff>
    </xdr:to>
    <xdr:cxnSp macro="">
      <xdr:nvCxnSpPr>
        <xdr:cNvPr id="577" name="直線コネクタ 576">
          <a:extLst>
            <a:ext uri="{FF2B5EF4-FFF2-40B4-BE49-F238E27FC236}">
              <a16:creationId xmlns:a16="http://schemas.microsoft.com/office/drawing/2014/main" id="{67F1F029-5348-4AAC-A8B5-81E3040FD2DC}"/>
            </a:ext>
          </a:extLst>
        </xdr:cNvPr>
        <xdr:cNvCxnSpPr/>
      </xdr:nvCxnSpPr>
      <xdr:spPr>
        <a:xfrm>
          <a:off x="12814300" y="145280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8" name="n_1aveValue【消防施設】&#10;有形固定資産減価償却率">
          <a:extLst>
            <a:ext uri="{FF2B5EF4-FFF2-40B4-BE49-F238E27FC236}">
              <a16:creationId xmlns:a16="http://schemas.microsoft.com/office/drawing/2014/main" id="{1CA087E3-F382-4832-AD5A-6B5ED83C8F04}"/>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79" name="n_2aveValue【消防施設】&#10;有形固定資産減価償却率">
          <a:extLst>
            <a:ext uri="{FF2B5EF4-FFF2-40B4-BE49-F238E27FC236}">
              <a16:creationId xmlns:a16="http://schemas.microsoft.com/office/drawing/2014/main" id="{A9536D16-0349-4BE0-B07C-9A8F78197C4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80" name="n_3aveValue【消防施設】&#10;有形固定資産減価償却率">
          <a:extLst>
            <a:ext uri="{FF2B5EF4-FFF2-40B4-BE49-F238E27FC236}">
              <a16:creationId xmlns:a16="http://schemas.microsoft.com/office/drawing/2014/main" id="{B3BE3982-A126-4D7A-9F67-AB1339C4AFA6}"/>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581" name="n_4aveValue【消防施設】&#10;有形固定資産減価償却率">
          <a:extLst>
            <a:ext uri="{FF2B5EF4-FFF2-40B4-BE49-F238E27FC236}">
              <a16:creationId xmlns:a16="http://schemas.microsoft.com/office/drawing/2014/main" id="{CF3CB550-72B7-491F-8B96-1994980E0D8E}"/>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99621</xdr:rowOff>
    </xdr:from>
    <xdr:ext cx="405111" cy="259045"/>
    <xdr:sp macro="" textlink="">
      <xdr:nvSpPr>
        <xdr:cNvPr id="582" name="n_1mainValue【消防施設】&#10;有形固定資産減価償却率">
          <a:extLst>
            <a:ext uri="{FF2B5EF4-FFF2-40B4-BE49-F238E27FC236}">
              <a16:creationId xmlns:a16="http://schemas.microsoft.com/office/drawing/2014/main" id="{0E7CBEC1-5F2A-495F-BF94-3C59CBD14E73}"/>
            </a:ext>
          </a:extLst>
        </xdr:cNvPr>
        <xdr:cNvSpPr txBox="1"/>
      </xdr:nvSpPr>
      <xdr:spPr>
        <a:xfrm>
          <a:off x="15266044" y="146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49003</xdr:rowOff>
    </xdr:from>
    <xdr:ext cx="405111" cy="259045"/>
    <xdr:sp macro="" textlink="">
      <xdr:nvSpPr>
        <xdr:cNvPr id="583" name="n_2mainValue【消防施設】&#10;有形固定資産減価償却率">
          <a:extLst>
            <a:ext uri="{FF2B5EF4-FFF2-40B4-BE49-F238E27FC236}">
              <a16:creationId xmlns:a16="http://schemas.microsoft.com/office/drawing/2014/main" id="{F7E4F4CB-DDD6-49D0-BDA4-8BA3E4F48E6C}"/>
            </a:ext>
          </a:extLst>
        </xdr:cNvPr>
        <xdr:cNvSpPr txBox="1"/>
      </xdr:nvSpPr>
      <xdr:spPr>
        <a:xfrm>
          <a:off x="14389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22877</xdr:rowOff>
    </xdr:from>
    <xdr:ext cx="405111" cy="259045"/>
    <xdr:sp macro="" textlink="">
      <xdr:nvSpPr>
        <xdr:cNvPr id="584" name="n_3mainValue【消防施設】&#10;有形固定資産減価償却率">
          <a:extLst>
            <a:ext uri="{FF2B5EF4-FFF2-40B4-BE49-F238E27FC236}">
              <a16:creationId xmlns:a16="http://schemas.microsoft.com/office/drawing/2014/main" id="{56D4C645-5EEE-4D09-AEF9-1C4279F548CE}"/>
            </a:ext>
          </a:extLst>
        </xdr:cNvPr>
        <xdr:cNvSpPr txBox="1"/>
      </xdr:nvSpPr>
      <xdr:spPr>
        <a:xfrm>
          <a:off x="13500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168201</xdr:rowOff>
    </xdr:from>
    <xdr:ext cx="405111" cy="259045"/>
    <xdr:sp macro="" textlink="">
      <xdr:nvSpPr>
        <xdr:cNvPr id="585" name="n_4mainValue【消防施設】&#10;有形固定資産減価償却率">
          <a:extLst>
            <a:ext uri="{FF2B5EF4-FFF2-40B4-BE49-F238E27FC236}">
              <a16:creationId xmlns:a16="http://schemas.microsoft.com/office/drawing/2014/main" id="{2F41F7F2-CC50-43C6-97E7-702B02581268}"/>
            </a:ext>
          </a:extLst>
        </xdr:cNvPr>
        <xdr:cNvSpPr txBox="1"/>
      </xdr:nvSpPr>
      <xdr:spPr>
        <a:xfrm>
          <a:off x="12611744" y="1457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FC7A27D6-6571-4C38-8C73-893C35951A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5369C2BF-1798-4A9C-A3C4-442BCCE0734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82AEBA68-601B-41E4-B9C2-C67ABCFA68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8E976217-3233-45AE-9BF1-83AFF408F43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D22873BA-D7E2-48A5-B7E7-CBBC3A621E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D58231B7-897A-4CBA-97DC-4019A84C4EA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201CC78C-93D3-490A-8234-0F0DF704EE7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8B79BE4E-1DF4-4E6D-84BE-4E3F547FDD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0C15B3B6-7B3F-4C2C-9C3B-F1FE427268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8C482A6-C325-426E-A633-DC779CBB12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6" name="直線コネクタ 595">
          <a:extLst>
            <a:ext uri="{FF2B5EF4-FFF2-40B4-BE49-F238E27FC236}">
              <a16:creationId xmlns:a16="http://schemas.microsoft.com/office/drawing/2014/main" id="{556C4190-20B3-4427-BFB5-7AA218BE0F9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0F1D9EE2-E55C-4DFC-AFDE-39EA393A9C7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8" name="直線コネクタ 597">
          <a:extLst>
            <a:ext uri="{FF2B5EF4-FFF2-40B4-BE49-F238E27FC236}">
              <a16:creationId xmlns:a16="http://schemas.microsoft.com/office/drawing/2014/main" id="{D8913B8E-9439-4E26-8FBD-3397AB50EB7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9" name="テキスト ボックス 598">
          <a:extLst>
            <a:ext uri="{FF2B5EF4-FFF2-40B4-BE49-F238E27FC236}">
              <a16:creationId xmlns:a16="http://schemas.microsoft.com/office/drawing/2014/main" id="{26E8829E-34E0-437E-BDEF-455A1947CC9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0" name="直線コネクタ 599">
          <a:extLst>
            <a:ext uri="{FF2B5EF4-FFF2-40B4-BE49-F238E27FC236}">
              <a16:creationId xmlns:a16="http://schemas.microsoft.com/office/drawing/2014/main" id="{FC8B85E9-33DB-47BC-A18D-E9F125D5EE7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1" name="テキスト ボックス 600">
          <a:extLst>
            <a:ext uri="{FF2B5EF4-FFF2-40B4-BE49-F238E27FC236}">
              <a16:creationId xmlns:a16="http://schemas.microsoft.com/office/drawing/2014/main" id="{9A127D2C-30ED-4ADF-9BB1-C080604260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2EBDF071-D6E0-43B4-872D-D4E19D64174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3" name="テキスト ボックス 602">
          <a:extLst>
            <a:ext uri="{FF2B5EF4-FFF2-40B4-BE49-F238E27FC236}">
              <a16:creationId xmlns:a16="http://schemas.microsoft.com/office/drawing/2014/main" id="{DB00BB6C-8ED7-469F-BD4A-4A69BA3EFBE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4" name="直線コネクタ 603">
          <a:extLst>
            <a:ext uri="{FF2B5EF4-FFF2-40B4-BE49-F238E27FC236}">
              <a16:creationId xmlns:a16="http://schemas.microsoft.com/office/drawing/2014/main" id="{0AE67FF3-0689-4FB1-94BD-E2020C51F5B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5" name="テキスト ボックス 604">
          <a:extLst>
            <a:ext uri="{FF2B5EF4-FFF2-40B4-BE49-F238E27FC236}">
              <a16:creationId xmlns:a16="http://schemas.microsoft.com/office/drawing/2014/main" id="{D93EF939-18C6-4CB9-B4E9-B005D22C73B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5F615C88-9B28-4EE7-B45F-C92958487A6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171BB1FE-1910-40F7-9ED3-C8FB1E9404C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C25A566A-C9A6-4CF5-82AE-33A1E5DE76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9" name="直線コネクタ 608">
          <a:extLst>
            <a:ext uri="{FF2B5EF4-FFF2-40B4-BE49-F238E27FC236}">
              <a16:creationId xmlns:a16="http://schemas.microsoft.com/office/drawing/2014/main" id="{742EB15A-71F5-4329-B55B-702A281296AA}"/>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0" name="【消防施設】&#10;一人当たり面積最小値テキスト">
          <a:extLst>
            <a:ext uri="{FF2B5EF4-FFF2-40B4-BE49-F238E27FC236}">
              <a16:creationId xmlns:a16="http://schemas.microsoft.com/office/drawing/2014/main" id="{8AD950AA-301E-4197-B425-74540B5188C8}"/>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1" name="直線コネクタ 610">
          <a:extLst>
            <a:ext uri="{FF2B5EF4-FFF2-40B4-BE49-F238E27FC236}">
              <a16:creationId xmlns:a16="http://schemas.microsoft.com/office/drawing/2014/main" id="{FC823D7E-5BE6-4D80-BA0D-6C44319979EE}"/>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2" name="【消防施設】&#10;一人当たり面積最大値テキスト">
          <a:extLst>
            <a:ext uri="{FF2B5EF4-FFF2-40B4-BE49-F238E27FC236}">
              <a16:creationId xmlns:a16="http://schemas.microsoft.com/office/drawing/2014/main" id="{AF2F591D-52CF-40FD-B88A-C12C536DB84C}"/>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3" name="直線コネクタ 612">
          <a:extLst>
            <a:ext uri="{FF2B5EF4-FFF2-40B4-BE49-F238E27FC236}">
              <a16:creationId xmlns:a16="http://schemas.microsoft.com/office/drawing/2014/main" id="{FD77C7EE-CE5D-4FFC-9776-5358E30F1704}"/>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4" name="【消防施設】&#10;一人当たり面積平均値テキスト">
          <a:extLst>
            <a:ext uri="{FF2B5EF4-FFF2-40B4-BE49-F238E27FC236}">
              <a16:creationId xmlns:a16="http://schemas.microsoft.com/office/drawing/2014/main" id="{399DD90E-DF06-4431-838A-81C600290346}"/>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5" name="フローチャート: 判断 614">
          <a:extLst>
            <a:ext uri="{FF2B5EF4-FFF2-40B4-BE49-F238E27FC236}">
              <a16:creationId xmlns:a16="http://schemas.microsoft.com/office/drawing/2014/main" id="{89EB8AE9-170F-4BF0-98E1-987C90A9082E}"/>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6" name="フローチャート: 判断 615">
          <a:extLst>
            <a:ext uri="{FF2B5EF4-FFF2-40B4-BE49-F238E27FC236}">
              <a16:creationId xmlns:a16="http://schemas.microsoft.com/office/drawing/2014/main" id="{CDDC74F0-7DC4-48C2-9F7C-59C7912B52C1}"/>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7" name="フローチャート: 判断 616">
          <a:extLst>
            <a:ext uri="{FF2B5EF4-FFF2-40B4-BE49-F238E27FC236}">
              <a16:creationId xmlns:a16="http://schemas.microsoft.com/office/drawing/2014/main" id="{63E3B5FD-5047-4F8F-B929-E23A74E40E64}"/>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8" name="フローチャート: 判断 617">
          <a:extLst>
            <a:ext uri="{FF2B5EF4-FFF2-40B4-BE49-F238E27FC236}">
              <a16:creationId xmlns:a16="http://schemas.microsoft.com/office/drawing/2014/main" id="{1E5A7ECF-DF4F-4EF7-BAF3-C25D98745865}"/>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9" name="フローチャート: 判断 618">
          <a:extLst>
            <a:ext uri="{FF2B5EF4-FFF2-40B4-BE49-F238E27FC236}">
              <a16:creationId xmlns:a16="http://schemas.microsoft.com/office/drawing/2014/main" id="{661314B9-81F5-4B4E-99BD-8C552704EA1F}"/>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1012BAF-EC3C-4B1B-9056-3960BDC0E26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7CF1E30-E027-434B-A273-1E68D67C1E7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668EBEA-08FB-4D07-AF72-0C8EDDA4AEA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1015175C-C877-454E-BC58-70564D68FED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DC8E52E7-C628-42F8-91CD-D94A297F28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75692</xdr:rowOff>
    </xdr:from>
    <xdr:to>
      <xdr:col>116</xdr:col>
      <xdr:colOff>114300</xdr:colOff>
      <xdr:row>86</xdr:row>
      <xdr:rowOff>5842</xdr:rowOff>
    </xdr:to>
    <xdr:sp macro="" textlink="">
      <xdr:nvSpPr>
        <xdr:cNvPr id="625" name="楕円 624">
          <a:extLst>
            <a:ext uri="{FF2B5EF4-FFF2-40B4-BE49-F238E27FC236}">
              <a16:creationId xmlns:a16="http://schemas.microsoft.com/office/drawing/2014/main" id="{389E820F-619A-430F-9F50-FE3BE10C239E}"/>
            </a:ext>
          </a:extLst>
        </xdr:cNvPr>
        <xdr:cNvSpPr/>
      </xdr:nvSpPr>
      <xdr:spPr>
        <a:xfrm>
          <a:off x="221107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54119</xdr:rowOff>
    </xdr:from>
    <xdr:ext cx="469744" cy="259045"/>
    <xdr:sp macro="" textlink="">
      <xdr:nvSpPr>
        <xdr:cNvPr id="626" name="【消防施設】&#10;一人当たり面積該当値テキスト">
          <a:extLst>
            <a:ext uri="{FF2B5EF4-FFF2-40B4-BE49-F238E27FC236}">
              <a16:creationId xmlns:a16="http://schemas.microsoft.com/office/drawing/2014/main" id="{24B697EF-BC1A-4E1C-8911-3E17F93AD5AC}"/>
            </a:ext>
          </a:extLst>
        </xdr:cNvPr>
        <xdr:cNvSpPr txBox="1"/>
      </xdr:nvSpPr>
      <xdr:spPr>
        <a:xfrm>
          <a:off x="22199600" y="1462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79502</xdr:rowOff>
    </xdr:from>
    <xdr:to>
      <xdr:col>112</xdr:col>
      <xdr:colOff>38100</xdr:colOff>
      <xdr:row>86</xdr:row>
      <xdr:rowOff>9652</xdr:rowOff>
    </xdr:to>
    <xdr:sp macro="" textlink="">
      <xdr:nvSpPr>
        <xdr:cNvPr id="627" name="楕円 626">
          <a:extLst>
            <a:ext uri="{FF2B5EF4-FFF2-40B4-BE49-F238E27FC236}">
              <a16:creationId xmlns:a16="http://schemas.microsoft.com/office/drawing/2014/main" id="{68AA90DB-1FDE-4379-8CDB-31AE9C3B2781}"/>
            </a:ext>
          </a:extLst>
        </xdr:cNvPr>
        <xdr:cNvSpPr/>
      </xdr:nvSpPr>
      <xdr:spPr>
        <a:xfrm>
          <a:off x="21272500" y="146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126492</xdr:rowOff>
    </xdr:from>
    <xdr:to>
      <xdr:col>116</xdr:col>
      <xdr:colOff>63500</xdr:colOff>
      <xdr:row>85</xdr:row>
      <xdr:rowOff>130302</xdr:rowOff>
    </xdr:to>
    <xdr:cxnSp macro="">
      <xdr:nvCxnSpPr>
        <xdr:cNvPr id="628" name="直線コネクタ 627">
          <a:extLst>
            <a:ext uri="{FF2B5EF4-FFF2-40B4-BE49-F238E27FC236}">
              <a16:creationId xmlns:a16="http://schemas.microsoft.com/office/drawing/2014/main" id="{51AA824E-D138-4F04-8BB1-D1F9DC01E47D}"/>
            </a:ext>
          </a:extLst>
        </xdr:cNvPr>
        <xdr:cNvCxnSpPr/>
      </xdr:nvCxnSpPr>
      <xdr:spPr>
        <a:xfrm flipV="1">
          <a:off x="21323300" y="14699742"/>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87122</xdr:rowOff>
    </xdr:from>
    <xdr:to>
      <xdr:col>107</xdr:col>
      <xdr:colOff>101600</xdr:colOff>
      <xdr:row>86</xdr:row>
      <xdr:rowOff>17272</xdr:rowOff>
    </xdr:to>
    <xdr:sp macro="" textlink="">
      <xdr:nvSpPr>
        <xdr:cNvPr id="629" name="楕円 628">
          <a:extLst>
            <a:ext uri="{FF2B5EF4-FFF2-40B4-BE49-F238E27FC236}">
              <a16:creationId xmlns:a16="http://schemas.microsoft.com/office/drawing/2014/main" id="{7AC1FFCF-13A4-49CD-B0B1-DA671F819569}"/>
            </a:ext>
          </a:extLst>
        </xdr:cNvPr>
        <xdr:cNvSpPr/>
      </xdr:nvSpPr>
      <xdr:spPr>
        <a:xfrm>
          <a:off x="203835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130302</xdr:rowOff>
    </xdr:from>
    <xdr:to>
      <xdr:col>111</xdr:col>
      <xdr:colOff>177800</xdr:colOff>
      <xdr:row>85</xdr:row>
      <xdr:rowOff>137922</xdr:rowOff>
    </xdr:to>
    <xdr:cxnSp macro="">
      <xdr:nvCxnSpPr>
        <xdr:cNvPr id="630" name="直線コネクタ 629">
          <a:extLst>
            <a:ext uri="{FF2B5EF4-FFF2-40B4-BE49-F238E27FC236}">
              <a16:creationId xmlns:a16="http://schemas.microsoft.com/office/drawing/2014/main" id="{EA88A2FD-947E-46B8-AD05-0401EC1C781D}"/>
            </a:ext>
          </a:extLst>
        </xdr:cNvPr>
        <xdr:cNvCxnSpPr/>
      </xdr:nvCxnSpPr>
      <xdr:spPr>
        <a:xfrm flipV="1">
          <a:off x="20434300" y="1470355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631" name="楕円 630">
          <a:extLst>
            <a:ext uri="{FF2B5EF4-FFF2-40B4-BE49-F238E27FC236}">
              <a16:creationId xmlns:a16="http://schemas.microsoft.com/office/drawing/2014/main" id="{C1499205-8A81-49F0-8327-6FF8235A14E6}"/>
            </a:ext>
          </a:extLst>
        </xdr:cNvPr>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137922</xdr:rowOff>
    </xdr:from>
    <xdr:to>
      <xdr:col>107</xdr:col>
      <xdr:colOff>50800</xdr:colOff>
      <xdr:row>85</xdr:row>
      <xdr:rowOff>140970</xdr:rowOff>
    </xdr:to>
    <xdr:cxnSp macro="">
      <xdr:nvCxnSpPr>
        <xdr:cNvPr id="632" name="直線コネクタ 631">
          <a:extLst>
            <a:ext uri="{FF2B5EF4-FFF2-40B4-BE49-F238E27FC236}">
              <a16:creationId xmlns:a16="http://schemas.microsoft.com/office/drawing/2014/main" id="{D5D93688-3A3E-463F-B6A4-7B23FE9A199B}"/>
            </a:ext>
          </a:extLst>
        </xdr:cNvPr>
        <xdr:cNvCxnSpPr/>
      </xdr:nvCxnSpPr>
      <xdr:spPr>
        <a:xfrm flipV="1">
          <a:off x="19545300" y="1471117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93218</xdr:rowOff>
    </xdr:from>
    <xdr:to>
      <xdr:col>98</xdr:col>
      <xdr:colOff>38100</xdr:colOff>
      <xdr:row>86</xdr:row>
      <xdr:rowOff>23368</xdr:rowOff>
    </xdr:to>
    <xdr:sp macro="" textlink="">
      <xdr:nvSpPr>
        <xdr:cNvPr id="633" name="楕円 632">
          <a:extLst>
            <a:ext uri="{FF2B5EF4-FFF2-40B4-BE49-F238E27FC236}">
              <a16:creationId xmlns:a16="http://schemas.microsoft.com/office/drawing/2014/main" id="{0A92DB02-36E0-41A8-9E69-6A4A62EB4290}"/>
            </a:ext>
          </a:extLst>
        </xdr:cNvPr>
        <xdr:cNvSpPr/>
      </xdr:nvSpPr>
      <xdr:spPr>
        <a:xfrm>
          <a:off x="18605500" y="1466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144018</xdr:rowOff>
    </xdr:to>
    <xdr:cxnSp macro="">
      <xdr:nvCxnSpPr>
        <xdr:cNvPr id="634" name="直線コネクタ 633">
          <a:extLst>
            <a:ext uri="{FF2B5EF4-FFF2-40B4-BE49-F238E27FC236}">
              <a16:creationId xmlns:a16="http://schemas.microsoft.com/office/drawing/2014/main" id="{8710862C-9BE3-419D-B9E1-2B1FD1EBF9CE}"/>
            </a:ext>
          </a:extLst>
        </xdr:cNvPr>
        <xdr:cNvCxnSpPr/>
      </xdr:nvCxnSpPr>
      <xdr:spPr>
        <a:xfrm flipV="1">
          <a:off x="18656300" y="1471422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5" name="n_1aveValue【消防施設】&#10;一人当たり面積">
          <a:extLst>
            <a:ext uri="{FF2B5EF4-FFF2-40B4-BE49-F238E27FC236}">
              <a16:creationId xmlns:a16="http://schemas.microsoft.com/office/drawing/2014/main" id="{5D8275C4-555A-4146-A666-6E4ED11C568E}"/>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6" name="n_2aveValue【消防施設】&#10;一人当たり面積">
          <a:extLst>
            <a:ext uri="{FF2B5EF4-FFF2-40B4-BE49-F238E27FC236}">
              <a16:creationId xmlns:a16="http://schemas.microsoft.com/office/drawing/2014/main" id="{3DC4DA70-05FD-4356-9071-7334161A4696}"/>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7" name="n_3aveValue【消防施設】&#10;一人当たり面積">
          <a:extLst>
            <a:ext uri="{FF2B5EF4-FFF2-40B4-BE49-F238E27FC236}">
              <a16:creationId xmlns:a16="http://schemas.microsoft.com/office/drawing/2014/main" id="{3C2D1C3B-7FBE-48DE-ADDE-9D6CD8E497C6}"/>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8" name="n_4aveValue【消防施設】&#10;一人当たり面積">
          <a:extLst>
            <a:ext uri="{FF2B5EF4-FFF2-40B4-BE49-F238E27FC236}">
              <a16:creationId xmlns:a16="http://schemas.microsoft.com/office/drawing/2014/main" id="{6541A0EB-9A5B-430B-ADCB-A93593F6623F}"/>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779</xdr:rowOff>
    </xdr:from>
    <xdr:ext cx="469744" cy="259045"/>
    <xdr:sp macro="" textlink="">
      <xdr:nvSpPr>
        <xdr:cNvPr id="639" name="n_1mainValue【消防施設】&#10;一人当たり面積">
          <a:extLst>
            <a:ext uri="{FF2B5EF4-FFF2-40B4-BE49-F238E27FC236}">
              <a16:creationId xmlns:a16="http://schemas.microsoft.com/office/drawing/2014/main" id="{650D1DD9-C12E-48F0-905A-61B355BEE470}"/>
            </a:ext>
          </a:extLst>
        </xdr:cNvPr>
        <xdr:cNvSpPr txBox="1"/>
      </xdr:nvSpPr>
      <xdr:spPr>
        <a:xfrm>
          <a:off x="21075727" y="1474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8399</xdr:rowOff>
    </xdr:from>
    <xdr:ext cx="469744" cy="259045"/>
    <xdr:sp macro="" textlink="">
      <xdr:nvSpPr>
        <xdr:cNvPr id="640" name="n_2mainValue【消防施設】&#10;一人当たり面積">
          <a:extLst>
            <a:ext uri="{FF2B5EF4-FFF2-40B4-BE49-F238E27FC236}">
              <a16:creationId xmlns:a16="http://schemas.microsoft.com/office/drawing/2014/main" id="{7C55A42C-010E-4C6B-91A0-4F70327DEFC6}"/>
            </a:ext>
          </a:extLst>
        </xdr:cNvPr>
        <xdr:cNvSpPr txBox="1"/>
      </xdr:nvSpPr>
      <xdr:spPr>
        <a:xfrm>
          <a:off x="20199427" y="1475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641" name="n_3mainValue【消防施設】&#10;一人当たり面積">
          <a:extLst>
            <a:ext uri="{FF2B5EF4-FFF2-40B4-BE49-F238E27FC236}">
              <a16:creationId xmlns:a16="http://schemas.microsoft.com/office/drawing/2014/main" id="{EB4A74E0-0293-4B25-B82C-8456D35F4719}"/>
            </a:ext>
          </a:extLst>
        </xdr:cNvPr>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14495</xdr:rowOff>
    </xdr:from>
    <xdr:ext cx="469744" cy="259045"/>
    <xdr:sp macro="" textlink="">
      <xdr:nvSpPr>
        <xdr:cNvPr id="642" name="n_4mainValue【消防施設】&#10;一人当たり面積">
          <a:extLst>
            <a:ext uri="{FF2B5EF4-FFF2-40B4-BE49-F238E27FC236}">
              <a16:creationId xmlns:a16="http://schemas.microsoft.com/office/drawing/2014/main" id="{076D125D-DF87-428F-B23D-8550EF3740B8}"/>
            </a:ext>
          </a:extLst>
        </xdr:cNvPr>
        <xdr:cNvSpPr txBox="1"/>
      </xdr:nvSpPr>
      <xdr:spPr>
        <a:xfrm>
          <a:off x="18421427"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AE842059-223E-4A1F-A7EB-2313849CBA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E88664EE-95FB-49A2-9F9A-529266DF268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BCEFE671-DA42-4F29-A601-6521DAE403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8AFA5020-5197-4CD2-904E-3DB8468D75A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78E1E0F2-FFF9-4EED-AB74-052F6E8403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B513DE8D-FB7A-4EBF-9D6C-D01BAE3F7E6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204B357D-CF8E-45F3-8DCD-A5BB9BAAA52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CA6D93B9-D686-45F7-9573-9C493F627C7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3D118744-33D7-474E-BA08-DA34300AA58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22DF5085-7FC5-4738-A387-AAF071E65A8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DFD84D23-C103-418D-9350-AA553C56976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AD0EB6A9-F411-44FF-B347-605F0DDE8B6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C4EFA10C-210D-4A3B-BF06-83EA7A9FE56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C1EA0146-B836-4583-8C9A-0B4C9224870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DAAB55A2-E01E-41F0-AA32-F9E5623CB53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CF97FD47-FD6E-4D05-A972-026F3101750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31F4E5AD-FAFE-4E12-B82B-6EEA487EA4B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5606A3EB-8008-4770-A89D-05AB4F25AE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9839F5DC-8B5A-4144-A815-F680DC49CB6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7669DAD1-C4F4-496F-95D4-583DD108C3A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27FF5B9C-E40E-4A99-9324-4F10A93CF7E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FB9C1745-D82A-439A-B4BC-8DED4643DF3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3E4ACF32-BEB2-40A0-8C87-FE75898989A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F926DCE6-D7EE-491A-92A1-3A88DF5236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DB04BD4C-41B2-48BE-A55E-EBAC18C02EE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8" name="直線コネクタ 667">
          <a:extLst>
            <a:ext uri="{FF2B5EF4-FFF2-40B4-BE49-F238E27FC236}">
              <a16:creationId xmlns:a16="http://schemas.microsoft.com/office/drawing/2014/main" id="{12CE1DE6-AA7B-4571-B78C-B344A4338132}"/>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9" name="【庁舎】&#10;有形固定資産減価償却率最小値テキスト">
          <a:extLst>
            <a:ext uri="{FF2B5EF4-FFF2-40B4-BE49-F238E27FC236}">
              <a16:creationId xmlns:a16="http://schemas.microsoft.com/office/drawing/2014/main" id="{C0E0223B-EF5B-4216-9553-A39B128B931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0" name="直線コネクタ 669">
          <a:extLst>
            <a:ext uri="{FF2B5EF4-FFF2-40B4-BE49-F238E27FC236}">
              <a16:creationId xmlns:a16="http://schemas.microsoft.com/office/drawing/2014/main" id="{DF4876F8-8981-44C3-96F5-08EE6C6A0CE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1" name="【庁舎】&#10;有形固定資産減価償却率最大値テキスト">
          <a:extLst>
            <a:ext uri="{FF2B5EF4-FFF2-40B4-BE49-F238E27FC236}">
              <a16:creationId xmlns:a16="http://schemas.microsoft.com/office/drawing/2014/main" id="{E68A3CD5-A9DC-4A9C-9957-C3E4373FE41A}"/>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2" name="直線コネクタ 671">
          <a:extLst>
            <a:ext uri="{FF2B5EF4-FFF2-40B4-BE49-F238E27FC236}">
              <a16:creationId xmlns:a16="http://schemas.microsoft.com/office/drawing/2014/main" id="{D22F0FB1-5002-4CF9-9F7B-7B1308B8007B}"/>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3" name="【庁舎】&#10;有形固定資産減価償却率平均値テキスト">
          <a:extLst>
            <a:ext uri="{FF2B5EF4-FFF2-40B4-BE49-F238E27FC236}">
              <a16:creationId xmlns:a16="http://schemas.microsoft.com/office/drawing/2014/main" id="{743C464B-63F7-48AC-8C65-43DFE9D8A3A9}"/>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4" name="フローチャート: 判断 673">
          <a:extLst>
            <a:ext uri="{FF2B5EF4-FFF2-40B4-BE49-F238E27FC236}">
              <a16:creationId xmlns:a16="http://schemas.microsoft.com/office/drawing/2014/main" id="{EB6288AC-9F42-4A97-BE9D-7491728DD716}"/>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5" name="フローチャート: 判断 674">
          <a:extLst>
            <a:ext uri="{FF2B5EF4-FFF2-40B4-BE49-F238E27FC236}">
              <a16:creationId xmlns:a16="http://schemas.microsoft.com/office/drawing/2014/main" id="{7226034E-5D6D-4B45-B1D3-CFE630A344D9}"/>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6" name="フローチャート: 判断 675">
          <a:extLst>
            <a:ext uri="{FF2B5EF4-FFF2-40B4-BE49-F238E27FC236}">
              <a16:creationId xmlns:a16="http://schemas.microsoft.com/office/drawing/2014/main" id="{408B8301-D635-4C84-B4F7-444AE337B24F}"/>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7" name="フローチャート: 判断 676">
          <a:extLst>
            <a:ext uri="{FF2B5EF4-FFF2-40B4-BE49-F238E27FC236}">
              <a16:creationId xmlns:a16="http://schemas.microsoft.com/office/drawing/2014/main" id="{CE32C6FA-5E15-43B6-A1E7-04E30D47B4CA}"/>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8" name="フローチャート: 判断 677">
          <a:extLst>
            <a:ext uri="{FF2B5EF4-FFF2-40B4-BE49-F238E27FC236}">
              <a16:creationId xmlns:a16="http://schemas.microsoft.com/office/drawing/2014/main" id="{F553E5B0-62E3-4934-B29B-EBBD8D1C7B74}"/>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0A97DEE-1E11-4511-865D-C7E97DE900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3AAA5DC-96DC-42F4-A632-BF297BDCE44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08A193D-4716-4ACE-8203-07157F31B41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47042EC-73A1-496E-B9A7-FB5A837385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25EB21D-57B3-4CF7-878E-5E4EA3D240B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85816</xdr:rowOff>
    </xdr:from>
    <xdr:to>
      <xdr:col>85</xdr:col>
      <xdr:colOff>177800</xdr:colOff>
      <xdr:row>108</xdr:row>
      <xdr:rowOff>15966</xdr:rowOff>
    </xdr:to>
    <xdr:sp macro="" textlink="">
      <xdr:nvSpPr>
        <xdr:cNvPr id="684" name="楕円 683">
          <a:extLst>
            <a:ext uri="{FF2B5EF4-FFF2-40B4-BE49-F238E27FC236}">
              <a16:creationId xmlns:a16="http://schemas.microsoft.com/office/drawing/2014/main" id="{2ED4205B-6D61-4850-8907-6D905B25844E}"/>
            </a:ext>
          </a:extLst>
        </xdr:cNvPr>
        <xdr:cNvSpPr/>
      </xdr:nvSpPr>
      <xdr:spPr>
        <a:xfrm>
          <a:off x="16268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64243</xdr:rowOff>
    </xdr:from>
    <xdr:ext cx="405111" cy="259045"/>
    <xdr:sp macro="" textlink="">
      <xdr:nvSpPr>
        <xdr:cNvPr id="685" name="【庁舎】&#10;有形固定資産減価償却率該当値テキスト">
          <a:extLst>
            <a:ext uri="{FF2B5EF4-FFF2-40B4-BE49-F238E27FC236}">
              <a16:creationId xmlns:a16="http://schemas.microsoft.com/office/drawing/2014/main" id="{FED40213-6B76-4207-8676-CBAA61DF4E14}"/>
            </a:ext>
          </a:extLst>
        </xdr:cNvPr>
        <xdr:cNvSpPr txBox="1"/>
      </xdr:nvSpPr>
      <xdr:spPr>
        <a:xfrm>
          <a:off x="16357600"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54792</xdr:rowOff>
    </xdr:from>
    <xdr:to>
      <xdr:col>81</xdr:col>
      <xdr:colOff>101600</xdr:colOff>
      <xdr:row>107</xdr:row>
      <xdr:rowOff>156392</xdr:rowOff>
    </xdr:to>
    <xdr:sp macro="" textlink="">
      <xdr:nvSpPr>
        <xdr:cNvPr id="686" name="楕円 685">
          <a:extLst>
            <a:ext uri="{FF2B5EF4-FFF2-40B4-BE49-F238E27FC236}">
              <a16:creationId xmlns:a16="http://schemas.microsoft.com/office/drawing/2014/main" id="{39387599-B612-4DAD-8DAD-C12DCDB03727}"/>
            </a:ext>
          </a:extLst>
        </xdr:cNvPr>
        <xdr:cNvSpPr/>
      </xdr:nvSpPr>
      <xdr:spPr>
        <a:xfrm>
          <a:off x="15430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105592</xdr:rowOff>
    </xdr:from>
    <xdr:to>
      <xdr:col>85</xdr:col>
      <xdr:colOff>127000</xdr:colOff>
      <xdr:row>107</xdr:row>
      <xdr:rowOff>136616</xdr:rowOff>
    </xdr:to>
    <xdr:cxnSp macro="">
      <xdr:nvCxnSpPr>
        <xdr:cNvPr id="687" name="直線コネクタ 686">
          <a:extLst>
            <a:ext uri="{FF2B5EF4-FFF2-40B4-BE49-F238E27FC236}">
              <a16:creationId xmlns:a16="http://schemas.microsoft.com/office/drawing/2014/main" id="{68C4A122-0D77-451F-91DB-A8CCBA23F055}"/>
            </a:ext>
          </a:extLst>
        </xdr:cNvPr>
        <xdr:cNvCxnSpPr/>
      </xdr:nvCxnSpPr>
      <xdr:spPr>
        <a:xfrm>
          <a:off x="15481300" y="1845074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22134</xdr:rowOff>
    </xdr:from>
    <xdr:to>
      <xdr:col>76</xdr:col>
      <xdr:colOff>165100</xdr:colOff>
      <xdr:row>107</xdr:row>
      <xdr:rowOff>123734</xdr:rowOff>
    </xdr:to>
    <xdr:sp macro="" textlink="">
      <xdr:nvSpPr>
        <xdr:cNvPr id="688" name="楕円 687">
          <a:extLst>
            <a:ext uri="{FF2B5EF4-FFF2-40B4-BE49-F238E27FC236}">
              <a16:creationId xmlns:a16="http://schemas.microsoft.com/office/drawing/2014/main" id="{A0D08C8A-0176-4B37-AF39-D7094A94CFC7}"/>
            </a:ext>
          </a:extLst>
        </xdr:cNvPr>
        <xdr:cNvSpPr/>
      </xdr:nvSpPr>
      <xdr:spPr>
        <a:xfrm>
          <a:off x="14541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72934</xdr:rowOff>
    </xdr:from>
    <xdr:to>
      <xdr:col>81</xdr:col>
      <xdr:colOff>50800</xdr:colOff>
      <xdr:row>107</xdr:row>
      <xdr:rowOff>105592</xdr:rowOff>
    </xdr:to>
    <xdr:cxnSp macro="">
      <xdr:nvCxnSpPr>
        <xdr:cNvPr id="689" name="直線コネクタ 688">
          <a:extLst>
            <a:ext uri="{FF2B5EF4-FFF2-40B4-BE49-F238E27FC236}">
              <a16:creationId xmlns:a16="http://schemas.microsoft.com/office/drawing/2014/main" id="{53DC9952-C9AB-44C1-A124-3247224509E9}"/>
            </a:ext>
          </a:extLst>
        </xdr:cNvPr>
        <xdr:cNvCxnSpPr/>
      </xdr:nvCxnSpPr>
      <xdr:spPr>
        <a:xfrm>
          <a:off x="14592300" y="184180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162561</xdr:rowOff>
    </xdr:from>
    <xdr:to>
      <xdr:col>72</xdr:col>
      <xdr:colOff>38100</xdr:colOff>
      <xdr:row>107</xdr:row>
      <xdr:rowOff>92711</xdr:rowOff>
    </xdr:to>
    <xdr:sp macro="" textlink="">
      <xdr:nvSpPr>
        <xdr:cNvPr id="690" name="楕円 689">
          <a:extLst>
            <a:ext uri="{FF2B5EF4-FFF2-40B4-BE49-F238E27FC236}">
              <a16:creationId xmlns:a16="http://schemas.microsoft.com/office/drawing/2014/main" id="{0EEAE9C3-D92A-4452-9AAB-B30B3E8FA98B}"/>
            </a:ext>
          </a:extLst>
        </xdr:cNvPr>
        <xdr:cNvSpPr/>
      </xdr:nvSpPr>
      <xdr:spPr>
        <a:xfrm>
          <a:off x="1365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41911</xdr:rowOff>
    </xdr:from>
    <xdr:to>
      <xdr:col>76</xdr:col>
      <xdr:colOff>114300</xdr:colOff>
      <xdr:row>107</xdr:row>
      <xdr:rowOff>72934</xdr:rowOff>
    </xdr:to>
    <xdr:cxnSp macro="">
      <xdr:nvCxnSpPr>
        <xdr:cNvPr id="691" name="直線コネクタ 690">
          <a:extLst>
            <a:ext uri="{FF2B5EF4-FFF2-40B4-BE49-F238E27FC236}">
              <a16:creationId xmlns:a16="http://schemas.microsoft.com/office/drawing/2014/main" id="{7BEB098F-5D6C-4842-B4B8-B44656F2F034}"/>
            </a:ext>
          </a:extLst>
        </xdr:cNvPr>
        <xdr:cNvCxnSpPr/>
      </xdr:nvCxnSpPr>
      <xdr:spPr>
        <a:xfrm>
          <a:off x="13703300" y="18387061"/>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129902</xdr:rowOff>
    </xdr:from>
    <xdr:to>
      <xdr:col>67</xdr:col>
      <xdr:colOff>101600</xdr:colOff>
      <xdr:row>107</xdr:row>
      <xdr:rowOff>60052</xdr:rowOff>
    </xdr:to>
    <xdr:sp macro="" textlink="">
      <xdr:nvSpPr>
        <xdr:cNvPr id="692" name="楕円 691">
          <a:extLst>
            <a:ext uri="{FF2B5EF4-FFF2-40B4-BE49-F238E27FC236}">
              <a16:creationId xmlns:a16="http://schemas.microsoft.com/office/drawing/2014/main" id="{8DD20686-F8AB-4170-8F8C-A26AE34CCBA2}"/>
            </a:ext>
          </a:extLst>
        </xdr:cNvPr>
        <xdr:cNvSpPr/>
      </xdr:nvSpPr>
      <xdr:spPr>
        <a:xfrm>
          <a:off x="12763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9252</xdr:rowOff>
    </xdr:from>
    <xdr:to>
      <xdr:col>71</xdr:col>
      <xdr:colOff>177800</xdr:colOff>
      <xdr:row>107</xdr:row>
      <xdr:rowOff>41911</xdr:rowOff>
    </xdr:to>
    <xdr:cxnSp macro="">
      <xdr:nvCxnSpPr>
        <xdr:cNvPr id="693" name="直線コネクタ 692">
          <a:extLst>
            <a:ext uri="{FF2B5EF4-FFF2-40B4-BE49-F238E27FC236}">
              <a16:creationId xmlns:a16="http://schemas.microsoft.com/office/drawing/2014/main" id="{D49EE9C5-242F-444B-B095-9008131B16B1}"/>
            </a:ext>
          </a:extLst>
        </xdr:cNvPr>
        <xdr:cNvCxnSpPr/>
      </xdr:nvCxnSpPr>
      <xdr:spPr>
        <a:xfrm>
          <a:off x="12814300" y="183544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4" name="n_1aveValue【庁舎】&#10;有形固定資産減価償却率">
          <a:extLst>
            <a:ext uri="{FF2B5EF4-FFF2-40B4-BE49-F238E27FC236}">
              <a16:creationId xmlns:a16="http://schemas.microsoft.com/office/drawing/2014/main" id="{B3E5DACB-2D63-4C6B-A166-08C7986C948F}"/>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5" name="n_2aveValue【庁舎】&#10;有形固定資産減価償却率">
          <a:extLst>
            <a:ext uri="{FF2B5EF4-FFF2-40B4-BE49-F238E27FC236}">
              <a16:creationId xmlns:a16="http://schemas.microsoft.com/office/drawing/2014/main" id="{8E951C24-773F-4A52-BA18-AA1C7049D0DD}"/>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6" name="n_3aveValue【庁舎】&#10;有形固定資産減価償却率">
          <a:extLst>
            <a:ext uri="{FF2B5EF4-FFF2-40B4-BE49-F238E27FC236}">
              <a16:creationId xmlns:a16="http://schemas.microsoft.com/office/drawing/2014/main" id="{A9F75F0B-7706-4D9D-BCF3-6F1B734317CB}"/>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7" name="n_4aveValue【庁舎】&#10;有形固定資産減価償却率">
          <a:extLst>
            <a:ext uri="{FF2B5EF4-FFF2-40B4-BE49-F238E27FC236}">
              <a16:creationId xmlns:a16="http://schemas.microsoft.com/office/drawing/2014/main" id="{195AB902-45C7-4A10-8545-7D83711A5ECA}"/>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147519</xdr:rowOff>
    </xdr:from>
    <xdr:ext cx="405111" cy="259045"/>
    <xdr:sp macro="" textlink="">
      <xdr:nvSpPr>
        <xdr:cNvPr id="698" name="n_1mainValue【庁舎】&#10;有形固定資産減価償却率">
          <a:extLst>
            <a:ext uri="{FF2B5EF4-FFF2-40B4-BE49-F238E27FC236}">
              <a16:creationId xmlns:a16="http://schemas.microsoft.com/office/drawing/2014/main" id="{2737570C-86B9-4EDE-81DD-660EDB87C57E}"/>
            </a:ext>
          </a:extLst>
        </xdr:cNvPr>
        <xdr:cNvSpPr txBox="1"/>
      </xdr:nvSpPr>
      <xdr:spPr>
        <a:xfrm>
          <a:off x="152660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114861</xdr:rowOff>
    </xdr:from>
    <xdr:ext cx="405111" cy="259045"/>
    <xdr:sp macro="" textlink="">
      <xdr:nvSpPr>
        <xdr:cNvPr id="699" name="n_2mainValue【庁舎】&#10;有形固定資産減価償却率">
          <a:extLst>
            <a:ext uri="{FF2B5EF4-FFF2-40B4-BE49-F238E27FC236}">
              <a16:creationId xmlns:a16="http://schemas.microsoft.com/office/drawing/2014/main" id="{E1513489-4075-498C-A973-89CD55F5E1BB}"/>
            </a:ext>
          </a:extLst>
        </xdr:cNvPr>
        <xdr:cNvSpPr txBox="1"/>
      </xdr:nvSpPr>
      <xdr:spPr>
        <a:xfrm>
          <a:off x="143897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83838</xdr:rowOff>
    </xdr:from>
    <xdr:ext cx="405111" cy="259045"/>
    <xdr:sp macro="" textlink="">
      <xdr:nvSpPr>
        <xdr:cNvPr id="700" name="n_3mainValue【庁舎】&#10;有形固定資産減価償却率">
          <a:extLst>
            <a:ext uri="{FF2B5EF4-FFF2-40B4-BE49-F238E27FC236}">
              <a16:creationId xmlns:a16="http://schemas.microsoft.com/office/drawing/2014/main" id="{66837BEC-6805-4F2F-BE13-C398C91B0B36}"/>
            </a:ext>
          </a:extLst>
        </xdr:cNvPr>
        <xdr:cNvSpPr txBox="1"/>
      </xdr:nvSpPr>
      <xdr:spPr>
        <a:xfrm>
          <a:off x="13500744"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51179</xdr:rowOff>
    </xdr:from>
    <xdr:ext cx="405111" cy="259045"/>
    <xdr:sp macro="" textlink="">
      <xdr:nvSpPr>
        <xdr:cNvPr id="701" name="n_4mainValue【庁舎】&#10;有形固定資産減価償却率">
          <a:extLst>
            <a:ext uri="{FF2B5EF4-FFF2-40B4-BE49-F238E27FC236}">
              <a16:creationId xmlns:a16="http://schemas.microsoft.com/office/drawing/2014/main" id="{8E37F2F7-FEC9-4603-8D99-F9826E6C0AF8}"/>
            </a:ext>
          </a:extLst>
        </xdr:cNvPr>
        <xdr:cNvSpPr txBox="1"/>
      </xdr:nvSpPr>
      <xdr:spPr>
        <a:xfrm>
          <a:off x="126117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40D52BF9-5DBB-4F49-8BA4-EFAC398E6F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F05A44C6-9B08-4C67-ACD4-55E5CCBCED2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94D9C696-FEF5-4634-94EE-7DFE73360BB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E42885E9-E565-4DA9-8F0A-2C92EAE07E9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5977CCC-BD86-450A-81C1-5A12C6D5E40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DA5F40E-60C9-41A1-ADDC-85A047A03B9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A2BD8240-9740-451F-ACBA-E82A63834A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991DAC4A-E2BD-46F4-973E-66694479D5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0DDEAACF-9A68-45DC-A040-F30BD5E302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1309297C-7B6E-4284-8EE4-D13E6F3B1EC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F1D56544-547A-45B7-81B8-DD19104B829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3609A76E-A600-4F37-BCF7-7873FD692DC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66FBC5FA-2320-42FB-9008-91BD5BA4F74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E58A6B24-69BB-49AF-8507-5405245261F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4ED762A8-D6CF-4975-8DD3-E8965424809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5355EC44-E3DB-4715-8CB7-59BE86F8341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CEF4FD16-86A5-4580-91B2-F89ECD1D5D1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FBDABFC5-4526-4E67-BC0A-72EAD932F4B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9248CD39-F5C9-40A7-B542-C5A9834EE93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4957ED5-06C2-4CD5-92C4-C08604D8496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61EDC6F4-4E53-4662-ACC6-CFE7E06841D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205C3932-801B-4EB5-8909-A58E7CCA7B9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81FABC87-B958-4872-95D4-0D16500C89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AE658E67-4FF6-456F-A20F-5E2EE06E4F2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04A90EC2-8472-4FB8-9979-65986C350C2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7" name="直線コネクタ 726">
          <a:extLst>
            <a:ext uri="{FF2B5EF4-FFF2-40B4-BE49-F238E27FC236}">
              <a16:creationId xmlns:a16="http://schemas.microsoft.com/office/drawing/2014/main" id="{6EEB4B5D-81D1-46FF-A0C2-2D2BEB7F8B9F}"/>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8" name="【庁舎】&#10;一人当たり面積最小値テキスト">
          <a:extLst>
            <a:ext uri="{FF2B5EF4-FFF2-40B4-BE49-F238E27FC236}">
              <a16:creationId xmlns:a16="http://schemas.microsoft.com/office/drawing/2014/main" id="{F941C9D4-5CF1-49FC-A864-F77C0B5D768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9" name="直線コネクタ 728">
          <a:extLst>
            <a:ext uri="{FF2B5EF4-FFF2-40B4-BE49-F238E27FC236}">
              <a16:creationId xmlns:a16="http://schemas.microsoft.com/office/drawing/2014/main" id="{B7F80E38-CA7F-4B0C-8D8E-B19853EA48C9}"/>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0" name="【庁舎】&#10;一人当たり面積最大値テキスト">
          <a:extLst>
            <a:ext uri="{FF2B5EF4-FFF2-40B4-BE49-F238E27FC236}">
              <a16:creationId xmlns:a16="http://schemas.microsoft.com/office/drawing/2014/main" id="{D8B16344-E3AF-4117-BD89-7722B10EBC5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1" name="直線コネクタ 730">
          <a:extLst>
            <a:ext uri="{FF2B5EF4-FFF2-40B4-BE49-F238E27FC236}">
              <a16:creationId xmlns:a16="http://schemas.microsoft.com/office/drawing/2014/main" id="{8D6D5567-A413-48E5-BD01-C409854C81D5}"/>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732" name="【庁舎】&#10;一人当たり面積平均値テキスト">
          <a:extLst>
            <a:ext uri="{FF2B5EF4-FFF2-40B4-BE49-F238E27FC236}">
              <a16:creationId xmlns:a16="http://schemas.microsoft.com/office/drawing/2014/main" id="{5842030E-BF1C-4FCA-91FB-670E2C1386B9}"/>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3" name="フローチャート: 判断 732">
          <a:extLst>
            <a:ext uri="{FF2B5EF4-FFF2-40B4-BE49-F238E27FC236}">
              <a16:creationId xmlns:a16="http://schemas.microsoft.com/office/drawing/2014/main" id="{4BD444E8-97D8-4E38-80C2-FB6D6C530D9F}"/>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4" name="フローチャート: 判断 733">
          <a:extLst>
            <a:ext uri="{FF2B5EF4-FFF2-40B4-BE49-F238E27FC236}">
              <a16:creationId xmlns:a16="http://schemas.microsoft.com/office/drawing/2014/main" id="{9E3414CB-BF6A-4019-8539-626C2E4ADFB8}"/>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5" name="フローチャート: 判断 734">
          <a:extLst>
            <a:ext uri="{FF2B5EF4-FFF2-40B4-BE49-F238E27FC236}">
              <a16:creationId xmlns:a16="http://schemas.microsoft.com/office/drawing/2014/main" id="{5D86199C-2ECF-436A-BB05-C616F78B217E}"/>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6" name="フローチャート: 判断 735">
          <a:extLst>
            <a:ext uri="{FF2B5EF4-FFF2-40B4-BE49-F238E27FC236}">
              <a16:creationId xmlns:a16="http://schemas.microsoft.com/office/drawing/2014/main" id="{8D656904-A157-4647-9A23-575E187826A4}"/>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7" name="フローチャート: 判断 736">
          <a:extLst>
            <a:ext uri="{FF2B5EF4-FFF2-40B4-BE49-F238E27FC236}">
              <a16:creationId xmlns:a16="http://schemas.microsoft.com/office/drawing/2014/main" id="{63B2C187-6B52-4CA0-8A94-1AF89D4D15FD}"/>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2B4247C-E7D2-48AC-8A43-D9D8C835333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C8121C0-3BCE-4CF4-98E8-4EE278C9A7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1A04CA42-DA25-4437-8225-8EB55584EF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A208A09-6E99-4237-9445-4724A324F2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B39FB3D7-3226-4234-BC92-31CF6ECDD2F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149498</xdr:rowOff>
    </xdr:from>
    <xdr:to>
      <xdr:col>116</xdr:col>
      <xdr:colOff>114300</xdr:colOff>
      <xdr:row>102</xdr:row>
      <xdr:rowOff>79648</xdr:rowOff>
    </xdr:to>
    <xdr:sp macro="" textlink="">
      <xdr:nvSpPr>
        <xdr:cNvPr id="743" name="楕円 742">
          <a:extLst>
            <a:ext uri="{FF2B5EF4-FFF2-40B4-BE49-F238E27FC236}">
              <a16:creationId xmlns:a16="http://schemas.microsoft.com/office/drawing/2014/main" id="{8DF6B701-A1D3-47E9-BE6D-43CD812548BF}"/>
            </a:ext>
          </a:extLst>
        </xdr:cNvPr>
        <xdr:cNvSpPr/>
      </xdr:nvSpPr>
      <xdr:spPr>
        <a:xfrm>
          <a:off x="221107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925</xdr:rowOff>
    </xdr:from>
    <xdr:ext cx="469744" cy="259045"/>
    <xdr:sp macro="" textlink="">
      <xdr:nvSpPr>
        <xdr:cNvPr id="744" name="【庁舎】&#10;一人当たり面積該当値テキスト">
          <a:extLst>
            <a:ext uri="{FF2B5EF4-FFF2-40B4-BE49-F238E27FC236}">
              <a16:creationId xmlns:a16="http://schemas.microsoft.com/office/drawing/2014/main" id="{4924C46A-F15B-483C-96AA-20B312602DD3}"/>
            </a:ext>
          </a:extLst>
        </xdr:cNvPr>
        <xdr:cNvSpPr txBox="1"/>
      </xdr:nvSpPr>
      <xdr:spPr>
        <a:xfrm>
          <a:off x="22199600" y="1731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7438</xdr:rowOff>
    </xdr:from>
    <xdr:to>
      <xdr:col>112</xdr:col>
      <xdr:colOff>38100</xdr:colOff>
      <xdr:row>102</xdr:row>
      <xdr:rowOff>109038</xdr:rowOff>
    </xdr:to>
    <xdr:sp macro="" textlink="">
      <xdr:nvSpPr>
        <xdr:cNvPr id="745" name="楕円 744">
          <a:extLst>
            <a:ext uri="{FF2B5EF4-FFF2-40B4-BE49-F238E27FC236}">
              <a16:creationId xmlns:a16="http://schemas.microsoft.com/office/drawing/2014/main" id="{905893B4-0CAE-4688-8E7B-5240973A42D8}"/>
            </a:ext>
          </a:extLst>
        </xdr:cNvPr>
        <xdr:cNvSpPr/>
      </xdr:nvSpPr>
      <xdr:spPr>
        <a:xfrm>
          <a:off x="21272500" y="1749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28848</xdr:rowOff>
    </xdr:from>
    <xdr:to>
      <xdr:col>116</xdr:col>
      <xdr:colOff>63500</xdr:colOff>
      <xdr:row>102</xdr:row>
      <xdr:rowOff>58238</xdr:rowOff>
    </xdr:to>
    <xdr:cxnSp macro="">
      <xdr:nvCxnSpPr>
        <xdr:cNvPr id="746" name="直線コネクタ 745">
          <a:extLst>
            <a:ext uri="{FF2B5EF4-FFF2-40B4-BE49-F238E27FC236}">
              <a16:creationId xmlns:a16="http://schemas.microsoft.com/office/drawing/2014/main" id="{AF32F661-BFF0-4566-9D1A-71FFFEBAD4A1}"/>
            </a:ext>
          </a:extLst>
        </xdr:cNvPr>
        <xdr:cNvCxnSpPr/>
      </xdr:nvCxnSpPr>
      <xdr:spPr>
        <a:xfrm flipV="1">
          <a:off x="21323300" y="1751674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40095</xdr:rowOff>
    </xdr:from>
    <xdr:to>
      <xdr:col>107</xdr:col>
      <xdr:colOff>101600</xdr:colOff>
      <xdr:row>102</xdr:row>
      <xdr:rowOff>141695</xdr:rowOff>
    </xdr:to>
    <xdr:sp macro="" textlink="">
      <xdr:nvSpPr>
        <xdr:cNvPr id="747" name="楕円 746">
          <a:extLst>
            <a:ext uri="{FF2B5EF4-FFF2-40B4-BE49-F238E27FC236}">
              <a16:creationId xmlns:a16="http://schemas.microsoft.com/office/drawing/2014/main" id="{335366A5-9E88-46F4-860E-5F604EBD1896}"/>
            </a:ext>
          </a:extLst>
        </xdr:cNvPr>
        <xdr:cNvSpPr/>
      </xdr:nvSpPr>
      <xdr:spPr>
        <a:xfrm>
          <a:off x="20383500" y="175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58238</xdr:rowOff>
    </xdr:from>
    <xdr:to>
      <xdr:col>111</xdr:col>
      <xdr:colOff>177800</xdr:colOff>
      <xdr:row>102</xdr:row>
      <xdr:rowOff>90895</xdr:rowOff>
    </xdr:to>
    <xdr:cxnSp macro="">
      <xdr:nvCxnSpPr>
        <xdr:cNvPr id="748" name="直線コネクタ 747">
          <a:extLst>
            <a:ext uri="{FF2B5EF4-FFF2-40B4-BE49-F238E27FC236}">
              <a16:creationId xmlns:a16="http://schemas.microsoft.com/office/drawing/2014/main" id="{9F0858A1-3596-45FC-9420-CBCCFF2C284A}"/>
            </a:ext>
          </a:extLst>
        </xdr:cNvPr>
        <xdr:cNvCxnSpPr/>
      </xdr:nvCxnSpPr>
      <xdr:spPr>
        <a:xfrm flipV="1">
          <a:off x="20434300" y="175461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64588</xdr:rowOff>
    </xdr:from>
    <xdr:to>
      <xdr:col>102</xdr:col>
      <xdr:colOff>165100</xdr:colOff>
      <xdr:row>102</xdr:row>
      <xdr:rowOff>166188</xdr:rowOff>
    </xdr:to>
    <xdr:sp macro="" textlink="">
      <xdr:nvSpPr>
        <xdr:cNvPr id="749" name="楕円 748">
          <a:extLst>
            <a:ext uri="{FF2B5EF4-FFF2-40B4-BE49-F238E27FC236}">
              <a16:creationId xmlns:a16="http://schemas.microsoft.com/office/drawing/2014/main" id="{32DD277A-2ED1-4856-AADE-453F18B77456}"/>
            </a:ext>
          </a:extLst>
        </xdr:cNvPr>
        <xdr:cNvSpPr/>
      </xdr:nvSpPr>
      <xdr:spPr>
        <a:xfrm>
          <a:off x="19494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90895</xdr:rowOff>
    </xdr:from>
    <xdr:to>
      <xdr:col>107</xdr:col>
      <xdr:colOff>50800</xdr:colOff>
      <xdr:row>102</xdr:row>
      <xdr:rowOff>115388</xdr:rowOff>
    </xdr:to>
    <xdr:cxnSp macro="">
      <xdr:nvCxnSpPr>
        <xdr:cNvPr id="750" name="直線コネクタ 749">
          <a:extLst>
            <a:ext uri="{FF2B5EF4-FFF2-40B4-BE49-F238E27FC236}">
              <a16:creationId xmlns:a16="http://schemas.microsoft.com/office/drawing/2014/main" id="{70054D2C-650B-4546-949C-DDD2DF615F9A}"/>
            </a:ext>
          </a:extLst>
        </xdr:cNvPr>
        <xdr:cNvCxnSpPr/>
      </xdr:nvCxnSpPr>
      <xdr:spPr>
        <a:xfrm flipV="1">
          <a:off x="19545300" y="1757879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85816</xdr:rowOff>
    </xdr:from>
    <xdr:to>
      <xdr:col>98</xdr:col>
      <xdr:colOff>38100</xdr:colOff>
      <xdr:row>103</xdr:row>
      <xdr:rowOff>15966</xdr:rowOff>
    </xdr:to>
    <xdr:sp macro="" textlink="">
      <xdr:nvSpPr>
        <xdr:cNvPr id="751" name="楕円 750">
          <a:extLst>
            <a:ext uri="{FF2B5EF4-FFF2-40B4-BE49-F238E27FC236}">
              <a16:creationId xmlns:a16="http://schemas.microsoft.com/office/drawing/2014/main" id="{0DBFC030-9D20-4CDA-B8FA-95AE9F8247FB}"/>
            </a:ext>
          </a:extLst>
        </xdr:cNvPr>
        <xdr:cNvSpPr/>
      </xdr:nvSpPr>
      <xdr:spPr>
        <a:xfrm>
          <a:off x="18605500" y="175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115388</xdr:rowOff>
    </xdr:from>
    <xdr:to>
      <xdr:col>102</xdr:col>
      <xdr:colOff>114300</xdr:colOff>
      <xdr:row>102</xdr:row>
      <xdr:rowOff>136616</xdr:rowOff>
    </xdr:to>
    <xdr:cxnSp macro="">
      <xdr:nvCxnSpPr>
        <xdr:cNvPr id="752" name="直線コネクタ 751">
          <a:extLst>
            <a:ext uri="{FF2B5EF4-FFF2-40B4-BE49-F238E27FC236}">
              <a16:creationId xmlns:a16="http://schemas.microsoft.com/office/drawing/2014/main" id="{0F79769C-8D55-40A1-B342-F4F64AA88FB8}"/>
            </a:ext>
          </a:extLst>
        </xdr:cNvPr>
        <xdr:cNvCxnSpPr/>
      </xdr:nvCxnSpPr>
      <xdr:spPr>
        <a:xfrm flipV="1">
          <a:off x="18656300" y="1760328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753" name="n_1aveValue【庁舎】&#10;一人当たり面積">
          <a:extLst>
            <a:ext uri="{FF2B5EF4-FFF2-40B4-BE49-F238E27FC236}">
              <a16:creationId xmlns:a16="http://schemas.microsoft.com/office/drawing/2014/main" id="{2723B4BB-4F68-47EE-914F-D2169379A34B}"/>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754" name="n_2aveValue【庁舎】&#10;一人当たり面積">
          <a:extLst>
            <a:ext uri="{FF2B5EF4-FFF2-40B4-BE49-F238E27FC236}">
              <a16:creationId xmlns:a16="http://schemas.microsoft.com/office/drawing/2014/main" id="{18176ABC-5F3C-4FC5-B2EA-DAE13C477A20}"/>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755" name="n_3aveValue【庁舎】&#10;一人当たり面積">
          <a:extLst>
            <a:ext uri="{FF2B5EF4-FFF2-40B4-BE49-F238E27FC236}">
              <a16:creationId xmlns:a16="http://schemas.microsoft.com/office/drawing/2014/main" id="{60947FB6-6646-47D3-906E-E588B8B3D022}"/>
            </a:ext>
          </a:extLst>
        </xdr:cNvPr>
        <xdr:cNvSpPr txBox="1"/>
      </xdr:nvSpPr>
      <xdr:spPr>
        <a:xfrm>
          <a:off x="19310427" y="1807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56" name="n_4aveValue【庁舎】&#10;一人当たり面積">
          <a:extLst>
            <a:ext uri="{FF2B5EF4-FFF2-40B4-BE49-F238E27FC236}">
              <a16:creationId xmlns:a16="http://schemas.microsoft.com/office/drawing/2014/main" id="{0746F624-513C-4C8F-AB6E-94497A6ADFFC}"/>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125565</xdr:rowOff>
    </xdr:from>
    <xdr:ext cx="469744" cy="259045"/>
    <xdr:sp macro="" textlink="">
      <xdr:nvSpPr>
        <xdr:cNvPr id="757" name="n_1mainValue【庁舎】&#10;一人当たり面積">
          <a:extLst>
            <a:ext uri="{FF2B5EF4-FFF2-40B4-BE49-F238E27FC236}">
              <a16:creationId xmlns:a16="http://schemas.microsoft.com/office/drawing/2014/main" id="{A9E50C75-8649-4BEE-AE33-5CDF7B841826}"/>
            </a:ext>
          </a:extLst>
        </xdr:cNvPr>
        <xdr:cNvSpPr txBox="1"/>
      </xdr:nvSpPr>
      <xdr:spPr>
        <a:xfrm>
          <a:off x="21075727" y="1727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158222</xdr:rowOff>
    </xdr:from>
    <xdr:ext cx="469744" cy="259045"/>
    <xdr:sp macro="" textlink="">
      <xdr:nvSpPr>
        <xdr:cNvPr id="758" name="n_2mainValue【庁舎】&#10;一人当たり面積">
          <a:extLst>
            <a:ext uri="{FF2B5EF4-FFF2-40B4-BE49-F238E27FC236}">
              <a16:creationId xmlns:a16="http://schemas.microsoft.com/office/drawing/2014/main" id="{684DB5B4-DA13-4F84-B10B-A0689EC8E598}"/>
            </a:ext>
          </a:extLst>
        </xdr:cNvPr>
        <xdr:cNvSpPr txBox="1"/>
      </xdr:nvSpPr>
      <xdr:spPr>
        <a:xfrm>
          <a:off x="20199427" y="1730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11265</xdr:rowOff>
    </xdr:from>
    <xdr:ext cx="469744" cy="259045"/>
    <xdr:sp macro="" textlink="">
      <xdr:nvSpPr>
        <xdr:cNvPr id="759" name="n_3mainValue【庁舎】&#10;一人当たり面積">
          <a:extLst>
            <a:ext uri="{FF2B5EF4-FFF2-40B4-BE49-F238E27FC236}">
              <a16:creationId xmlns:a16="http://schemas.microsoft.com/office/drawing/2014/main" id="{C58B5A5E-BD2C-4B3A-BDAA-097C6793DE70}"/>
            </a:ext>
          </a:extLst>
        </xdr:cNvPr>
        <xdr:cNvSpPr txBox="1"/>
      </xdr:nvSpPr>
      <xdr:spPr>
        <a:xfrm>
          <a:off x="19310427" y="173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32493</xdr:rowOff>
    </xdr:from>
    <xdr:ext cx="469744" cy="259045"/>
    <xdr:sp macro="" textlink="">
      <xdr:nvSpPr>
        <xdr:cNvPr id="760" name="n_4mainValue【庁舎】&#10;一人当たり面積">
          <a:extLst>
            <a:ext uri="{FF2B5EF4-FFF2-40B4-BE49-F238E27FC236}">
              <a16:creationId xmlns:a16="http://schemas.microsoft.com/office/drawing/2014/main" id="{05EAC095-8F88-434F-B681-8A1A20D925DE}"/>
            </a:ext>
          </a:extLst>
        </xdr:cNvPr>
        <xdr:cNvSpPr txBox="1"/>
      </xdr:nvSpPr>
      <xdr:spPr>
        <a:xfrm>
          <a:off x="18421427" y="173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33D4779F-7EBB-422B-98E1-07924AB6A9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873EE22D-F798-4ED4-AF9C-D084A3A8A0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E6C6F1CC-7277-4F88-9DC3-72ECD733A7B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全体を通して類似団体と比較し特に有形固定資産減価償却率が高くなっている施設は、公営住宅、体育館・プール、消防施設、庁舎で、特に低い施設は、道路、学校施設である。 </a:t>
          </a:r>
          <a:endParaRPr lang="ja-JP" altLang="ja-JP" sz="1400">
            <a:effectLst/>
          </a:endParaRPr>
        </a:p>
        <a:p>
          <a:r>
            <a:rPr lang="ja-JP" altLang="ja-JP" sz="1100" b="0" i="0" baseline="0">
              <a:solidFill>
                <a:schemeClr val="dk1"/>
              </a:solidFill>
              <a:effectLst/>
              <a:latin typeface="+mn-lt"/>
              <a:ea typeface="+mn-ea"/>
              <a:cs typeface="+mn-cs"/>
            </a:rPr>
            <a:t>また、一人当たりの面積からすると、学校施設、庁舎が高くなっている。どの施設についても一人当たり面積については、数値がほぼ横ばいとなっているが、公共施設の集約化により体育館・プール、保健センター、公民館、保育所等が下が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特に有形固定資産減価償却率が高い体育館・プールや児童館については、有形固定資産減価償却率がそれぞれ９３．３％、９１．５％となっている。これは、旧小学校などの跡地（建物・施設）を利用しているためであるが、集約化事業に伴い総量は減少し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さらに、学校施設の統廃合により減価償却率が５６．６％→３５．６％、保健センターの解体・集約化により５７．９％→５０．０％と数値に改善がみられる。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大規模事業が終了し、施設の集約化と再編が進んだ、残った施設について、年々加速する少子高齢化の影響もあり人口減少が進む中で、利用者が少ない施設は集約複合化等を行い、持続可能なまちづくりを進めていくために公共施設等総合管理計画をもとにさらに賢く収縮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election activeCell="CE24" sqref="CE24:CS2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15757169</v>
      </c>
      <c r="BO4" s="462"/>
      <c r="BP4" s="462"/>
      <c r="BQ4" s="462"/>
      <c r="BR4" s="462"/>
      <c r="BS4" s="462"/>
      <c r="BT4" s="462"/>
      <c r="BU4" s="463"/>
      <c r="BV4" s="461">
        <v>16315525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6.3</v>
      </c>
      <c r="CU4" s="602"/>
      <c r="CV4" s="602"/>
      <c r="CW4" s="602"/>
      <c r="CX4" s="602"/>
      <c r="CY4" s="602"/>
      <c r="CZ4" s="602"/>
      <c r="DA4" s="603"/>
      <c r="DB4" s="601">
        <v>6.2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14560029</v>
      </c>
      <c r="BO5" s="433"/>
      <c r="BP5" s="433"/>
      <c r="BQ5" s="433"/>
      <c r="BR5" s="433"/>
      <c r="BS5" s="433"/>
      <c r="BT5" s="433"/>
      <c r="BU5" s="434"/>
      <c r="BV5" s="432">
        <v>15862494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82.8</v>
      </c>
      <c r="CU5" s="430"/>
      <c r="CV5" s="430"/>
      <c r="CW5" s="430"/>
      <c r="CX5" s="430"/>
      <c r="CY5" s="430"/>
      <c r="CZ5" s="430"/>
      <c r="DA5" s="431"/>
      <c r="DB5" s="429">
        <v>82.3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1197140</v>
      </c>
      <c r="BO6" s="433"/>
      <c r="BP6" s="433"/>
      <c r="BQ6" s="433"/>
      <c r="BR6" s="433"/>
      <c r="BS6" s="433"/>
      <c r="BT6" s="433"/>
      <c r="BU6" s="434"/>
      <c r="BV6" s="432">
        <v>453031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83</v>
      </c>
      <c r="CU6" s="576"/>
      <c r="CV6" s="576"/>
      <c r="CW6" s="576"/>
      <c r="CX6" s="576"/>
      <c r="CY6" s="576"/>
      <c r="CZ6" s="576"/>
      <c r="DA6" s="577"/>
      <c r="DB6" s="575">
        <v>82.6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737172</v>
      </c>
      <c r="BO7" s="433"/>
      <c r="BP7" s="433"/>
      <c r="BQ7" s="433"/>
      <c r="BR7" s="433"/>
      <c r="BS7" s="433"/>
      <c r="BT7" s="433"/>
      <c r="BU7" s="434"/>
      <c r="BV7" s="432">
        <v>1861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7332138</v>
      </c>
      <c r="CU7" s="433"/>
      <c r="CV7" s="433"/>
      <c r="CW7" s="433"/>
      <c r="CX7" s="433"/>
      <c r="CY7" s="433"/>
      <c r="CZ7" s="433"/>
      <c r="DA7" s="434"/>
      <c r="DB7" s="432">
        <v>7310866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459968</v>
      </c>
      <c r="BO8" s="433"/>
      <c r="BP8" s="433"/>
      <c r="BQ8" s="433"/>
      <c r="BR8" s="433"/>
      <c r="BS8" s="433"/>
      <c r="BT8" s="433"/>
      <c r="BU8" s="434"/>
      <c r="BV8" s="432">
        <v>451170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13053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8798</v>
      </c>
      <c r="BO9" s="433"/>
      <c r="BP9" s="433"/>
      <c r="BQ9" s="433"/>
      <c r="BR9" s="433"/>
      <c r="BS9" s="433"/>
      <c r="BT9" s="433"/>
      <c r="BU9" s="434"/>
      <c r="BV9" s="432">
        <v>40516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20.2</v>
      </c>
      <c r="CU9" s="430"/>
      <c r="CV9" s="430"/>
      <c r="CW9" s="430"/>
      <c r="CX9" s="430"/>
      <c r="CY9" s="430"/>
      <c r="CZ9" s="430"/>
      <c r="DA9" s="431"/>
      <c r="DB9" s="429">
        <v>20.3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14432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568</v>
      </c>
      <c r="BO10" s="433"/>
      <c r="BP10" s="433"/>
      <c r="BQ10" s="433"/>
      <c r="BR10" s="433"/>
      <c r="BS10" s="433"/>
      <c r="BT10" s="433"/>
      <c r="BU10" s="434"/>
      <c r="BV10" s="432">
        <v>95</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499300</v>
      </c>
      <c r="BO11" s="433"/>
      <c r="BP11" s="433"/>
      <c r="BQ11" s="433"/>
      <c r="BR11" s="433"/>
      <c r="BS11" s="433"/>
      <c r="BT11" s="433"/>
      <c r="BU11" s="434"/>
      <c r="BV11" s="432">
        <v>486700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12538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12378</v>
      </c>
      <c r="S13" s="520"/>
      <c r="T13" s="520"/>
      <c r="U13" s="520"/>
      <c r="V13" s="521"/>
      <c r="W13" s="522" t="s">
        <v>131</v>
      </c>
      <c r="X13" s="418"/>
      <c r="Y13" s="418"/>
      <c r="Z13" s="418"/>
      <c r="AA13" s="418"/>
      <c r="AB13" s="419"/>
      <c r="AC13" s="385">
        <v>1041</v>
      </c>
      <c r="AD13" s="386"/>
      <c r="AE13" s="386"/>
      <c r="AF13" s="386"/>
      <c r="AG13" s="387"/>
      <c r="AH13" s="385">
        <v>1183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508666</v>
      </c>
      <c r="BO13" s="433"/>
      <c r="BP13" s="433"/>
      <c r="BQ13" s="433"/>
      <c r="BR13" s="433"/>
      <c r="BS13" s="433"/>
      <c r="BT13" s="433"/>
      <c r="BU13" s="434"/>
      <c r="BV13" s="432">
        <v>527311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9.1</v>
      </c>
      <c r="CU13" s="430"/>
      <c r="CV13" s="430"/>
      <c r="CW13" s="430"/>
      <c r="CX13" s="430"/>
      <c r="CY13" s="430"/>
      <c r="CZ13" s="430"/>
      <c r="DA13" s="431"/>
      <c r="DB13" s="429">
        <v>9.3000000000000007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12845</v>
      </c>
      <c r="S14" s="520"/>
      <c r="T14" s="520"/>
      <c r="U14" s="520"/>
      <c r="V14" s="521"/>
      <c r="W14" s="523"/>
      <c r="X14" s="421"/>
      <c r="Y14" s="421"/>
      <c r="Z14" s="421"/>
      <c r="AA14" s="421"/>
      <c r="AB14" s="422"/>
      <c r="AC14" s="512">
        <v>16.5</v>
      </c>
      <c r="AD14" s="513"/>
      <c r="AE14" s="513"/>
      <c r="AF14" s="513"/>
      <c r="AG14" s="514"/>
      <c r="AH14" s="512">
        <v>17.100000000000001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21.8</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12683</v>
      </c>
      <c r="S15" s="520"/>
      <c r="T15" s="520"/>
      <c r="U15" s="520"/>
      <c r="V15" s="521"/>
      <c r="W15" s="522" t="s">
        <v>137</v>
      </c>
      <c r="X15" s="418"/>
      <c r="Y15" s="418"/>
      <c r="Z15" s="418"/>
      <c r="AA15" s="418"/>
      <c r="AB15" s="419"/>
      <c r="AC15" s="385">
        <v>1721</v>
      </c>
      <c r="AD15" s="386"/>
      <c r="AE15" s="386"/>
      <c r="AF15" s="386"/>
      <c r="AG15" s="387"/>
      <c r="AH15" s="385">
        <v>1922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1905013</v>
      </c>
      <c r="BO15" s="462"/>
      <c r="BP15" s="462"/>
      <c r="BQ15" s="462"/>
      <c r="BR15" s="462"/>
      <c r="BS15" s="462"/>
      <c r="BT15" s="462"/>
      <c r="BU15" s="463"/>
      <c r="BV15" s="461">
        <v>1973134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27.3</v>
      </c>
      <c r="AD16" s="513"/>
      <c r="AE16" s="513"/>
      <c r="AF16" s="513"/>
      <c r="AG16" s="514"/>
      <c r="AH16" s="512">
        <v>27.8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6859236</v>
      </c>
      <c r="BO16" s="433"/>
      <c r="BP16" s="433"/>
      <c r="BQ16" s="433"/>
      <c r="BR16" s="433"/>
      <c r="BS16" s="433"/>
      <c r="BT16" s="433"/>
      <c r="BU16" s="434"/>
      <c r="BV16" s="432">
        <v>6783491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3540</v>
      </c>
      <c r="AD17" s="386"/>
      <c r="AE17" s="386"/>
      <c r="AF17" s="386"/>
      <c r="AG17" s="387"/>
      <c r="AH17" s="385">
        <v>3821</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2363391</v>
      </c>
      <c r="BO17" s="433"/>
      <c r="BP17" s="433"/>
      <c r="BQ17" s="433"/>
      <c r="BR17" s="433"/>
      <c r="BS17" s="433"/>
      <c r="BT17" s="433"/>
      <c r="BU17" s="434"/>
      <c r="BV17" s="432">
        <v>2458750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232.17</v>
      </c>
      <c r="M18" s="485"/>
      <c r="N18" s="485"/>
      <c r="O18" s="485"/>
      <c r="P18" s="485"/>
      <c r="Q18" s="485"/>
      <c r="R18" s="486"/>
      <c r="S18" s="486"/>
      <c r="T18" s="486"/>
      <c r="U18" s="486"/>
      <c r="V18" s="487"/>
      <c r="W18" s="503"/>
      <c r="X18" s="504"/>
      <c r="Y18" s="504"/>
      <c r="Z18" s="504"/>
      <c r="AA18" s="504"/>
      <c r="AB18" s="528"/>
      <c r="AC18" s="402">
        <v>56.2</v>
      </c>
      <c r="AD18" s="403"/>
      <c r="AE18" s="403"/>
      <c r="AF18" s="403"/>
      <c r="AG18" s="488"/>
      <c r="AH18" s="402">
        <v>55.2</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6108713</v>
      </c>
      <c r="BO18" s="433"/>
      <c r="BP18" s="433"/>
      <c r="BQ18" s="433"/>
      <c r="BR18" s="433"/>
      <c r="BS18" s="433"/>
      <c r="BT18" s="433"/>
      <c r="BU18" s="434"/>
      <c r="BV18" s="432">
        <v>5958092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56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9048551</v>
      </c>
      <c r="BO19" s="433"/>
      <c r="BP19" s="433"/>
      <c r="BQ19" s="433"/>
      <c r="BR19" s="433"/>
      <c r="BS19" s="433"/>
      <c r="BT19" s="433"/>
      <c r="BU19" s="434"/>
      <c r="BV19" s="432">
        <v>8969483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5028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14808017</v>
      </c>
      <c r="BO22" s="462"/>
      <c r="BP22" s="462"/>
      <c r="BQ22" s="462"/>
      <c r="BR22" s="462"/>
      <c r="BS22" s="462"/>
      <c r="BT22" s="462"/>
      <c r="BU22" s="463"/>
      <c r="BV22" s="461">
        <v>13022794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14620013</v>
      </c>
      <c r="BO23" s="433"/>
      <c r="BP23" s="433"/>
      <c r="BQ23" s="433"/>
      <c r="BR23" s="433"/>
      <c r="BS23" s="433"/>
      <c r="BT23" s="433"/>
      <c r="BU23" s="434"/>
      <c r="BV23" s="432">
        <v>12809319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7350</v>
      </c>
      <c r="R24" s="386"/>
      <c r="S24" s="386"/>
      <c r="T24" s="386"/>
      <c r="U24" s="386"/>
      <c r="V24" s="387"/>
      <c r="W24" s="475"/>
      <c r="X24" s="412"/>
      <c r="Y24" s="413"/>
      <c r="Z24" s="388" t="s">
        <v>161</v>
      </c>
      <c r="AA24" s="389"/>
      <c r="AB24" s="389"/>
      <c r="AC24" s="389"/>
      <c r="AD24" s="389"/>
      <c r="AE24" s="389"/>
      <c r="AF24" s="389"/>
      <c r="AG24" s="390"/>
      <c r="AH24" s="385">
        <v>195</v>
      </c>
      <c r="AI24" s="386"/>
      <c r="AJ24" s="386"/>
      <c r="AK24" s="386"/>
      <c r="AL24" s="387"/>
      <c r="AM24" s="385">
        <v>606060</v>
      </c>
      <c r="AN24" s="386"/>
      <c r="AO24" s="386"/>
      <c r="AP24" s="386"/>
      <c r="AQ24" s="386"/>
      <c r="AR24" s="387"/>
      <c r="AS24" s="385">
        <v>3108</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12205437</v>
      </c>
      <c r="BO24" s="433"/>
      <c r="BP24" s="433"/>
      <c r="BQ24" s="433"/>
      <c r="BR24" s="433"/>
      <c r="BS24" s="433"/>
      <c r="BT24" s="433"/>
      <c r="BU24" s="434"/>
      <c r="BV24" s="432">
        <v>10054243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5980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2366761</v>
      </c>
      <c r="BO25" s="462"/>
      <c r="BP25" s="462"/>
      <c r="BQ25" s="462"/>
      <c r="BR25" s="462"/>
      <c r="BS25" s="462"/>
      <c r="BT25" s="462"/>
      <c r="BU25" s="463"/>
      <c r="BV25" s="461">
        <v>3248099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5590</v>
      </c>
      <c r="R26" s="386"/>
      <c r="S26" s="386"/>
      <c r="T26" s="386"/>
      <c r="U26" s="386"/>
      <c r="V26" s="387"/>
      <c r="W26" s="475"/>
      <c r="X26" s="412"/>
      <c r="Y26" s="413"/>
      <c r="Z26" s="388" t="s">
        <v>167</v>
      </c>
      <c r="AA26" s="443"/>
      <c r="AB26" s="443"/>
      <c r="AC26" s="443"/>
      <c r="AD26" s="443"/>
      <c r="AE26" s="443"/>
      <c r="AF26" s="443"/>
      <c r="AG26" s="444"/>
      <c r="AH26" s="385">
        <v>5</v>
      </c>
      <c r="AI26" s="386"/>
      <c r="AJ26" s="386"/>
      <c r="AK26" s="386"/>
      <c r="AL26" s="387"/>
      <c r="AM26" s="385">
        <v>14320</v>
      </c>
      <c r="AN26" s="386"/>
      <c r="AO26" s="386"/>
      <c r="AP26" s="386"/>
      <c r="AQ26" s="386"/>
      <c r="AR26" s="387"/>
      <c r="AS26" s="385">
        <v>2864</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3150</v>
      </c>
      <c r="R27" s="386"/>
      <c r="S27" s="386"/>
      <c r="T27" s="386"/>
      <c r="U27" s="386"/>
      <c r="V27" s="387"/>
      <c r="W27" s="475"/>
      <c r="X27" s="412"/>
      <c r="Y27" s="413"/>
      <c r="Z27" s="388" t="s">
        <v>170</v>
      </c>
      <c r="AA27" s="389"/>
      <c r="AB27" s="389"/>
      <c r="AC27" s="389"/>
      <c r="AD27" s="389"/>
      <c r="AE27" s="389"/>
      <c r="AF27" s="389"/>
      <c r="AG27" s="390"/>
      <c r="AH27" s="385">
        <v>1</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2620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3042426</v>
      </c>
      <c r="BO28" s="462"/>
      <c r="BP28" s="462"/>
      <c r="BQ28" s="462"/>
      <c r="BR28" s="462"/>
      <c r="BS28" s="462"/>
      <c r="BT28" s="462"/>
      <c r="BU28" s="463"/>
      <c r="BV28" s="461">
        <v>3041259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14</v>
      </c>
      <c r="M29" s="386"/>
      <c r="N29" s="386"/>
      <c r="O29" s="386"/>
      <c r="P29" s="387"/>
      <c r="Q29" s="385">
        <v>2400</v>
      </c>
      <c r="R29" s="386"/>
      <c r="S29" s="386"/>
      <c r="T29" s="386"/>
      <c r="U29" s="386"/>
      <c r="V29" s="387"/>
      <c r="W29" s="476"/>
      <c r="X29" s="477"/>
      <c r="Y29" s="478"/>
      <c r="Z29" s="388" t="s">
        <v>177</v>
      </c>
      <c r="AA29" s="389"/>
      <c r="AB29" s="389"/>
      <c r="AC29" s="389"/>
      <c r="AD29" s="389"/>
      <c r="AE29" s="389"/>
      <c r="AF29" s="389"/>
      <c r="AG29" s="390"/>
      <c r="AH29" s="385">
        <v>196</v>
      </c>
      <c r="AI29" s="386"/>
      <c r="AJ29" s="386"/>
      <c r="AK29" s="386"/>
      <c r="AL29" s="387"/>
      <c r="AM29" s="385">
        <v>609741</v>
      </c>
      <c r="AN29" s="386"/>
      <c r="AO29" s="386"/>
      <c r="AP29" s="386"/>
      <c r="AQ29" s="386"/>
      <c r="AR29" s="387"/>
      <c r="AS29" s="385">
        <v>3111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593068</v>
      </c>
      <c r="BO29" s="433"/>
      <c r="BP29" s="433"/>
      <c r="BQ29" s="433"/>
      <c r="BR29" s="433"/>
      <c r="BS29" s="433"/>
      <c r="BT29" s="433"/>
      <c r="BU29" s="434"/>
      <c r="BV29" s="432">
        <v>1092238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4004038</v>
      </c>
      <c r="BO30" s="467"/>
      <c r="BP30" s="467"/>
      <c r="BQ30" s="467"/>
      <c r="BR30" s="467"/>
      <c r="BS30" s="467"/>
      <c r="BT30" s="467"/>
      <c r="BU30" s="468"/>
      <c r="BV30" s="466">
        <v>4602551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8</v>
      </c>
      <c r="V34" s="380"/>
      <c r="W34" s="381" t="str">
        <f>IF('各会計、関係団体の財政状況及び健全化判断比率'!B28="","",'各会計、関係団体の財政状況及び健全化判断比率'!B28)</f>
        <v>美咲町国民健康保険事業特別会計</v>
      </c>
      <c r="X34" s="381"/>
      <c r="Y34" s="381"/>
      <c r="Z34" s="381"/>
      <c r="AA34" s="381"/>
      <c r="AB34" s="381"/>
      <c r="AC34" s="381"/>
      <c r="AD34" s="381"/>
      <c r="AE34" s="381"/>
      <c r="AF34" s="381"/>
      <c r="AG34" s="381"/>
      <c r="AH34" s="381"/>
      <c r="AI34" s="381"/>
      <c r="AJ34" s="381"/>
      <c r="AK34" s="381"/>
      <c r="AL34" s="163"/>
      <c r="AM34" s="380">
        <f>IF(AO34="","",MAX(C34:D43,U34:V43)+1)</f>
        <v>13</v>
      </c>
      <c r="AN34" s="380"/>
      <c r="AO34" s="381" t="str">
        <f>IF('各会計、関係団体の財政状況及び健全化判断比率'!B33="","",'各会計、関係団体の財政状況及び健全化判断比率'!B33)</f>
        <v>美咲町水道事業会計</v>
      </c>
      <c r="AP34" s="381"/>
      <c r="AQ34" s="381"/>
      <c r="AR34" s="381"/>
      <c r="AS34" s="381"/>
      <c r="AT34" s="381"/>
      <c r="AU34" s="381"/>
      <c r="AV34" s="381"/>
      <c r="AW34" s="381"/>
      <c r="AX34" s="381"/>
      <c r="AY34" s="381"/>
      <c r="AZ34" s="381"/>
      <c r="BA34" s="381"/>
      <c r="BB34" s="381"/>
      <c r="BC34" s="381"/>
      <c r="BD34" s="163"/>
      <c r="BE34" s="380">
        <f>IF(BG34="","",MAX(C34:D43,U34:V43,AM34:AN43)+1)</f>
        <v>15</v>
      </c>
      <c r="BF34" s="380"/>
      <c r="BG34" s="381" t="str">
        <f>IF('各会計、関係団体の財政状況及び健全化判断比率'!B35="","",'各会計、関係団体の財政状況及び健全化判断比率'!B35)</f>
        <v>美咲町用地取得造成事業特別会計</v>
      </c>
      <c r="BH34" s="381"/>
      <c r="BI34" s="381"/>
      <c r="BJ34" s="381"/>
      <c r="BK34" s="381"/>
      <c r="BL34" s="381"/>
      <c r="BM34" s="381"/>
      <c r="BN34" s="381"/>
      <c r="BO34" s="381"/>
      <c r="BP34" s="381"/>
      <c r="BQ34" s="381"/>
      <c r="BR34" s="381"/>
      <c r="BS34" s="381"/>
      <c r="BT34" s="381"/>
      <c r="BU34" s="381"/>
      <c r="BV34" s="163"/>
      <c r="BW34" s="380">
        <f>IF(BY34="","",MAX(C34:D43,U34:V43,AM34:AN43,BE34:BF43)+1)</f>
        <v>16</v>
      </c>
      <c r="BX34" s="380"/>
      <c r="BY34" s="381" t="str">
        <f>IF('各会計、関係団体の財政状況及び健全化判断比率'!B68="","",'各会計、関係団体の財政状況及び健全化判断比率'!B68)</f>
        <v>久米老人ホーム組合一般会計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26</v>
      </c>
      <c r="CP34" s="380"/>
      <c r="CQ34" s="381" t="str">
        <f>IF('各会計、関係団体の財政状況及び健全化判断比率'!BS7="","",'各会計、関係団体の財政状況及び健全化判断比率'!BS7)</f>
        <v>財団法人　美咲町農業公社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美咲町みさきネット事業特別会計</v>
      </c>
      <c r="F35" s="381"/>
      <c r="G35" s="381"/>
      <c r="H35" s="381"/>
      <c r="I35" s="381"/>
      <c r="J35" s="381"/>
      <c r="K35" s="381"/>
      <c r="L35" s="381"/>
      <c r="M35" s="381"/>
      <c r="N35" s="381"/>
      <c r="O35" s="381"/>
      <c r="P35" s="381"/>
      <c r="Q35" s="381"/>
      <c r="R35" s="381"/>
      <c r="S35" s="381"/>
      <c r="T35" s="163"/>
      <c r="U35" s="380">
        <f>IF(W35="","",U34+1)</f>
        <v>9</v>
      </c>
      <c r="V35" s="380"/>
      <c r="W35" s="381" t="str">
        <f>IF('各会計、関係団体の財政状況及び健全化判断比率'!B29="","",'各会計、関係団体の財政状況及び健全化判断比率'!B29)</f>
        <v>美咲町介護保険事業特別会計</v>
      </c>
      <c r="X35" s="381"/>
      <c r="Y35" s="381"/>
      <c r="Z35" s="381"/>
      <c r="AA35" s="381"/>
      <c r="AB35" s="381"/>
      <c r="AC35" s="381"/>
      <c r="AD35" s="381"/>
      <c r="AE35" s="381"/>
      <c r="AF35" s="381"/>
      <c r="AG35" s="381"/>
      <c r="AH35" s="381"/>
      <c r="AI35" s="381"/>
      <c r="AJ35" s="381"/>
      <c r="AK35" s="381"/>
      <c r="AL35" s="163"/>
      <c r="AM35" s="380">
        <f t="shared" ref="AM35:AM43" si="0">IF(AO35="","",AM34+1)</f>
        <v>14</v>
      </c>
      <c r="AN35" s="380"/>
      <c r="AO35" s="381" t="str">
        <f>IF('各会計、関係団体の財政状況及び健全化判断比率'!B34="","",'各会計、関係団体の財政状況及び健全化判断比率'!B34)</f>
        <v>美咲町下水道事業会計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17</v>
      </c>
      <c r="BX35" s="380"/>
      <c r="BY35" s="381" t="str">
        <f>IF('各会計、関係団体の財政状況及び健全化判断比率'!B69="","",'各会計、関係団体の財政状況及び健全化判断比率'!B69)</f>
        <v>久米老人ホーム組合指定訪問介護事業特別会計</v>
      </c>
      <c r="BZ35" s="381"/>
      <c r="CA35" s="381"/>
      <c r="CB35" s="381"/>
      <c r="CC35" s="381"/>
      <c r="CD35" s="381"/>
      <c r="CE35" s="381"/>
      <c r="CF35" s="381"/>
      <c r="CG35" s="381"/>
      <c r="CH35" s="381"/>
      <c r="CI35" s="381"/>
      <c r="CJ35" s="381"/>
      <c r="CK35" s="381"/>
      <c r="CL35" s="381"/>
      <c r="CM35" s="381"/>
      <c r="CN35" s="163"/>
      <c r="CO35" s="380">
        <f t="shared" ref="CO35:CO43" si="3">IF(CQ35="","",CO34+1)</f>
        <v>27</v>
      </c>
      <c r="CP35" s="380"/>
      <c r="CQ35" s="381" t="str">
        <f>IF('各会計、関係団体の財政状況及び健全化判断比率'!BS8="","",'各会計、関係団体の財政状況及び健全化判断比率'!BS8)</f>
        <v>株式会社　美咲物産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美咲町住宅新築資金等貸付事業特別会計</v>
      </c>
      <c r="F36" s="381"/>
      <c r="G36" s="381"/>
      <c r="H36" s="381"/>
      <c r="I36" s="381"/>
      <c r="J36" s="381"/>
      <c r="K36" s="381"/>
      <c r="L36" s="381"/>
      <c r="M36" s="381"/>
      <c r="N36" s="381"/>
      <c r="O36" s="381"/>
      <c r="P36" s="381"/>
      <c r="Q36" s="381"/>
      <c r="R36" s="381"/>
      <c r="S36" s="381"/>
      <c r="T36" s="163"/>
      <c r="U36" s="380">
        <f t="shared" ref="U36:U43" si="4">IF(W36="","",U35+1)</f>
        <v>10</v>
      </c>
      <c r="V36" s="380"/>
      <c r="W36" s="381" t="str">
        <f>IF('各会計、関係団体の財政状況及び健全化判断比率'!B30="","",'各会計、関係団体の財政状況及び健全化判断比率'!B30)</f>
        <v>美咲町国民健康保険診療所事業特別会計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18</v>
      </c>
      <c r="BX36" s="380"/>
      <c r="BY36" s="381" t="str">
        <f>IF('各会計、関係団体の財政状況及び健全化判断比率'!B70="","",'各会計、関係団体の財政状況及び健全化判断比率'!B70)</f>
        <v>柵原・吉井特別養護老人ホーム組合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f>IF(E37="","",C36+1)</f>
        <v>4</v>
      </c>
      <c r="D37" s="380"/>
      <c r="E37" s="381" t="str">
        <f>IF('各会計、関係団体の財政状況及び健全化判断比率'!B10="","",'各会計、関係団体の財政状況及び健全化判断比率'!B10)</f>
        <v>美咲町津山・柵原線共同バス運行事業特別会計</v>
      </c>
      <c r="F37" s="381"/>
      <c r="G37" s="381"/>
      <c r="H37" s="381"/>
      <c r="I37" s="381"/>
      <c r="J37" s="381"/>
      <c r="K37" s="381"/>
      <c r="L37" s="381"/>
      <c r="M37" s="381"/>
      <c r="N37" s="381"/>
      <c r="O37" s="381"/>
      <c r="P37" s="381"/>
      <c r="Q37" s="381"/>
      <c r="R37" s="381"/>
      <c r="S37" s="381"/>
      <c r="T37" s="163"/>
      <c r="U37" s="380">
        <f t="shared" si="4"/>
        <v>11</v>
      </c>
      <c r="V37" s="380"/>
      <c r="W37" s="381" t="str">
        <f>IF('各会計、関係団体の財政状況及び健全化判断比率'!B31="","",'各会計、関係団体の財政状況及び健全化判断比率'!B31)</f>
        <v>美咲町後期高齢者医療特別会計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19</v>
      </c>
      <c r="BX37" s="380"/>
      <c r="BY37" s="381" t="str">
        <f>IF('各会計、関係団体の財政状況及び健全化判断比率'!B71="","",'各会計、関係団体の財政状況及び健全化判断比率'!B71)</f>
        <v>柵原・吉井・英田火葬場組合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f t="shared" ref="C38:C43" si="5">IF(E38="","",C37+1)</f>
        <v>5</v>
      </c>
      <c r="D38" s="380"/>
      <c r="E38" s="381" t="str">
        <f>IF('各会計、関係団体の財政状況及び健全化判断比率'!B11="","",'各会計、関係団体の財政状況及び健全化判断比率'!B11)</f>
        <v>美咲町津山・西川線共同バス運行事業特別会計</v>
      </c>
      <c r="F38" s="381"/>
      <c r="G38" s="381"/>
      <c r="H38" s="381"/>
      <c r="I38" s="381"/>
      <c r="J38" s="381"/>
      <c r="K38" s="381"/>
      <c r="L38" s="381"/>
      <c r="M38" s="381"/>
      <c r="N38" s="381"/>
      <c r="O38" s="381"/>
      <c r="P38" s="381"/>
      <c r="Q38" s="381"/>
      <c r="R38" s="381"/>
      <c r="S38" s="381"/>
      <c r="T38" s="163"/>
      <c r="U38" s="380">
        <f t="shared" si="4"/>
        <v>12</v>
      </c>
      <c r="V38" s="380"/>
      <c r="W38" s="381" t="str">
        <f>IF('各会計、関係団体の財政状況及び健全化判断比率'!B32="","",'各会計、関係団体の財政状況及び健全化判断比率'!B32)</f>
        <v>久米郡介護認定審査事業特別会計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20</v>
      </c>
      <c r="BX38" s="380"/>
      <c r="BY38" s="381" t="str">
        <f>IF('各会計、関係団体の財政状況及び健全化判断比率'!B72="","",'各会計、関係団体の財政状況及び健全化判断比率'!B72)</f>
        <v>津山広域事務組合　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f t="shared" si="5"/>
        <v>6</v>
      </c>
      <c r="D39" s="380"/>
      <c r="E39" s="381" t="str">
        <f>IF('各会計、関係団体の財政状況及び健全化判断比率'!B12="","",'各会計、関係団体の財政状況及び健全化判断比率'!B12)</f>
        <v>美咲町旭川ダム沿線バス運行事業特別会計</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21</v>
      </c>
      <c r="BX39" s="380"/>
      <c r="BY39" s="381" t="str">
        <f>IF('各会計、関係団体の財政状況及び健全化判断比率'!B73="","",'各会計、関係団体の財政状況及び健全化判断比率'!B73)</f>
        <v>津山広域事務組合　ふるさと振興事業特別会計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f t="shared" si="5"/>
        <v>7</v>
      </c>
      <c r="D40" s="380"/>
      <c r="E40" s="381" t="str">
        <f>IF('各会計、関係団体の財政状況及び健全化判断比率'!B13="","",'各会計、関係団体の財政状況及び健全化判断比率'!B13)</f>
        <v>久米郡障害程度区分認定審査事業特別会計</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22</v>
      </c>
      <c r="BX40" s="380"/>
      <c r="BY40" s="381" t="str">
        <f>IF('各会計、関係団体の財政状況及び健全化判断比率'!B74="","",'各会計、関係団体の財政状況及び健全化判断比率'!B74)</f>
        <v>津山圏域資源循環施設組合　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23</v>
      </c>
      <c r="BX41" s="380"/>
      <c r="BY41" s="381" t="str">
        <f>IF('各会計、関係団体の財政状況及び健全化判断比率'!B75="","",'各会計、関係団体の財政状況及び健全化判断比率'!B75)</f>
        <v>津山圏域衛生処理組合　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24</v>
      </c>
      <c r="BX42" s="380"/>
      <c r="BY42" s="381" t="str">
        <f>IF('各会計、関係団体の財政状況及び健全化判断比率'!B76="","",'各会計、関係団体の財政状況及び健全化判断比率'!B76)</f>
        <v>津山圏域消防組合　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25</v>
      </c>
      <c r="BX43" s="380"/>
      <c r="BY43" s="381" t="str">
        <f>IF('各会計、関係団体の財政状況及び健全化判断比率'!B77="","",'各会計、関係団体の財政状況及び健全化判断比率'!B77)</f>
        <v>勝英衛生施設組合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OMRz4/VMsTa+0P9YQ38ptDa/SHy6J+H1WbJ3yv7DSspbeoJpThlQZ1Q5m2l0v5+KY9D5Vrax1c4KovqXCdqP3A==" saltValue="NYUM1QqJwSDNuCo5f8MnC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1699153</v>
      </c>
      <c r="S5" s="690"/>
      <c r="T5" s="690"/>
      <c r="U5" s="690"/>
      <c r="V5" s="690"/>
      <c r="W5" s="690"/>
      <c r="X5" s="690"/>
      <c r="Y5" s="715"/>
      <c r="Z5" s="728">
        <v>10.8</v>
      </c>
      <c r="AA5" s="728"/>
      <c r="AB5" s="728"/>
      <c r="AC5" s="728"/>
      <c r="AD5" s="729">
        <v>1699153</v>
      </c>
      <c r="AE5" s="729"/>
      <c r="AF5" s="729"/>
      <c r="AG5" s="729"/>
      <c r="AH5" s="729"/>
      <c r="AI5" s="729"/>
      <c r="AJ5" s="729"/>
      <c r="AK5" s="729"/>
      <c r="AL5" s="716">
        <v>23.1</v>
      </c>
      <c r="AM5" s="698"/>
      <c r="AN5" s="698"/>
      <c r="AO5" s="717"/>
      <c r="AP5" s="692" t="s">
        <v>216</v>
      </c>
      <c r="AQ5" s="693"/>
      <c r="AR5" s="693"/>
      <c r="AS5" s="693"/>
      <c r="AT5" s="693"/>
      <c r="AU5" s="693"/>
      <c r="AV5" s="693"/>
      <c r="AW5" s="693"/>
      <c r="AX5" s="693"/>
      <c r="AY5" s="693"/>
      <c r="AZ5" s="693"/>
      <c r="BA5" s="693"/>
      <c r="BB5" s="693"/>
      <c r="BC5" s="693"/>
      <c r="BD5" s="693"/>
      <c r="BE5" s="693"/>
      <c r="BF5" s="694"/>
      <c r="BG5" s="634">
        <v>1699153</v>
      </c>
      <c r="BH5" s="635"/>
      <c r="BI5" s="635"/>
      <c r="BJ5" s="635"/>
      <c r="BK5" s="635"/>
      <c r="BL5" s="635"/>
      <c r="BM5" s="635"/>
      <c r="BN5" s="636"/>
      <c r="BO5" s="672">
        <v>100</v>
      </c>
      <c r="BP5" s="672"/>
      <c r="BQ5" s="672"/>
      <c r="BR5" s="672"/>
      <c r="BS5" s="673">
        <v>26294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224089</v>
      </c>
      <c r="S6" s="635"/>
      <c r="T6" s="635"/>
      <c r="U6" s="635"/>
      <c r="V6" s="635"/>
      <c r="W6" s="635"/>
      <c r="X6" s="635"/>
      <c r="Y6" s="636"/>
      <c r="Z6" s="672">
        <v>1.4</v>
      </c>
      <c r="AA6" s="672"/>
      <c r="AB6" s="672"/>
      <c r="AC6" s="672"/>
      <c r="AD6" s="673">
        <v>224089</v>
      </c>
      <c r="AE6" s="673"/>
      <c r="AF6" s="673"/>
      <c r="AG6" s="673"/>
      <c r="AH6" s="673"/>
      <c r="AI6" s="673"/>
      <c r="AJ6" s="673"/>
      <c r="AK6" s="673"/>
      <c r="AL6" s="637">
        <v>3</v>
      </c>
      <c r="AM6" s="638"/>
      <c r="AN6" s="638"/>
      <c r="AO6" s="674"/>
      <c r="AP6" s="631" t="s">
        <v>221</v>
      </c>
      <c r="AQ6" s="632"/>
      <c r="AR6" s="632"/>
      <c r="AS6" s="632"/>
      <c r="AT6" s="632"/>
      <c r="AU6" s="632"/>
      <c r="AV6" s="632"/>
      <c r="AW6" s="632"/>
      <c r="AX6" s="632"/>
      <c r="AY6" s="632"/>
      <c r="AZ6" s="632"/>
      <c r="BA6" s="632"/>
      <c r="BB6" s="632"/>
      <c r="BC6" s="632"/>
      <c r="BD6" s="632"/>
      <c r="BE6" s="632"/>
      <c r="BF6" s="633"/>
      <c r="BG6" s="634">
        <v>1699153</v>
      </c>
      <c r="BH6" s="635"/>
      <c r="BI6" s="635"/>
      <c r="BJ6" s="635"/>
      <c r="BK6" s="635"/>
      <c r="BL6" s="635"/>
      <c r="BM6" s="635"/>
      <c r="BN6" s="636"/>
      <c r="BO6" s="672">
        <v>100</v>
      </c>
      <c r="BP6" s="672"/>
      <c r="BQ6" s="672"/>
      <c r="BR6" s="672"/>
      <c r="BS6" s="673">
        <v>26294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94224</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94224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686</v>
      </c>
      <c r="S7" s="635"/>
      <c r="T7" s="635"/>
      <c r="U7" s="635"/>
      <c r="V7" s="635"/>
      <c r="W7" s="635"/>
      <c r="X7" s="635"/>
      <c r="Y7" s="636"/>
      <c r="Z7" s="672">
        <v>0</v>
      </c>
      <c r="AA7" s="672"/>
      <c r="AB7" s="672"/>
      <c r="AC7" s="672"/>
      <c r="AD7" s="673">
        <v>686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549625</v>
      </c>
      <c r="BH7" s="635"/>
      <c r="BI7" s="635"/>
      <c r="BJ7" s="635"/>
      <c r="BK7" s="635"/>
      <c r="BL7" s="635"/>
      <c r="BM7" s="635"/>
      <c r="BN7" s="636"/>
      <c r="BO7" s="672">
        <v>32.299999999999997</v>
      </c>
      <c r="BP7" s="672"/>
      <c r="BQ7" s="672"/>
      <c r="BR7" s="672"/>
      <c r="BS7" s="673">
        <v>26294</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4645450</v>
      </c>
      <c r="CS7" s="635"/>
      <c r="CT7" s="635"/>
      <c r="CU7" s="635"/>
      <c r="CV7" s="635"/>
      <c r="CW7" s="635"/>
      <c r="CX7" s="635"/>
      <c r="CY7" s="636"/>
      <c r="CZ7" s="672">
        <v>31.9</v>
      </c>
      <c r="DA7" s="672"/>
      <c r="DB7" s="672"/>
      <c r="DC7" s="672"/>
      <c r="DD7" s="640">
        <v>2794931</v>
      </c>
      <c r="DE7" s="635"/>
      <c r="DF7" s="635"/>
      <c r="DG7" s="635"/>
      <c r="DH7" s="635"/>
      <c r="DI7" s="635"/>
      <c r="DJ7" s="635"/>
      <c r="DK7" s="635"/>
      <c r="DL7" s="635"/>
      <c r="DM7" s="635"/>
      <c r="DN7" s="635"/>
      <c r="DO7" s="635"/>
      <c r="DP7" s="636"/>
      <c r="DQ7" s="640">
        <v>1079223</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9587</v>
      </c>
      <c r="S8" s="635"/>
      <c r="T8" s="635"/>
      <c r="U8" s="635"/>
      <c r="V8" s="635"/>
      <c r="W8" s="635"/>
      <c r="X8" s="635"/>
      <c r="Y8" s="636"/>
      <c r="Z8" s="672">
        <v>0.1</v>
      </c>
      <c r="AA8" s="672"/>
      <c r="AB8" s="672"/>
      <c r="AC8" s="672"/>
      <c r="AD8" s="673">
        <v>9587</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18550</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3712870</v>
      </c>
      <c r="CS8" s="635"/>
      <c r="CT8" s="635"/>
      <c r="CU8" s="635"/>
      <c r="CV8" s="635"/>
      <c r="CW8" s="635"/>
      <c r="CX8" s="635"/>
      <c r="CY8" s="636"/>
      <c r="CZ8" s="672">
        <v>25.5</v>
      </c>
      <c r="DA8" s="672"/>
      <c r="DB8" s="672"/>
      <c r="DC8" s="672"/>
      <c r="DD8" s="640">
        <v>634180</v>
      </c>
      <c r="DE8" s="635"/>
      <c r="DF8" s="635"/>
      <c r="DG8" s="635"/>
      <c r="DH8" s="635"/>
      <c r="DI8" s="635"/>
      <c r="DJ8" s="635"/>
      <c r="DK8" s="635"/>
      <c r="DL8" s="635"/>
      <c r="DM8" s="635"/>
      <c r="DN8" s="635"/>
      <c r="DO8" s="635"/>
      <c r="DP8" s="636"/>
      <c r="DQ8" s="640">
        <v>2067302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15635</v>
      </c>
      <c r="S9" s="635"/>
      <c r="T9" s="635"/>
      <c r="U9" s="635"/>
      <c r="V9" s="635"/>
      <c r="W9" s="635"/>
      <c r="X9" s="635"/>
      <c r="Y9" s="636"/>
      <c r="Z9" s="672">
        <v>0.1</v>
      </c>
      <c r="AA9" s="672"/>
      <c r="AB9" s="672"/>
      <c r="AC9" s="672"/>
      <c r="AD9" s="673">
        <v>15635</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402409</v>
      </c>
      <c r="BH9" s="635"/>
      <c r="BI9" s="635"/>
      <c r="BJ9" s="635"/>
      <c r="BK9" s="635"/>
      <c r="BL9" s="635"/>
      <c r="BM9" s="635"/>
      <c r="BN9" s="636"/>
      <c r="BO9" s="672">
        <v>23.7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1113017</v>
      </c>
      <c r="CS9" s="635"/>
      <c r="CT9" s="635"/>
      <c r="CU9" s="635"/>
      <c r="CV9" s="635"/>
      <c r="CW9" s="635"/>
      <c r="CX9" s="635"/>
      <c r="CY9" s="636"/>
      <c r="CZ9" s="672">
        <v>7.6</v>
      </c>
      <c r="DA9" s="672"/>
      <c r="DB9" s="672"/>
      <c r="DC9" s="672"/>
      <c r="DD9" s="640">
        <v>21607</v>
      </c>
      <c r="DE9" s="635"/>
      <c r="DF9" s="635"/>
      <c r="DG9" s="635"/>
      <c r="DH9" s="635"/>
      <c r="DI9" s="635"/>
      <c r="DJ9" s="635"/>
      <c r="DK9" s="635"/>
      <c r="DL9" s="635"/>
      <c r="DM9" s="635"/>
      <c r="DN9" s="635"/>
      <c r="DO9" s="635"/>
      <c r="DP9" s="636"/>
      <c r="DQ9" s="640">
        <v>796325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36593</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17000</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334283</v>
      </c>
      <c r="S11" s="635"/>
      <c r="T11" s="635"/>
      <c r="U11" s="635"/>
      <c r="V11" s="635"/>
      <c r="W11" s="635"/>
      <c r="X11" s="635"/>
      <c r="Y11" s="636"/>
      <c r="Z11" s="637">
        <v>2.1</v>
      </c>
      <c r="AA11" s="638"/>
      <c r="AB11" s="638"/>
      <c r="AC11" s="639"/>
      <c r="AD11" s="640">
        <v>334283</v>
      </c>
      <c r="AE11" s="635"/>
      <c r="AF11" s="635"/>
      <c r="AG11" s="635"/>
      <c r="AH11" s="635"/>
      <c r="AI11" s="635"/>
      <c r="AJ11" s="635"/>
      <c r="AK11" s="636"/>
      <c r="AL11" s="637">
        <v>4.5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92073</v>
      </c>
      <c r="BH11" s="635"/>
      <c r="BI11" s="635"/>
      <c r="BJ11" s="635"/>
      <c r="BK11" s="635"/>
      <c r="BL11" s="635"/>
      <c r="BM11" s="635"/>
      <c r="BN11" s="636"/>
      <c r="BO11" s="672">
        <v>5.4</v>
      </c>
      <c r="BP11" s="672"/>
      <c r="BQ11" s="672"/>
      <c r="BR11" s="672"/>
      <c r="BS11" s="673">
        <v>26294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719800</v>
      </c>
      <c r="CS11" s="635"/>
      <c r="CT11" s="635"/>
      <c r="CU11" s="635"/>
      <c r="CV11" s="635"/>
      <c r="CW11" s="635"/>
      <c r="CX11" s="635"/>
      <c r="CY11" s="636"/>
      <c r="CZ11" s="672">
        <v>4.9000000000000004</v>
      </c>
      <c r="DA11" s="672"/>
      <c r="DB11" s="672"/>
      <c r="DC11" s="672"/>
      <c r="DD11" s="640">
        <v>216869</v>
      </c>
      <c r="DE11" s="635"/>
      <c r="DF11" s="635"/>
      <c r="DG11" s="635"/>
      <c r="DH11" s="635"/>
      <c r="DI11" s="635"/>
      <c r="DJ11" s="635"/>
      <c r="DK11" s="635"/>
      <c r="DL11" s="635"/>
      <c r="DM11" s="635"/>
      <c r="DN11" s="635"/>
      <c r="DO11" s="635"/>
      <c r="DP11" s="636"/>
      <c r="DQ11" s="640">
        <v>263692</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6718</v>
      </c>
      <c r="S12" s="635"/>
      <c r="T12" s="635"/>
      <c r="U12" s="635"/>
      <c r="V12" s="635"/>
      <c r="W12" s="635"/>
      <c r="X12" s="635"/>
      <c r="Y12" s="636"/>
      <c r="Z12" s="672">
        <v>0</v>
      </c>
      <c r="AA12" s="672"/>
      <c r="AB12" s="672"/>
      <c r="AC12" s="672"/>
      <c r="AD12" s="673">
        <v>6718</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1021459</v>
      </c>
      <c r="BH12" s="635"/>
      <c r="BI12" s="635"/>
      <c r="BJ12" s="635"/>
      <c r="BK12" s="635"/>
      <c r="BL12" s="635"/>
      <c r="BM12" s="635"/>
      <c r="BN12" s="636"/>
      <c r="BO12" s="672">
        <v>60.1</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112929</v>
      </c>
      <c r="CS12" s="635"/>
      <c r="CT12" s="635"/>
      <c r="CU12" s="635"/>
      <c r="CV12" s="635"/>
      <c r="CW12" s="635"/>
      <c r="CX12" s="635"/>
      <c r="CY12" s="636"/>
      <c r="CZ12" s="672">
        <v>0.8</v>
      </c>
      <c r="DA12" s="672"/>
      <c r="DB12" s="672"/>
      <c r="DC12" s="672"/>
      <c r="DD12" s="640" t="s">
        <v>122</v>
      </c>
      <c r="DE12" s="635"/>
      <c r="DF12" s="635"/>
      <c r="DG12" s="635"/>
      <c r="DH12" s="635"/>
      <c r="DI12" s="635"/>
      <c r="DJ12" s="635"/>
      <c r="DK12" s="635"/>
      <c r="DL12" s="635"/>
      <c r="DM12" s="635"/>
      <c r="DN12" s="635"/>
      <c r="DO12" s="635"/>
      <c r="DP12" s="636"/>
      <c r="DQ12" s="640">
        <v>93635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1017711</v>
      </c>
      <c r="BH13" s="635"/>
      <c r="BI13" s="635"/>
      <c r="BJ13" s="635"/>
      <c r="BK13" s="635"/>
      <c r="BL13" s="635"/>
      <c r="BM13" s="635"/>
      <c r="BN13" s="636"/>
      <c r="BO13" s="672">
        <v>59.9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1003886</v>
      </c>
      <c r="CS13" s="635"/>
      <c r="CT13" s="635"/>
      <c r="CU13" s="635"/>
      <c r="CV13" s="635"/>
      <c r="CW13" s="635"/>
      <c r="CX13" s="635"/>
      <c r="CY13" s="636"/>
      <c r="CZ13" s="672">
        <v>6.9</v>
      </c>
      <c r="DA13" s="672"/>
      <c r="DB13" s="672"/>
      <c r="DC13" s="672"/>
      <c r="DD13" s="640">
        <v>386963</v>
      </c>
      <c r="DE13" s="635"/>
      <c r="DF13" s="635"/>
      <c r="DG13" s="635"/>
      <c r="DH13" s="635"/>
      <c r="DI13" s="635"/>
      <c r="DJ13" s="635"/>
      <c r="DK13" s="635"/>
      <c r="DL13" s="635"/>
      <c r="DM13" s="635"/>
      <c r="DN13" s="635"/>
      <c r="DO13" s="635"/>
      <c r="DP13" s="636"/>
      <c r="DQ13" s="640">
        <v>710114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71293</v>
      </c>
      <c r="BH14" s="635"/>
      <c r="BI14" s="635"/>
      <c r="BJ14" s="635"/>
      <c r="BK14" s="635"/>
      <c r="BL14" s="635"/>
      <c r="BM14" s="635"/>
      <c r="BN14" s="636"/>
      <c r="BO14" s="672">
        <v>4.2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290773</v>
      </c>
      <c r="CS14" s="635"/>
      <c r="CT14" s="635"/>
      <c r="CU14" s="635"/>
      <c r="CV14" s="635"/>
      <c r="CW14" s="635"/>
      <c r="CX14" s="635"/>
      <c r="CY14" s="636"/>
      <c r="CZ14" s="672">
        <v>2</v>
      </c>
      <c r="DA14" s="672"/>
      <c r="DB14" s="672"/>
      <c r="DC14" s="672"/>
      <c r="DD14" s="640">
        <v>10469</v>
      </c>
      <c r="DE14" s="635"/>
      <c r="DF14" s="635"/>
      <c r="DG14" s="635"/>
      <c r="DH14" s="635"/>
      <c r="DI14" s="635"/>
      <c r="DJ14" s="635"/>
      <c r="DK14" s="635"/>
      <c r="DL14" s="635"/>
      <c r="DM14" s="635"/>
      <c r="DN14" s="635"/>
      <c r="DO14" s="635"/>
      <c r="DP14" s="636"/>
      <c r="DQ14" s="640">
        <v>273366</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24921</v>
      </c>
      <c r="S15" s="635"/>
      <c r="T15" s="635"/>
      <c r="U15" s="635"/>
      <c r="V15" s="635"/>
      <c r="W15" s="635"/>
      <c r="X15" s="635"/>
      <c r="Y15" s="636"/>
      <c r="Z15" s="672">
        <v>0.2</v>
      </c>
      <c r="AA15" s="672"/>
      <c r="AB15" s="672"/>
      <c r="AC15" s="672"/>
      <c r="AD15" s="673">
        <v>24921</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56776</v>
      </c>
      <c r="BH15" s="635"/>
      <c r="BI15" s="635"/>
      <c r="BJ15" s="635"/>
      <c r="BK15" s="635"/>
      <c r="BL15" s="635"/>
      <c r="BM15" s="635"/>
      <c r="BN15" s="636"/>
      <c r="BO15" s="672">
        <v>3.3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951006</v>
      </c>
      <c r="CS15" s="635"/>
      <c r="CT15" s="635"/>
      <c r="CU15" s="635"/>
      <c r="CV15" s="635"/>
      <c r="CW15" s="635"/>
      <c r="CX15" s="635"/>
      <c r="CY15" s="636"/>
      <c r="CZ15" s="672">
        <v>6.5</v>
      </c>
      <c r="DA15" s="672"/>
      <c r="DB15" s="672"/>
      <c r="DC15" s="672"/>
      <c r="DD15" s="640">
        <v>235997</v>
      </c>
      <c r="DE15" s="635"/>
      <c r="DF15" s="635"/>
      <c r="DG15" s="635"/>
      <c r="DH15" s="635"/>
      <c r="DI15" s="635"/>
      <c r="DJ15" s="635"/>
      <c r="DK15" s="635"/>
      <c r="DL15" s="635"/>
      <c r="DM15" s="635"/>
      <c r="DN15" s="635"/>
      <c r="DO15" s="635"/>
      <c r="DP15" s="636"/>
      <c r="DQ15" s="640">
        <v>607976</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29106</v>
      </c>
      <c r="S16" s="635"/>
      <c r="T16" s="635"/>
      <c r="U16" s="635"/>
      <c r="V16" s="635"/>
      <c r="W16" s="635"/>
      <c r="X16" s="635"/>
      <c r="Y16" s="636"/>
      <c r="Z16" s="672">
        <v>0.2</v>
      </c>
      <c r="AA16" s="672"/>
      <c r="AB16" s="672"/>
      <c r="AC16" s="672"/>
      <c r="AD16" s="673">
        <v>29106</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74436</v>
      </c>
      <c r="CS16" s="635"/>
      <c r="CT16" s="635"/>
      <c r="CU16" s="635"/>
      <c r="CV16" s="635"/>
      <c r="CW16" s="635"/>
      <c r="CX16" s="635"/>
      <c r="CY16" s="636"/>
      <c r="CZ16" s="672">
        <v>0.5</v>
      </c>
      <c r="DA16" s="672"/>
      <c r="DB16" s="672"/>
      <c r="DC16" s="672"/>
      <c r="DD16" s="640" t="s">
        <v>122</v>
      </c>
      <c r="DE16" s="635"/>
      <c r="DF16" s="635"/>
      <c r="DG16" s="635"/>
      <c r="DH16" s="635"/>
      <c r="DI16" s="635"/>
      <c r="DJ16" s="635"/>
      <c r="DK16" s="635"/>
      <c r="DL16" s="635"/>
      <c r="DM16" s="635"/>
      <c r="DN16" s="635"/>
      <c r="DO16" s="635"/>
      <c r="DP16" s="636"/>
      <c r="DQ16" s="640">
        <v>40916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60275</v>
      </c>
      <c r="S17" s="635"/>
      <c r="T17" s="635"/>
      <c r="U17" s="635"/>
      <c r="V17" s="635"/>
      <c r="W17" s="635"/>
      <c r="X17" s="635"/>
      <c r="Y17" s="636"/>
      <c r="Z17" s="672">
        <v>0.4</v>
      </c>
      <c r="AA17" s="672"/>
      <c r="AB17" s="672"/>
      <c r="AC17" s="672"/>
      <c r="AD17" s="673">
        <v>60275</v>
      </c>
      <c r="AE17" s="673"/>
      <c r="AF17" s="673"/>
      <c r="AG17" s="673"/>
      <c r="AH17" s="673"/>
      <c r="AI17" s="673"/>
      <c r="AJ17" s="673"/>
      <c r="AK17" s="673"/>
      <c r="AL17" s="637">
        <v>0.8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1824638</v>
      </c>
      <c r="CS17" s="635"/>
      <c r="CT17" s="635"/>
      <c r="CU17" s="635"/>
      <c r="CV17" s="635"/>
      <c r="CW17" s="635"/>
      <c r="CX17" s="635"/>
      <c r="CY17" s="636"/>
      <c r="CZ17" s="672">
        <v>12.5</v>
      </c>
      <c r="DA17" s="672"/>
      <c r="DB17" s="672"/>
      <c r="DC17" s="672"/>
      <c r="DD17" s="640" t="s">
        <v>122</v>
      </c>
      <c r="DE17" s="635"/>
      <c r="DF17" s="635"/>
      <c r="DG17" s="635"/>
      <c r="DH17" s="635"/>
      <c r="DI17" s="635"/>
      <c r="DJ17" s="635"/>
      <c r="DK17" s="635"/>
      <c r="DL17" s="635"/>
      <c r="DM17" s="635"/>
      <c r="DN17" s="635"/>
      <c r="DO17" s="635"/>
      <c r="DP17" s="636"/>
      <c r="DQ17" s="640">
        <v>1824638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9363</v>
      </c>
      <c r="S18" s="635"/>
      <c r="T18" s="635"/>
      <c r="U18" s="635"/>
      <c r="V18" s="635"/>
      <c r="W18" s="635"/>
      <c r="X18" s="635"/>
      <c r="Y18" s="636"/>
      <c r="Z18" s="672">
        <v>0.1</v>
      </c>
      <c r="AA18" s="672"/>
      <c r="AB18" s="672"/>
      <c r="AC18" s="672"/>
      <c r="AD18" s="673">
        <v>9363</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48371</v>
      </c>
      <c r="S19" s="635"/>
      <c r="T19" s="635"/>
      <c r="U19" s="635"/>
      <c r="V19" s="635"/>
      <c r="W19" s="635"/>
      <c r="X19" s="635"/>
      <c r="Y19" s="636"/>
      <c r="Z19" s="672">
        <v>0.3</v>
      </c>
      <c r="AA19" s="672"/>
      <c r="AB19" s="672"/>
      <c r="AC19" s="672"/>
      <c r="AD19" s="673">
        <v>48371</v>
      </c>
      <c r="AE19" s="673"/>
      <c r="AF19" s="673"/>
      <c r="AG19" s="673"/>
      <c r="AH19" s="673"/>
      <c r="AI19" s="673"/>
      <c r="AJ19" s="673"/>
      <c r="AK19" s="673"/>
      <c r="AL19" s="637">
        <v>0.7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2541</v>
      </c>
      <c r="S20" s="635"/>
      <c r="T20" s="635"/>
      <c r="U20" s="635"/>
      <c r="V20" s="635"/>
      <c r="W20" s="635"/>
      <c r="X20" s="635"/>
      <c r="Y20" s="636"/>
      <c r="Z20" s="672">
        <v>0</v>
      </c>
      <c r="AA20" s="672"/>
      <c r="AB20" s="672"/>
      <c r="AC20" s="672"/>
      <c r="AD20" s="673">
        <v>2541</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14560029</v>
      </c>
      <c r="CS20" s="635"/>
      <c r="CT20" s="635"/>
      <c r="CU20" s="635"/>
      <c r="CV20" s="635"/>
      <c r="CW20" s="635"/>
      <c r="CX20" s="635"/>
      <c r="CY20" s="636"/>
      <c r="CZ20" s="672">
        <v>100</v>
      </c>
      <c r="DA20" s="672"/>
      <c r="DB20" s="672"/>
      <c r="DC20" s="672"/>
      <c r="DD20" s="640">
        <v>4301016</v>
      </c>
      <c r="DE20" s="635"/>
      <c r="DF20" s="635"/>
      <c r="DG20" s="635"/>
      <c r="DH20" s="635"/>
      <c r="DI20" s="635"/>
      <c r="DJ20" s="635"/>
      <c r="DK20" s="635"/>
      <c r="DL20" s="635"/>
      <c r="DM20" s="635"/>
      <c r="DN20" s="635"/>
      <c r="DO20" s="635"/>
      <c r="DP20" s="636"/>
      <c r="DQ20" s="640">
        <v>7851411</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5418268</v>
      </c>
      <c r="S21" s="635"/>
      <c r="T21" s="635"/>
      <c r="U21" s="635"/>
      <c r="V21" s="635"/>
      <c r="W21" s="635"/>
      <c r="X21" s="635"/>
      <c r="Y21" s="636"/>
      <c r="Z21" s="672">
        <v>34.4</v>
      </c>
      <c r="AA21" s="672"/>
      <c r="AB21" s="672"/>
      <c r="AC21" s="672"/>
      <c r="AD21" s="673">
        <v>4954223</v>
      </c>
      <c r="AE21" s="673"/>
      <c r="AF21" s="673"/>
      <c r="AG21" s="673"/>
      <c r="AH21" s="673"/>
      <c r="AI21" s="673"/>
      <c r="AJ21" s="673"/>
      <c r="AK21" s="673"/>
      <c r="AL21" s="637">
        <v>67.3</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4954223</v>
      </c>
      <c r="S22" s="635"/>
      <c r="T22" s="635"/>
      <c r="U22" s="635"/>
      <c r="V22" s="635"/>
      <c r="W22" s="635"/>
      <c r="X22" s="635"/>
      <c r="Y22" s="636"/>
      <c r="Z22" s="672">
        <v>31.4</v>
      </c>
      <c r="AA22" s="672"/>
      <c r="AB22" s="672"/>
      <c r="AC22" s="672"/>
      <c r="AD22" s="673">
        <v>4954223</v>
      </c>
      <c r="AE22" s="673"/>
      <c r="AF22" s="673"/>
      <c r="AG22" s="673"/>
      <c r="AH22" s="673"/>
      <c r="AI22" s="673"/>
      <c r="AJ22" s="673"/>
      <c r="AK22" s="673"/>
      <c r="AL22" s="637">
        <v>67.3</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464045</v>
      </c>
      <c r="S23" s="635"/>
      <c r="T23" s="635"/>
      <c r="U23" s="635"/>
      <c r="V23" s="635"/>
      <c r="W23" s="635"/>
      <c r="X23" s="635"/>
      <c r="Y23" s="636"/>
      <c r="Z23" s="672">
        <v>2.9</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5135453</v>
      </c>
      <c r="CS24" s="690"/>
      <c r="CT24" s="690"/>
      <c r="CU24" s="690"/>
      <c r="CV24" s="690"/>
      <c r="CW24" s="690"/>
      <c r="CX24" s="690"/>
      <c r="CY24" s="715"/>
      <c r="CZ24" s="716">
        <v>35.299999999999997</v>
      </c>
      <c r="DA24" s="698"/>
      <c r="DB24" s="698"/>
      <c r="DC24" s="718"/>
      <c r="DD24" s="714">
        <v>4178270</v>
      </c>
      <c r="DE24" s="690"/>
      <c r="DF24" s="690"/>
      <c r="DG24" s="690"/>
      <c r="DH24" s="690"/>
      <c r="DI24" s="690"/>
      <c r="DJ24" s="690"/>
      <c r="DK24" s="715"/>
      <c r="DL24" s="714">
        <v>3371586</v>
      </c>
      <c r="DM24" s="690"/>
      <c r="DN24" s="690"/>
      <c r="DO24" s="690"/>
      <c r="DP24" s="690"/>
      <c r="DQ24" s="690"/>
      <c r="DR24" s="690"/>
      <c r="DS24" s="690"/>
      <c r="DT24" s="690"/>
      <c r="DU24" s="690"/>
      <c r="DV24" s="715"/>
      <c r="DW24" s="716">
        <v>45.7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7822721</v>
      </c>
      <c r="S25" s="635"/>
      <c r="T25" s="635"/>
      <c r="U25" s="635"/>
      <c r="V25" s="635"/>
      <c r="W25" s="635"/>
      <c r="X25" s="635"/>
      <c r="Y25" s="636"/>
      <c r="Z25" s="672">
        <v>49.6</v>
      </c>
      <c r="AA25" s="672"/>
      <c r="AB25" s="672"/>
      <c r="AC25" s="672"/>
      <c r="AD25" s="673">
        <v>7358676</v>
      </c>
      <c r="AE25" s="673"/>
      <c r="AF25" s="673"/>
      <c r="AG25" s="673"/>
      <c r="AH25" s="673"/>
      <c r="AI25" s="673"/>
      <c r="AJ25" s="673"/>
      <c r="AK25" s="673"/>
      <c r="AL25" s="637">
        <v>100</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2014027</v>
      </c>
      <c r="CS25" s="647"/>
      <c r="CT25" s="647"/>
      <c r="CU25" s="647"/>
      <c r="CV25" s="647"/>
      <c r="CW25" s="647"/>
      <c r="CX25" s="647"/>
      <c r="CY25" s="648"/>
      <c r="CZ25" s="637">
        <v>13.8</v>
      </c>
      <c r="DA25" s="649"/>
      <c r="DB25" s="649"/>
      <c r="DC25" s="650"/>
      <c r="DD25" s="640">
        <v>1814227</v>
      </c>
      <c r="DE25" s="647"/>
      <c r="DF25" s="647"/>
      <c r="DG25" s="647"/>
      <c r="DH25" s="647"/>
      <c r="DI25" s="647"/>
      <c r="DJ25" s="647"/>
      <c r="DK25" s="648"/>
      <c r="DL25" s="640">
        <v>1732320</v>
      </c>
      <c r="DM25" s="647"/>
      <c r="DN25" s="647"/>
      <c r="DO25" s="647"/>
      <c r="DP25" s="647"/>
      <c r="DQ25" s="647"/>
      <c r="DR25" s="647"/>
      <c r="DS25" s="647"/>
      <c r="DT25" s="647"/>
      <c r="DU25" s="647"/>
      <c r="DV25" s="648"/>
      <c r="DW25" s="637">
        <v>23.5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1372</v>
      </c>
      <c r="S26" s="635"/>
      <c r="T26" s="635"/>
      <c r="U26" s="635"/>
      <c r="V26" s="635"/>
      <c r="W26" s="635"/>
      <c r="X26" s="635"/>
      <c r="Y26" s="636"/>
      <c r="Z26" s="672">
        <v>0</v>
      </c>
      <c r="AA26" s="672"/>
      <c r="AB26" s="672"/>
      <c r="AC26" s="672"/>
      <c r="AD26" s="673">
        <v>1372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1068055</v>
      </c>
      <c r="CS26" s="635"/>
      <c r="CT26" s="635"/>
      <c r="CU26" s="635"/>
      <c r="CV26" s="635"/>
      <c r="CW26" s="635"/>
      <c r="CX26" s="635"/>
      <c r="CY26" s="636"/>
      <c r="CZ26" s="637">
        <v>7.3</v>
      </c>
      <c r="DA26" s="649"/>
      <c r="DB26" s="649"/>
      <c r="DC26" s="650"/>
      <c r="DD26" s="640">
        <v>954105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192051</v>
      </c>
      <c r="S27" s="635"/>
      <c r="T27" s="635"/>
      <c r="U27" s="635"/>
      <c r="V27" s="635"/>
      <c r="W27" s="635"/>
      <c r="X27" s="635"/>
      <c r="Y27" s="636"/>
      <c r="Z27" s="672">
        <v>1.2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1699153</v>
      </c>
      <c r="BH27" s="635"/>
      <c r="BI27" s="635"/>
      <c r="BJ27" s="635"/>
      <c r="BK27" s="635"/>
      <c r="BL27" s="635"/>
      <c r="BM27" s="635"/>
      <c r="BN27" s="636"/>
      <c r="BO27" s="672">
        <v>100</v>
      </c>
      <c r="BP27" s="672"/>
      <c r="BQ27" s="672"/>
      <c r="BR27" s="672"/>
      <c r="BS27" s="673">
        <v>26294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1296788</v>
      </c>
      <c r="CS27" s="647"/>
      <c r="CT27" s="647"/>
      <c r="CU27" s="647"/>
      <c r="CV27" s="647"/>
      <c r="CW27" s="647"/>
      <c r="CX27" s="647"/>
      <c r="CY27" s="648"/>
      <c r="CZ27" s="637">
        <v>8.9</v>
      </c>
      <c r="DA27" s="649"/>
      <c r="DB27" s="649"/>
      <c r="DC27" s="650"/>
      <c r="DD27" s="640">
        <v>539405</v>
      </c>
      <c r="DE27" s="647"/>
      <c r="DF27" s="647"/>
      <c r="DG27" s="647"/>
      <c r="DH27" s="647"/>
      <c r="DI27" s="647"/>
      <c r="DJ27" s="647"/>
      <c r="DK27" s="648"/>
      <c r="DL27" s="640">
        <v>313928</v>
      </c>
      <c r="DM27" s="647"/>
      <c r="DN27" s="647"/>
      <c r="DO27" s="647"/>
      <c r="DP27" s="647"/>
      <c r="DQ27" s="647"/>
      <c r="DR27" s="647"/>
      <c r="DS27" s="647"/>
      <c r="DT27" s="647"/>
      <c r="DU27" s="647"/>
      <c r="DV27" s="648"/>
      <c r="DW27" s="637">
        <v>4.3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196464</v>
      </c>
      <c r="S28" s="635"/>
      <c r="T28" s="635"/>
      <c r="U28" s="635"/>
      <c r="V28" s="635"/>
      <c r="W28" s="635"/>
      <c r="X28" s="635"/>
      <c r="Y28" s="636"/>
      <c r="Z28" s="672">
        <v>1.2</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1824638</v>
      </c>
      <c r="CS28" s="635"/>
      <c r="CT28" s="635"/>
      <c r="CU28" s="635"/>
      <c r="CV28" s="635"/>
      <c r="CW28" s="635"/>
      <c r="CX28" s="635"/>
      <c r="CY28" s="636"/>
      <c r="CZ28" s="637">
        <v>12.5</v>
      </c>
      <c r="DA28" s="649"/>
      <c r="DB28" s="649"/>
      <c r="DC28" s="650"/>
      <c r="DD28" s="640">
        <v>1824638</v>
      </c>
      <c r="DE28" s="635"/>
      <c r="DF28" s="635"/>
      <c r="DG28" s="635"/>
      <c r="DH28" s="635"/>
      <c r="DI28" s="635"/>
      <c r="DJ28" s="635"/>
      <c r="DK28" s="636"/>
      <c r="DL28" s="640">
        <v>1325338</v>
      </c>
      <c r="DM28" s="635"/>
      <c r="DN28" s="635"/>
      <c r="DO28" s="635"/>
      <c r="DP28" s="635"/>
      <c r="DQ28" s="635"/>
      <c r="DR28" s="635"/>
      <c r="DS28" s="635"/>
      <c r="DT28" s="635"/>
      <c r="DU28" s="635"/>
      <c r="DV28" s="636"/>
      <c r="DW28" s="637">
        <v>18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16952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1824039</v>
      </c>
      <c r="CS29" s="647"/>
      <c r="CT29" s="647"/>
      <c r="CU29" s="647"/>
      <c r="CV29" s="647"/>
      <c r="CW29" s="647"/>
      <c r="CX29" s="647"/>
      <c r="CY29" s="648"/>
      <c r="CZ29" s="637">
        <v>12.5</v>
      </c>
      <c r="DA29" s="649"/>
      <c r="DB29" s="649"/>
      <c r="DC29" s="650"/>
      <c r="DD29" s="640">
        <v>1824039</v>
      </c>
      <c r="DE29" s="647"/>
      <c r="DF29" s="647"/>
      <c r="DG29" s="647"/>
      <c r="DH29" s="647"/>
      <c r="DI29" s="647"/>
      <c r="DJ29" s="647"/>
      <c r="DK29" s="648"/>
      <c r="DL29" s="640">
        <v>1324739</v>
      </c>
      <c r="DM29" s="647"/>
      <c r="DN29" s="647"/>
      <c r="DO29" s="647"/>
      <c r="DP29" s="647"/>
      <c r="DQ29" s="647"/>
      <c r="DR29" s="647"/>
      <c r="DS29" s="647"/>
      <c r="DT29" s="647"/>
      <c r="DU29" s="647"/>
      <c r="DV29" s="648"/>
      <c r="DW29" s="637">
        <v>18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971052</v>
      </c>
      <c r="S30" s="635"/>
      <c r="T30" s="635"/>
      <c r="U30" s="635"/>
      <c r="V30" s="635"/>
      <c r="W30" s="635"/>
      <c r="X30" s="635"/>
      <c r="Y30" s="636"/>
      <c r="Z30" s="672">
        <v>6.2</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1757401</v>
      </c>
      <c r="CS30" s="635"/>
      <c r="CT30" s="635"/>
      <c r="CU30" s="635"/>
      <c r="CV30" s="635"/>
      <c r="CW30" s="635"/>
      <c r="CX30" s="635"/>
      <c r="CY30" s="636"/>
      <c r="CZ30" s="637">
        <v>12.1</v>
      </c>
      <c r="DA30" s="649"/>
      <c r="DB30" s="649"/>
      <c r="DC30" s="650"/>
      <c r="DD30" s="640">
        <v>1757401</v>
      </c>
      <c r="DE30" s="635"/>
      <c r="DF30" s="635"/>
      <c r="DG30" s="635"/>
      <c r="DH30" s="635"/>
      <c r="DI30" s="635"/>
      <c r="DJ30" s="635"/>
      <c r="DK30" s="636"/>
      <c r="DL30" s="640">
        <v>1258101</v>
      </c>
      <c r="DM30" s="635"/>
      <c r="DN30" s="635"/>
      <c r="DO30" s="635"/>
      <c r="DP30" s="635"/>
      <c r="DQ30" s="635"/>
      <c r="DR30" s="635"/>
      <c r="DS30" s="635"/>
      <c r="DT30" s="635"/>
      <c r="DU30" s="635"/>
      <c r="DV30" s="636"/>
      <c r="DW30" s="637">
        <v>17.100000000000001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97.8</v>
      </c>
      <c r="BN31" s="697"/>
      <c r="BO31" s="697"/>
      <c r="BP31" s="697"/>
      <c r="BQ31" s="699"/>
      <c r="BR31" s="696">
        <v>99.4</v>
      </c>
      <c r="BS31" s="697"/>
      <c r="BT31" s="697"/>
      <c r="BU31" s="697"/>
      <c r="BV31" s="697"/>
      <c r="BW31" s="697"/>
      <c r="BX31" s="698">
        <v>98.1</v>
      </c>
      <c r="BY31" s="697"/>
      <c r="BZ31" s="697"/>
      <c r="CA31" s="697"/>
      <c r="CB31" s="699"/>
      <c r="CD31" s="655"/>
      <c r="CE31" s="656"/>
      <c r="CF31" s="631" t="s">
        <v>300</v>
      </c>
      <c r="CG31" s="632"/>
      <c r="CH31" s="632"/>
      <c r="CI31" s="632"/>
      <c r="CJ31" s="632"/>
      <c r="CK31" s="632"/>
      <c r="CL31" s="632"/>
      <c r="CM31" s="632"/>
      <c r="CN31" s="632"/>
      <c r="CO31" s="632"/>
      <c r="CP31" s="632"/>
      <c r="CQ31" s="633"/>
      <c r="CR31" s="634">
        <v>66638</v>
      </c>
      <c r="CS31" s="647"/>
      <c r="CT31" s="647"/>
      <c r="CU31" s="647"/>
      <c r="CV31" s="647"/>
      <c r="CW31" s="647"/>
      <c r="CX31" s="647"/>
      <c r="CY31" s="648"/>
      <c r="CZ31" s="637">
        <v>0.5</v>
      </c>
      <c r="DA31" s="649"/>
      <c r="DB31" s="649"/>
      <c r="DC31" s="650"/>
      <c r="DD31" s="640">
        <v>66638</v>
      </c>
      <c r="DE31" s="647"/>
      <c r="DF31" s="647"/>
      <c r="DG31" s="647"/>
      <c r="DH31" s="647"/>
      <c r="DI31" s="647"/>
      <c r="DJ31" s="647"/>
      <c r="DK31" s="648"/>
      <c r="DL31" s="640">
        <v>66638</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912769</v>
      </c>
      <c r="S32" s="635"/>
      <c r="T32" s="635"/>
      <c r="U32" s="635"/>
      <c r="V32" s="635"/>
      <c r="W32" s="635"/>
      <c r="X32" s="635"/>
      <c r="Y32" s="636"/>
      <c r="Z32" s="672">
        <v>5.8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97.3</v>
      </c>
      <c r="BN32" s="647"/>
      <c r="BO32" s="647"/>
      <c r="BP32" s="647"/>
      <c r="BQ32" s="670"/>
      <c r="BR32" s="700">
        <v>99.3</v>
      </c>
      <c r="BS32" s="647"/>
      <c r="BT32" s="647"/>
      <c r="BU32" s="647"/>
      <c r="BV32" s="647"/>
      <c r="BW32" s="647"/>
      <c r="BX32" s="638">
        <v>97.9</v>
      </c>
      <c r="BY32" s="647"/>
      <c r="BZ32" s="647"/>
      <c r="CA32" s="647"/>
      <c r="CB32" s="670"/>
      <c r="CD32" s="657"/>
      <c r="CE32" s="658"/>
      <c r="CF32" s="631" t="s">
        <v>304</v>
      </c>
      <c r="CG32" s="632"/>
      <c r="CH32" s="632"/>
      <c r="CI32" s="632"/>
      <c r="CJ32" s="632"/>
      <c r="CK32" s="632"/>
      <c r="CL32" s="632"/>
      <c r="CM32" s="632"/>
      <c r="CN32" s="632"/>
      <c r="CO32" s="632"/>
      <c r="CP32" s="632"/>
      <c r="CQ32" s="633"/>
      <c r="CR32" s="634">
        <v>599</v>
      </c>
      <c r="CS32" s="635"/>
      <c r="CT32" s="635"/>
      <c r="CU32" s="635"/>
      <c r="CV32" s="635"/>
      <c r="CW32" s="635"/>
      <c r="CX32" s="635"/>
      <c r="CY32" s="636"/>
      <c r="CZ32" s="637">
        <v>0</v>
      </c>
      <c r="DA32" s="649"/>
      <c r="DB32" s="649"/>
      <c r="DC32" s="650"/>
      <c r="DD32" s="640">
        <v>599</v>
      </c>
      <c r="DE32" s="635"/>
      <c r="DF32" s="635"/>
      <c r="DG32" s="635"/>
      <c r="DH32" s="635"/>
      <c r="DI32" s="635"/>
      <c r="DJ32" s="635"/>
      <c r="DK32" s="636"/>
      <c r="DL32" s="640">
        <v>599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79000</v>
      </c>
      <c r="S33" s="635"/>
      <c r="T33" s="635"/>
      <c r="U33" s="635"/>
      <c r="V33" s="635"/>
      <c r="W33" s="635"/>
      <c r="X33" s="635"/>
      <c r="Y33" s="636"/>
      <c r="Z33" s="672">
        <v>0.5</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99.4</v>
      </c>
      <c r="BH33" s="619"/>
      <c r="BI33" s="619"/>
      <c r="BJ33" s="619"/>
      <c r="BK33" s="619"/>
      <c r="BL33" s="619"/>
      <c r="BM33" s="665">
        <v>98</v>
      </c>
      <c r="BN33" s="619"/>
      <c r="BO33" s="619"/>
      <c r="BP33" s="619"/>
      <c r="BQ33" s="682"/>
      <c r="BR33" s="695">
        <v>99.5</v>
      </c>
      <c r="BS33" s="619"/>
      <c r="BT33" s="619"/>
      <c r="BU33" s="619"/>
      <c r="BV33" s="619"/>
      <c r="BW33" s="619"/>
      <c r="BX33" s="665">
        <v>98.2</v>
      </c>
      <c r="BY33" s="619"/>
      <c r="BZ33" s="619"/>
      <c r="CA33" s="619"/>
      <c r="CB33" s="682"/>
      <c r="CD33" s="631" t="s">
        <v>307</v>
      </c>
      <c r="CE33" s="632"/>
      <c r="CF33" s="632"/>
      <c r="CG33" s="632"/>
      <c r="CH33" s="632"/>
      <c r="CI33" s="632"/>
      <c r="CJ33" s="632"/>
      <c r="CK33" s="632"/>
      <c r="CL33" s="632"/>
      <c r="CM33" s="632"/>
      <c r="CN33" s="632"/>
      <c r="CO33" s="632"/>
      <c r="CP33" s="632"/>
      <c r="CQ33" s="633"/>
      <c r="CR33" s="634">
        <v>5049124</v>
      </c>
      <c r="CS33" s="647"/>
      <c r="CT33" s="647"/>
      <c r="CU33" s="647"/>
      <c r="CV33" s="647"/>
      <c r="CW33" s="647"/>
      <c r="CX33" s="647"/>
      <c r="CY33" s="648"/>
      <c r="CZ33" s="637">
        <v>34.700000000000003</v>
      </c>
      <c r="DA33" s="649"/>
      <c r="DB33" s="649"/>
      <c r="DC33" s="650"/>
      <c r="DD33" s="640">
        <v>3328054</v>
      </c>
      <c r="DE33" s="647"/>
      <c r="DF33" s="647"/>
      <c r="DG33" s="647"/>
      <c r="DH33" s="647"/>
      <c r="DI33" s="647"/>
      <c r="DJ33" s="647"/>
      <c r="DK33" s="648"/>
      <c r="DL33" s="640">
        <v>2737127</v>
      </c>
      <c r="DM33" s="647"/>
      <c r="DN33" s="647"/>
      <c r="DO33" s="647"/>
      <c r="DP33" s="647"/>
      <c r="DQ33" s="647"/>
      <c r="DR33" s="647"/>
      <c r="DS33" s="647"/>
      <c r="DT33" s="647"/>
      <c r="DU33" s="647"/>
      <c r="DV33" s="648"/>
      <c r="DW33" s="637">
        <v>37.1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120467</v>
      </c>
      <c r="S34" s="635"/>
      <c r="T34" s="635"/>
      <c r="U34" s="635"/>
      <c r="V34" s="635"/>
      <c r="W34" s="635"/>
      <c r="X34" s="635"/>
      <c r="Y34" s="636"/>
      <c r="Z34" s="672">
        <v>0.8</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2010821</v>
      </c>
      <c r="CS34" s="635"/>
      <c r="CT34" s="635"/>
      <c r="CU34" s="635"/>
      <c r="CV34" s="635"/>
      <c r="CW34" s="635"/>
      <c r="CX34" s="635"/>
      <c r="CY34" s="636"/>
      <c r="CZ34" s="637">
        <v>13.8</v>
      </c>
      <c r="DA34" s="649"/>
      <c r="DB34" s="649"/>
      <c r="DC34" s="650"/>
      <c r="DD34" s="640">
        <v>1155940</v>
      </c>
      <c r="DE34" s="635"/>
      <c r="DF34" s="635"/>
      <c r="DG34" s="635"/>
      <c r="DH34" s="635"/>
      <c r="DI34" s="635"/>
      <c r="DJ34" s="635"/>
      <c r="DK34" s="636"/>
      <c r="DL34" s="640">
        <v>840095</v>
      </c>
      <c r="DM34" s="635"/>
      <c r="DN34" s="635"/>
      <c r="DO34" s="635"/>
      <c r="DP34" s="635"/>
      <c r="DQ34" s="635"/>
      <c r="DR34" s="635"/>
      <c r="DS34" s="635"/>
      <c r="DT34" s="635"/>
      <c r="DU34" s="635"/>
      <c r="DV34" s="636"/>
      <c r="DW34" s="637">
        <v>11.4</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1256006</v>
      </c>
      <c r="S35" s="635"/>
      <c r="T35" s="635"/>
      <c r="U35" s="635"/>
      <c r="V35" s="635"/>
      <c r="W35" s="635"/>
      <c r="X35" s="635"/>
      <c r="Y35" s="636"/>
      <c r="Z35" s="672">
        <v>8</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23314</v>
      </c>
      <c r="CS35" s="647"/>
      <c r="CT35" s="647"/>
      <c r="CU35" s="647"/>
      <c r="CV35" s="647"/>
      <c r="CW35" s="647"/>
      <c r="CX35" s="647"/>
      <c r="CY35" s="648"/>
      <c r="CZ35" s="637">
        <v>0.2</v>
      </c>
      <c r="DA35" s="649"/>
      <c r="DB35" s="649"/>
      <c r="DC35" s="650"/>
      <c r="DD35" s="640">
        <v>18797</v>
      </c>
      <c r="DE35" s="647"/>
      <c r="DF35" s="647"/>
      <c r="DG35" s="647"/>
      <c r="DH35" s="647"/>
      <c r="DI35" s="647"/>
      <c r="DJ35" s="647"/>
      <c r="DK35" s="648"/>
      <c r="DL35" s="640">
        <v>7832</v>
      </c>
      <c r="DM35" s="647"/>
      <c r="DN35" s="647"/>
      <c r="DO35" s="647"/>
      <c r="DP35" s="647"/>
      <c r="DQ35" s="647"/>
      <c r="DR35" s="647"/>
      <c r="DS35" s="647"/>
      <c r="DT35" s="647"/>
      <c r="DU35" s="647"/>
      <c r="DV35" s="648"/>
      <c r="DW35" s="637">
        <v>0.1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453031</v>
      </c>
      <c r="S36" s="635"/>
      <c r="T36" s="635"/>
      <c r="U36" s="635"/>
      <c r="V36" s="635"/>
      <c r="W36" s="635"/>
      <c r="X36" s="635"/>
      <c r="Y36" s="636"/>
      <c r="Z36" s="672">
        <v>2.9</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1642880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31012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1908598</v>
      </c>
      <c r="CS36" s="635"/>
      <c r="CT36" s="635"/>
      <c r="CU36" s="635"/>
      <c r="CV36" s="635"/>
      <c r="CW36" s="635"/>
      <c r="CX36" s="635"/>
      <c r="CY36" s="636"/>
      <c r="CZ36" s="637">
        <v>13.1</v>
      </c>
      <c r="DA36" s="649"/>
      <c r="DB36" s="649"/>
      <c r="DC36" s="650"/>
      <c r="DD36" s="640">
        <v>1300698</v>
      </c>
      <c r="DE36" s="635"/>
      <c r="DF36" s="635"/>
      <c r="DG36" s="635"/>
      <c r="DH36" s="635"/>
      <c r="DI36" s="635"/>
      <c r="DJ36" s="635"/>
      <c r="DK36" s="636"/>
      <c r="DL36" s="640">
        <v>1182796</v>
      </c>
      <c r="DM36" s="635"/>
      <c r="DN36" s="635"/>
      <c r="DO36" s="635"/>
      <c r="DP36" s="635"/>
      <c r="DQ36" s="635"/>
      <c r="DR36" s="635"/>
      <c r="DS36" s="635"/>
      <c r="DT36" s="635"/>
      <c r="DU36" s="635"/>
      <c r="DV36" s="636"/>
      <c r="DW36" s="637">
        <v>16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192660</v>
      </c>
      <c r="S37" s="635"/>
      <c r="T37" s="635"/>
      <c r="U37" s="635"/>
      <c r="V37" s="635"/>
      <c r="W37" s="635"/>
      <c r="X37" s="635"/>
      <c r="Y37" s="636"/>
      <c r="Z37" s="672">
        <v>1.2</v>
      </c>
      <c r="AA37" s="672"/>
      <c r="AB37" s="672"/>
      <c r="AC37" s="672"/>
      <c r="AD37" s="673">
        <v>1065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469583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2866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428047</v>
      </c>
      <c r="CS37" s="647"/>
      <c r="CT37" s="647"/>
      <c r="CU37" s="647"/>
      <c r="CV37" s="647"/>
      <c r="CW37" s="647"/>
      <c r="CX37" s="647"/>
      <c r="CY37" s="648"/>
      <c r="CZ37" s="637">
        <v>2.9</v>
      </c>
      <c r="DA37" s="649"/>
      <c r="DB37" s="649"/>
      <c r="DC37" s="650"/>
      <c r="DD37" s="640">
        <v>411679</v>
      </c>
      <c r="DE37" s="647"/>
      <c r="DF37" s="647"/>
      <c r="DG37" s="647"/>
      <c r="DH37" s="647"/>
      <c r="DI37" s="647"/>
      <c r="DJ37" s="647"/>
      <c r="DK37" s="648"/>
      <c r="DL37" s="640">
        <v>406048</v>
      </c>
      <c r="DM37" s="647"/>
      <c r="DN37" s="647"/>
      <c r="DO37" s="647"/>
      <c r="DP37" s="647"/>
      <c r="DQ37" s="647"/>
      <c r="DR37" s="647"/>
      <c r="DS37" s="647"/>
      <c r="DT37" s="647"/>
      <c r="DU37" s="647"/>
      <c r="DV37" s="648"/>
      <c r="DW37" s="637">
        <v>5.5</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3542624</v>
      </c>
      <c r="S38" s="635"/>
      <c r="T38" s="635"/>
      <c r="U38" s="635"/>
      <c r="V38" s="635"/>
      <c r="W38" s="635"/>
      <c r="X38" s="635"/>
      <c r="Y38" s="636"/>
      <c r="Z38" s="672">
        <v>22.5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409604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1770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763693</v>
      </c>
      <c r="CS38" s="635"/>
      <c r="CT38" s="635"/>
      <c r="CU38" s="635"/>
      <c r="CV38" s="635"/>
      <c r="CW38" s="635"/>
      <c r="CX38" s="635"/>
      <c r="CY38" s="636"/>
      <c r="CZ38" s="637">
        <v>5.2</v>
      </c>
      <c r="DA38" s="649"/>
      <c r="DB38" s="649"/>
      <c r="DC38" s="650"/>
      <c r="DD38" s="640">
        <v>623947</v>
      </c>
      <c r="DE38" s="635"/>
      <c r="DF38" s="635"/>
      <c r="DG38" s="635"/>
      <c r="DH38" s="635"/>
      <c r="DI38" s="635"/>
      <c r="DJ38" s="635"/>
      <c r="DK38" s="636"/>
      <c r="DL38" s="640">
        <v>548017</v>
      </c>
      <c r="DM38" s="635"/>
      <c r="DN38" s="635"/>
      <c r="DO38" s="635"/>
      <c r="DP38" s="635"/>
      <c r="DQ38" s="635"/>
      <c r="DR38" s="635"/>
      <c r="DS38" s="635"/>
      <c r="DT38" s="635"/>
      <c r="DU38" s="635"/>
      <c r="DV38" s="636"/>
      <c r="DW38" s="637">
        <v>7.4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10003</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2461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158886</v>
      </c>
      <c r="CS39" s="647"/>
      <c r="CT39" s="647"/>
      <c r="CU39" s="647"/>
      <c r="CV39" s="647"/>
      <c r="CW39" s="647"/>
      <c r="CX39" s="647"/>
      <c r="CY39" s="648"/>
      <c r="CZ39" s="637">
        <v>1.1000000000000001</v>
      </c>
      <c r="DA39" s="649"/>
      <c r="DB39" s="649"/>
      <c r="DC39" s="650"/>
      <c r="DD39" s="640">
        <v>70260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14524</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4121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183812</v>
      </c>
      <c r="CS40" s="635"/>
      <c r="CT40" s="635"/>
      <c r="CU40" s="635"/>
      <c r="CV40" s="635"/>
      <c r="CW40" s="635"/>
      <c r="CX40" s="635"/>
      <c r="CY40" s="636"/>
      <c r="CZ40" s="637">
        <v>1.3</v>
      </c>
      <c r="DA40" s="649"/>
      <c r="DB40" s="649"/>
      <c r="DC40" s="650"/>
      <c r="DD40" s="640">
        <v>158412</v>
      </c>
      <c r="DE40" s="635"/>
      <c r="DF40" s="635"/>
      <c r="DG40" s="635"/>
      <c r="DH40" s="635"/>
      <c r="DI40" s="635"/>
      <c r="DJ40" s="635"/>
      <c r="DK40" s="636"/>
      <c r="DL40" s="640">
        <v>158387</v>
      </c>
      <c r="DM40" s="635"/>
      <c r="DN40" s="635"/>
      <c r="DO40" s="635"/>
      <c r="DP40" s="635"/>
      <c r="DQ40" s="635"/>
      <c r="DR40" s="635"/>
      <c r="DS40" s="635"/>
      <c r="DT40" s="635"/>
      <c r="DU40" s="635"/>
      <c r="DV40" s="636"/>
      <c r="DW40" s="637">
        <v>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15757169</v>
      </c>
      <c r="S41" s="659"/>
      <c r="T41" s="659"/>
      <c r="U41" s="659"/>
      <c r="V41" s="659"/>
      <c r="W41" s="659"/>
      <c r="X41" s="659"/>
      <c r="Y41" s="662"/>
      <c r="Z41" s="663">
        <v>100</v>
      </c>
      <c r="AA41" s="663"/>
      <c r="AB41" s="663"/>
      <c r="AC41" s="663"/>
      <c r="AD41" s="664">
        <v>7361113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140791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608778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462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4375452</v>
      </c>
      <c r="CS42" s="647"/>
      <c r="CT42" s="647"/>
      <c r="CU42" s="647"/>
      <c r="CV42" s="647"/>
      <c r="CW42" s="647"/>
      <c r="CX42" s="647"/>
      <c r="CY42" s="648"/>
      <c r="CZ42" s="637">
        <v>30.1</v>
      </c>
      <c r="DA42" s="649"/>
      <c r="DB42" s="649"/>
      <c r="DC42" s="650"/>
      <c r="DD42" s="640">
        <v>345087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60792</v>
      </c>
      <c r="CS43" s="647"/>
      <c r="CT43" s="647"/>
      <c r="CU43" s="647"/>
      <c r="CV43" s="647"/>
      <c r="CW43" s="647"/>
      <c r="CX43" s="647"/>
      <c r="CY43" s="648"/>
      <c r="CZ43" s="637">
        <v>0.4</v>
      </c>
      <c r="DA43" s="649"/>
      <c r="DB43" s="649"/>
      <c r="DC43" s="650"/>
      <c r="DD43" s="640">
        <v>41388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4301016</v>
      </c>
      <c r="CS44" s="635"/>
      <c r="CT44" s="635"/>
      <c r="CU44" s="635"/>
      <c r="CV44" s="635"/>
      <c r="CW44" s="635"/>
      <c r="CX44" s="635"/>
      <c r="CY44" s="636"/>
      <c r="CZ44" s="637">
        <v>29.5</v>
      </c>
      <c r="DA44" s="638"/>
      <c r="DB44" s="638"/>
      <c r="DC44" s="639"/>
      <c r="DD44" s="640">
        <v>304171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1316080</v>
      </c>
      <c r="CS45" s="647"/>
      <c r="CT45" s="647"/>
      <c r="CU45" s="647"/>
      <c r="CV45" s="647"/>
      <c r="CW45" s="647"/>
      <c r="CX45" s="647"/>
      <c r="CY45" s="648"/>
      <c r="CZ45" s="637">
        <v>9</v>
      </c>
      <c r="DA45" s="649"/>
      <c r="DB45" s="649"/>
      <c r="DC45" s="650"/>
      <c r="DD45" s="640">
        <v>136397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2919887</v>
      </c>
      <c r="CS46" s="635"/>
      <c r="CT46" s="635"/>
      <c r="CU46" s="635"/>
      <c r="CV46" s="635"/>
      <c r="CW46" s="635"/>
      <c r="CX46" s="635"/>
      <c r="CY46" s="636"/>
      <c r="CZ46" s="637">
        <v>20.100000000000001</v>
      </c>
      <c r="DA46" s="638"/>
      <c r="DB46" s="638"/>
      <c r="DC46" s="639"/>
      <c r="DD46" s="640">
        <v>102725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74436</v>
      </c>
      <c r="CS47" s="647"/>
      <c r="CT47" s="647"/>
      <c r="CU47" s="647"/>
      <c r="CV47" s="647"/>
      <c r="CW47" s="647"/>
      <c r="CX47" s="647"/>
      <c r="CY47" s="648"/>
      <c r="CZ47" s="637">
        <v>0.5</v>
      </c>
      <c r="DA47" s="649"/>
      <c r="DB47" s="649"/>
      <c r="DC47" s="650"/>
      <c r="DD47" s="640">
        <v>40916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14560029</v>
      </c>
      <c r="CS49" s="619"/>
      <c r="CT49" s="619"/>
      <c r="CU49" s="619"/>
      <c r="CV49" s="619"/>
      <c r="CW49" s="619"/>
      <c r="CX49" s="619"/>
      <c r="CY49" s="620"/>
      <c r="CZ49" s="621">
        <v>100</v>
      </c>
      <c r="DA49" s="622"/>
      <c r="DB49" s="622"/>
      <c r="DC49" s="623"/>
      <c r="DD49" s="624">
        <v>7851411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N/5Z4Xt5p5UxFXVNQ8PQoyB3IQST69KPspcWz6TaHyky5FaL9m+TKZ1UX6bjGNHlQyw/L3muJ2TJnlpgx5clw==" saltValue="9zXc3MebRT2aPJZtp0rN6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election activeCell="CW12" sqref="CW12:DA1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15603</v>
      </c>
      <c r="R7" s="1116"/>
      <c r="S7" s="1116"/>
      <c r="T7" s="1116"/>
      <c r="U7" s="1116"/>
      <c r="V7" s="1116">
        <v>14403</v>
      </c>
      <c r="W7" s="1116"/>
      <c r="X7" s="1116"/>
      <c r="Y7" s="1116"/>
      <c r="Z7" s="1116"/>
      <c r="AA7" s="1116">
        <v>1200</v>
      </c>
      <c r="AB7" s="1116"/>
      <c r="AC7" s="1116"/>
      <c r="AD7" s="1116"/>
      <c r="AE7" s="1117"/>
      <c r="AF7" s="1118">
        <v>463</v>
      </c>
      <c r="AG7" s="1119"/>
      <c r="AH7" s="1119"/>
      <c r="AI7" s="1119"/>
      <c r="AJ7" s="1120"/>
      <c r="AK7" s="1121" t="s">
        <v>496</v>
      </c>
      <c r="AL7" s="1122"/>
      <c r="AM7" s="1122"/>
      <c r="AN7" s="1122"/>
      <c r="AO7" s="1122"/>
      <c r="AP7" s="1122">
        <v>14571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559</v>
      </c>
      <c r="BT7" s="1113"/>
      <c r="BU7" s="1113"/>
      <c r="BV7" s="1113"/>
      <c r="BW7" s="1113"/>
      <c r="BX7" s="1113"/>
      <c r="BY7" s="1113"/>
      <c r="BZ7" s="1113"/>
      <c r="CA7" s="1113"/>
      <c r="CB7" s="1113"/>
      <c r="CC7" s="1113"/>
      <c r="CD7" s="1113"/>
      <c r="CE7" s="1113"/>
      <c r="CF7" s="1113"/>
      <c r="CG7" s="1125"/>
      <c r="CH7" s="1109">
        <v>-1</v>
      </c>
      <c r="CI7" s="1110"/>
      <c r="CJ7" s="1110"/>
      <c r="CK7" s="1110"/>
      <c r="CL7" s="1111"/>
      <c r="CM7" s="1109">
        <v>117</v>
      </c>
      <c r="CN7" s="1110"/>
      <c r="CO7" s="1110"/>
      <c r="CP7" s="1110"/>
      <c r="CQ7" s="1111"/>
      <c r="CR7" s="1109">
        <v>70</v>
      </c>
      <c r="CS7" s="1110"/>
      <c r="CT7" s="1110"/>
      <c r="CU7" s="1110"/>
      <c r="CV7" s="1111"/>
      <c r="CW7" s="1109">
        <v>7</v>
      </c>
      <c r="CX7" s="1110"/>
      <c r="CY7" s="1110"/>
      <c r="CZ7" s="1110"/>
      <c r="DA7" s="1111"/>
      <c r="DB7" s="1109" t="s">
        <v>496</v>
      </c>
      <c r="DC7" s="1110"/>
      <c r="DD7" s="1110"/>
      <c r="DE7" s="1110"/>
      <c r="DF7" s="1111"/>
      <c r="DG7" s="1109" t="s">
        <v>496</v>
      </c>
      <c r="DH7" s="1110"/>
      <c r="DI7" s="1110"/>
      <c r="DJ7" s="1110"/>
      <c r="DK7" s="1111"/>
      <c r="DL7" s="1109" t="s">
        <v>496</v>
      </c>
      <c r="DM7" s="1110"/>
      <c r="DN7" s="1110"/>
      <c r="DO7" s="1110"/>
      <c r="DP7" s="1111"/>
      <c r="DQ7" s="1109" t="s">
        <v>496</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443</v>
      </c>
      <c r="R8" s="1052"/>
      <c r="S8" s="1052"/>
      <c r="T8" s="1052"/>
      <c r="U8" s="1052"/>
      <c r="V8" s="1052">
        <v>436</v>
      </c>
      <c r="W8" s="1052"/>
      <c r="X8" s="1052"/>
      <c r="Y8" s="1052"/>
      <c r="Z8" s="1052"/>
      <c r="AA8" s="1052">
        <v>6</v>
      </c>
      <c r="AB8" s="1052"/>
      <c r="AC8" s="1052"/>
      <c r="AD8" s="1052"/>
      <c r="AE8" s="1053"/>
      <c r="AF8" s="1048">
        <v>6</v>
      </c>
      <c r="AG8" s="1049"/>
      <c r="AH8" s="1049"/>
      <c r="AI8" s="1049"/>
      <c r="AJ8" s="1050"/>
      <c r="AK8" s="1093">
        <v>273</v>
      </c>
      <c r="AL8" s="1094"/>
      <c r="AM8" s="1094"/>
      <c r="AN8" s="1094"/>
      <c r="AO8" s="1094"/>
      <c r="AP8" s="1094">
        <v>221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560</v>
      </c>
      <c r="BT8" s="1006"/>
      <c r="BU8" s="1006"/>
      <c r="BV8" s="1006"/>
      <c r="BW8" s="1006"/>
      <c r="BX8" s="1006"/>
      <c r="BY8" s="1006"/>
      <c r="BZ8" s="1006"/>
      <c r="CA8" s="1006"/>
      <c r="CB8" s="1006"/>
      <c r="CC8" s="1006"/>
      <c r="CD8" s="1006"/>
      <c r="CE8" s="1006"/>
      <c r="CF8" s="1006"/>
      <c r="CG8" s="1027"/>
      <c r="CH8" s="1002">
        <v>-2</v>
      </c>
      <c r="CI8" s="1003"/>
      <c r="CJ8" s="1003"/>
      <c r="CK8" s="1003"/>
      <c r="CL8" s="1004"/>
      <c r="CM8" s="1002">
        <v>-7</v>
      </c>
      <c r="CN8" s="1003"/>
      <c r="CO8" s="1003"/>
      <c r="CP8" s="1003"/>
      <c r="CQ8" s="1004"/>
      <c r="CR8" s="1002">
        <v>8</v>
      </c>
      <c r="CS8" s="1003"/>
      <c r="CT8" s="1003"/>
      <c r="CU8" s="1003"/>
      <c r="CV8" s="1004"/>
      <c r="CW8" s="1002" t="s">
        <v>496</v>
      </c>
      <c r="CX8" s="1003"/>
      <c r="CY8" s="1003"/>
      <c r="CZ8" s="1003"/>
      <c r="DA8" s="1004"/>
      <c r="DB8" s="1002" t="s">
        <v>496</v>
      </c>
      <c r="DC8" s="1003"/>
      <c r="DD8" s="1003"/>
      <c r="DE8" s="1003"/>
      <c r="DF8" s="1004"/>
      <c r="DG8" s="1002" t="s">
        <v>496</v>
      </c>
      <c r="DH8" s="1003"/>
      <c r="DI8" s="1003"/>
      <c r="DJ8" s="1003"/>
      <c r="DK8" s="1004"/>
      <c r="DL8" s="1002" t="s">
        <v>496</v>
      </c>
      <c r="DM8" s="1003"/>
      <c r="DN8" s="1003"/>
      <c r="DO8" s="1003"/>
      <c r="DP8" s="1004"/>
      <c r="DQ8" s="1002" t="s">
        <v>496</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2</v>
      </c>
      <c r="R9" s="1052"/>
      <c r="S9" s="1052"/>
      <c r="T9" s="1052"/>
      <c r="U9" s="1052"/>
      <c r="V9" s="1052">
        <v>13</v>
      </c>
      <c r="W9" s="1052"/>
      <c r="X9" s="1052"/>
      <c r="Y9" s="1052"/>
      <c r="Z9" s="1052"/>
      <c r="AA9" s="1052">
        <v>-11</v>
      </c>
      <c r="AB9" s="1052"/>
      <c r="AC9" s="1052"/>
      <c r="AD9" s="1052"/>
      <c r="AE9" s="1053"/>
      <c r="AF9" s="1048">
        <v>-11</v>
      </c>
      <c r="AG9" s="1049"/>
      <c r="AH9" s="1049"/>
      <c r="AI9" s="1049"/>
      <c r="AJ9" s="1050"/>
      <c r="AK9" s="1093" t="s">
        <v>496</v>
      </c>
      <c r="AL9" s="1094"/>
      <c r="AM9" s="1094"/>
      <c r="AN9" s="1094"/>
      <c r="AO9" s="1094"/>
      <c r="AP9" s="1094" t="s">
        <v>496</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t="s">
        <v>377</v>
      </c>
      <c r="C10" s="1044"/>
      <c r="D10" s="1044"/>
      <c r="E10" s="1044"/>
      <c r="F10" s="1044"/>
      <c r="G10" s="1044"/>
      <c r="H10" s="1044"/>
      <c r="I10" s="1044"/>
      <c r="J10" s="1044"/>
      <c r="K10" s="1044"/>
      <c r="L10" s="1044"/>
      <c r="M10" s="1044"/>
      <c r="N10" s="1044"/>
      <c r="O10" s="1044"/>
      <c r="P10" s="1045"/>
      <c r="Q10" s="1051">
        <v>26</v>
      </c>
      <c r="R10" s="1052"/>
      <c r="S10" s="1052"/>
      <c r="T10" s="1052"/>
      <c r="U10" s="1052"/>
      <c r="V10" s="1052">
        <v>25</v>
      </c>
      <c r="W10" s="1052"/>
      <c r="X10" s="1052"/>
      <c r="Y10" s="1052"/>
      <c r="Z10" s="1052"/>
      <c r="AA10" s="1052">
        <v>1</v>
      </c>
      <c r="AB10" s="1052"/>
      <c r="AC10" s="1052"/>
      <c r="AD10" s="1052"/>
      <c r="AE10" s="1053"/>
      <c r="AF10" s="1048">
        <v>1</v>
      </c>
      <c r="AG10" s="1049"/>
      <c r="AH10" s="1049"/>
      <c r="AI10" s="1049"/>
      <c r="AJ10" s="1050"/>
      <c r="AK10" s="1093">
        <v>12</v>
      </c>
      <c r="AL10" s="1094"/>
      <c r="AM10" s="1094"/>
      <c r="AN10" s="1094"/>
      <c r="AO10" s="1094"/>
      <c r="AP10" s="1094">
        <v>4</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t="s">
        <v>378</v>
      </c>
      <c r="C11" s="1044"/>
      <c r="D11" s="1044"/>
      <c r="E11" s="1044"/>
      <c r="F11" s="1044"/>
      <c r="G11" s="1044"/>
      <c r="H11" s="1044"/>
      <c r="I11" s="1044"/>
      <c r="J11" s="1044"/>
      <c r="K11" s="1044"/>
      <c r="L11" s="1044"/>
      <c r="M11" s="1044"/>
      <c r="N11" s="1044"/>
      <c r="O11" s="1044"/>
      <c r="P11" s="1045"/>
      <c r="Q11" s="1051">
        <v>19</v>
      </c>
      <c r="R11" s="1052"/>
      <c r="S11" s="1052"/>
      <c r="T11" s="1052"/>
      <c r="U11" s="1052"/>
      <c r="V11" s="1052">
        <v>18</v>
      </c>
      <c r="W11" s="1052"/>
      <c r="X11" s="1052"/>
      <c r="Y11" s="1052"/>
      <c r="Z11" s="1052"/>
      <c r="AA11" s="1052">
        <v>1</v>
      </c>
      <c r="AB11" s="1052"/>
      <c r="AC11" s="1052"/>
      <c r="AD11" s="1052"/>
      <c r="AE11" s="1053"/>
      <c r="AF11" s="1048">
        <v>1</v>
      </c>
      <c r="AG11" s="1049"/>
      <c r="AH11" s="1049"/>
      <c r="AI11" s="1049"/>
      <c r="AJ11" s="1050"/>
      <c r="AK11" s="1093">
        <v>8</v>
      </c>
      <c r="AL11" s="1094"/>
      <c r="AM11" s="1094"/>
      <c r="AN11" s="1094"/>
      <c r="AO11" s="1094"/>
      <c r="AP11" s="1094">
        <v>12</v>
      </c>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t="s">
        <v>379</v>
      </c>
      <c r="C12" s="1044"/>
      <c r="D12" s="1044"/>
      <c r="E12" s="1044"/>
      <c r="F12" s="1044"/>
      <c r="G12" s="1044"/>
      <c r="H12" s="1044"/>
      <c r="I12" s="1044"/>
      <c r="J12" s="1044"/>
      <c r="K12" s="1044"/>
      <c r="L12" s="1044"/>
      <c r="M12" s="1044"/>
      <c r="N12" s="1044"/>
      <c r="O12" s="1044"/>
      <c r="P12" s="1045"/>
      <c r="Q12" s="1051">
        <v>16</v>
      </c>
      <c r="R12" s="1052"/>
      <c r="S12" s="1052"/>
      <c r="T12" s="1052"/>
      <c r="U12" s="1052"/>
      <c r="V12" s="1052">
        <v>16</v>
      </c>
      <c r="W12" s="1052"/>
      <c r="X12" s="1052"/>
      <c r="Y12" s="1052"/>
      <c r="Z12" s="1052"/>
      <c r="AA12" s="1052" t="s">
        <v>496</v>
      </c>
      <c r="AB12" s="1052"/>
      <c r="AC12" s="1052"/>
      <c r="AD12" s="1052"/>
      <c r="AE12" s="1053"/>
      <c r="AF12" s="1048" t="s">
        <v>122</v>
      </c>
      <c r="AG12" s="1049"/>
      <c r="AH12" s="1049"/>
      <c r="AI12" s="1049"/>
      <c r="AJ12" s="1050"/>
      <c r="AK12" s="1093">
        <v>8</v>
      </c>
      <c r="AL12" s="1094"/>
      <c r="AM12" s="1094"/>
      <c r="AN12" s="1094"/>
      <c r="AO12" s="1094"/>
      <c r="AP12" s="1094" t="s">
        <v>496</v>
      </c>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t="s">
        <v>380</v>
      </c>
      <c r="C13" s="1044"/>
      <c r="D13" s="1044"/>
      <c r="E13" s="1044"/>
      <c r="F13" s="1044"/>
      <c r="G13" s="1044"/>
      <c r="H13" s="1044"/>
      <c r="I13" s="1044"/>
      <c r="J13" s="1044"/>
      <c r="K13" s="1044"/>
      <c r="L13" s="1044"/>
      <c r="M13" s="1044"/>
      <c r="N13" s="1044"/>
      <c r="O13" s="1044"/>
      <c r="P13" s="1045"/>
      <c r="Q13" s="1051">
        <v>1</v>
      </c>
      <c r="R13" s="1052"/>
      <c r="S13" s="1052"/>
      <c r="T13" s="1052"/>
      <c r="U13" s="1052"/>
      <c r="V13" s="1052">
        <v>1</v>
      </c>
      <c r="W13" s="1052"/>
      <c r="X13" s="1052"/>
      <c r="Y13" s="1052"/>
      <c r="Z13" s="1052"/>
      <c r="AA13" s="1052" t="s">
        <v>496</v>
      </c>
      <c r="AB13" s="1052"/>
      <c r="AC13" s="1052"/>
      <c r="AD13" s="1052"/>
      <c r="AE13" s="1053"/>
      <c r="AF13" s="1048" t="s">
        <v>122</v>
      </c>
      <c r="AG13" s="1049"/>
      <c r="AH13" s="1049"/>
      <c r="AI13" s="1049"/>
      <c r="AJ13" s="1050"/>
      <c r="AK13" s="1093">
        <v>1</v>
      </c>
      <c r="AL13" s="1094"/>
      <c r="AM13" s="1094"/>
      <c r="AN13" s="1094"/>
      <c r="AO13" s="1094"/>
      <c r="AP13" s="1094" t="s">
        <v>496</v>
      </c>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381</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382</v>
      </c>
      <c r="B23" s="950" t="s">
        <v>383</v>
      </c>
      <c r="C23" s="951"/>
      <c r="D23" s="951"/>
      <c r="E23" s="951"/>
      <c r="F23" s="951"/>
      <c r="G23" s="951"/>
      <c r="H23" s="951"/>
      <c r="I23" s="951"/>
      <c r="J23" s="951"/>
      <c r="K23" s="951"/>
      <c r="L23" s="951"/>
      <c r="M23" s="951"/>
      <c r="N23" s="951"/>
      <c r="O23" s="951"/>
      <c r="P23" s="961"/>
      <c r="Q23" s="1080">
        <v>15807</v>
      </c>
      <c r="R23" s="1074"/>
      <c r="S23" s="1074"/>
      <c r="T23" s="1074"/>
      <c r="U23" s="1074"/>
      <c r="V23" s="1074">
        <v>14610</v>
      </c>
      <c r="W23" s="1074"/>
      <c r="X23" s="1074"/>
      <c r="Y23" s="1074"/>
      <c r="Z23" s="1074"/>
      <c r="AA23" s="1074">
        <v>1197</v>
      </c>
      <c r="AB23" s="1074"/>
      <c r="AC23" s="1074"/>
      <c r="AD23" s="1074"/>
      <c r="AE23" s="1081"/>
      <c r="AF23" s="1082">
        <v>460</v>
      </c>
      <c r="AG23" s="1074"/>
      <c r="AH23" s="1074"/>
      <c r="AI23" s="1074"/>
      <c r="AJ23" s="1083"/>
      <c r="AK23" s="1084"/>
      <c r="AL23" s="1085"/>
      <c r="AM23" s="1085"/>
      <c r="AN23" s="1085"/>
      <c r="AO23" s="1085"/>
      <c r="AP23" s="1074">
        <v>14808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384</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385</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386</v>
      </c>
      <c r="R26" s="1015"/>
      <c r="S26" s="1015"/>
      <c r="T26" s="1015"/>
      <c r="U26" s="1016"/>
      <c r="V26" s="1014" t="s">
        <v>387</v>
      </c>
      <c r="W26" s="1015"/>
      <c r="X26" s="1015"/>
      <c r="Y26" s="1015"/>
      <c r="Z26" s="1016"/>
      <c r="AA26" s="1014" t="s">
        <v>388</v>
      </c>
      <c r="AB26" s="1015"/>
      <c r="AC26" s="1015"/>
      <c r="AD26" s="1015"/>
      <c r="AE26" s="1015"/>
      <c r="AF26" s="1068" t="s">
        <v>389</v>
      </c>
      <c r="AG26" s="1021"/>
      <c r="AH26" s="1021"/>
      <c r="AI26" s="1021"/>
      <c r="AJ26" s="1069"/>
      <c r="AK26" s="1015" t="s">
        <v>390</v>
      </c>
      <c r="AL26" s="1015"/>
      <c r="AM26" s="1015"/>
      <c r="AN26" s="1015"/>
      <c r="AO26" s="1016"/>
      <c r="AP26" s="1014" t="s">
        <v>391</v>
      </c>
      <c r="AQ26" s="1015"/>
      <c r="AR26" s="1015"/>
      <c r="AS26" s="1015"/>
      <c r="AT26" s="1016"/>
      <c r="AU26" s="1014" t="s">
        <v>392</v>
      </c>
      <c r="AV26" s="1015"/>
      <c r="AW26" s="1015"/>
      <c r="AX26" s="1015"/>
      <c r="AY26" s="1016"/>
      <c r="AZ26" s="1014" t="s">
        <v>393</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394</v>
      </c>
      <c r="C28" s="1061"/>
      <c r="D28" s="1061"/>
      <c r="E28" s="1061"/>
      <c r="F28" s="1061"/>
      <c r="G28" s="1061"/>
      <c r="H28" s="1061"/>
      <c r="I28" s="1061"/>
      <c r="J28" s="1061"/>
      <c r="K28" s="1061"/>
      <c r="L28" s="1061"/>
      <c r="M28" s="1061"/>
      <c r="N28" s="1061"/>
      <c r="O28" s="1061"/>
      <c r="P28" s="1062"/>
      <c r="Q28" s="1063">
        <v>1555</v>
      </c>
      <c r="R28" s="1064"/>
      <c r="S28" s="1064"/>
      <c r="T28" s="1064"/>
      <c r="U28" s="1064"/>
      <c r="V28" s="1064">
        <v>1524</v>
      </c>
      <c r="W28" s="1064"/>
      <c r="X28" s="1064"/>
      <c r="Y28" s="1064"/>
      <c r="Z28" s="1064"/>
      <c r="AA28" s="1064">
        <v>31</v>
      </c>
      <c r="AB28" s="1064"/>
      <c r="AC28" s="1064"/>
      <c r="AD28" s="1064"/>
      <c r="AE28" s="1065"/>
      <c r="AF28" s="1066">
        <v>31</v>
      </c>
      <c r="AG28" s="1064"/>
      <c r="AH28" s="1064"/>
      <c r="AI28" s="1064"/>
      <c r="AJ28" s="1067"/>
      <c r="AK28" s="1055">
        <v>173</v>
      </c>
      <c r="AL28" s="1056"/>
      <c r="AM28" s="1056"/>
      <c r="AN28" s="1056"/>
      <c r="AO28" s="1056"/>
      <c r="AP28" s="1056" t="s">
        <v>496</v>
      </c>
      <c r="AQ28" s="1056"/>
      <c r="AR28" s="1056"/>
      <c r="AS28" s="1056"/>
      <c r="AT28" s="1056"/>
      <c r="AU28" s="1056" t="s">
        <v>496</v>
      </c>
      <c r="AV28" s="1056"/>
      <c r="AW28" s="1056"/>
      <c r="AX28" s="1056"/>
      <c r="AY28" s="1056"/>
      <c r="AZ28" s="1057" t="s">
        <v>496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395</v>
      </c>
      <c r="C29" s="1044"/>
      <c r="D29" s="1044"/>
      <c r="E29" s="1044"/>
      <c r="F29" s="1044"/>
      <c r="G29" s="1044"/>
      <c r="H29" s="1044"/>
      <c r="I29" s="1044"/>
      <c r="J29" s="1044"/>
      <c r="K29" s="1044"/>
      <c r="L29" s="1044"/>
      <c r="M29" s="1044"/>
      <c r="N29" s="1044"/>
      <c r="O29" s="1044"/>
      <c r="P29" s="1045"/>
      <c r="Q29" s="1051">
        <v>2448</v>
      </c>
      <c r="R29" s="1052"/>
      <c r="S29" s="1052"/>
      <c r="T29" s="1052"/>
      <c r="U29" s="1052"/>
      <c r="V29" s="1052">
        <v>2324</v>
      </c>
      <c r="W29" s="1052"/>
      <c r="X29" s="1052"/>
      <c r="Y29" s="1052"/>
      <c r="Z29" s="1052"/>
      <c r="AA29" s="1052">
        <v>124</v>
      </c>
      <c r="AB29" s="1052"/>
      <c r="AC29" s="1052"/>
      <c r="AD29" s="1052"/>
      <c r="AE29" s="1053"/>
      <c r="AF29" s="1048">
        <v>124</v>
      </c>
      <c r="AG29" s="1049"/>
      <c r="AH29" s="1049"/>
      <c r="AI29" s="1049"/>
      <c r="AJ29" s="1050"/>
      <c r="AK29" s="993">
        <v>400</v>
      </c>
      <c r="AL29" s="984"/>
      <c r="AM29" s="984"/>
      <c r="AN29" s="984"/>
      <c r="AO29" s="984"/>
      <c r="AP29" s="984" t="s">
        <v>496</v>
      </c>
      <c r="AQ29" s="984"/>
      <c r="AR29" s="984"/>
      <c r="AS29" s="984"/>
      <c r="AT29" s="984"/>
      <c r="AU29" s="984" t="s">
        <v>496</v>
      </c>
      <c r="AV29" s="984"/>
      <c r="AW29" s="984"/>
      <c r="AX29" s="984"/>
      <c r="AY29" s="984"/>
      <c r="AZ29" s="1054" t="s">
        <v>496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396</v>
      </c>
      <c r="C30" s="1044"/>
      <c r="D30" s="1044"/>
      <c r="E30" s="1044"/>
      <c r="F30" s="1044"/>
      <c r="G30" s="1044"/>
      <c r="H30" s="1044"/>
      <c r="I30" s="1044"/>
      <c r="J30" s="1044"/>
      <c r="K30" s="1044"/>
      <c r="L30" s="1044"/>
      <c r="M30" s="1044"/>
      <c r="N30" s="1044"/>
      <c r="O30" s="1044"/>
      <c r="P30" s="1045"/>
      <c r="Q30" s="1051">
        <v>17</v>
      </c>
      <c r="R30" s="1052"/>
      <c r="S30" s="1052"/>
      <c r="T30" s="1052"/>
      <c r="U30" s="1052"/>
      <c r="V30" s="1052">
        <v>16</v>
      </c>
      <c r="W30" s="1052"/>
      <c r="X30" s="1052"/>
      <c r="Y30" s="1052"/>
      <c r="Z30" s="1052"/>
      <c r="AA30" s="1052">
        <v>1</v>
      </c>
      <c r="AB30" s="1052"/>
      <c r="AC30" s="1052"/>
      <c r="AD30" s="1052"/>
      <c r="AE30" s="1053"/>
      <c r="AF30" s="1048">
        <v>1</v>
      </c>
      <c r="AG30" s="1049"/>
      <c r="AH30" s="1049"/>
      <c r="AI30" s="1049"/>
      <c r="AJ30" s="1050"/>
      <c r="AK30" s="993">
        <v>16</v>
      </c>
      <c r="AL30" s="984"/>
      <c r="AM30" s="984"/>
      <c r="AN30" s="984"/>
      <c r="AO30" s="984"/>
      <c r="AP30" s="984" t="s">
        <v>496</v>
      </c>
      <c r="AQ30" s="984"/>
      <c r="AR30" s="984"/>
      <c r="AS30" s="984"/>
      <c r="AT30" s="984"/>
      <c r="AU30" s="984" t="s">
        <v>496</v>
      </c>
      <c r="AV30" s="984"/>
      <c r="AW30" s="984"/>
      <c r="AX30" s="984"/>
      <c r="AY30" s="984"/>
      <c r="AZ30" s="1054" t="s">
        <v>496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397</v>
      </c>
      <c r="C31" s="1044"/>
      <c r="D31" s="1044"/>
      <c r="E31" s="1044"/>
      <c r="F31" s="1044"/>
      <c r="G31" s="1044"/>
      <c r="H31" s="1044"/>
      <c r="I31" s="1044"/>
      <c r="J31" s="1044"/>
      <c r="K31" s="1044"/>
      <c r="L31" s="1044"/>
      <c r="M31" s="1044"/>
      <c r="N31" s="1044"/>
      <c r="O31" s="1044"/>
      <c r="P31" s="1045"/>
      <c r="Q31" s="1051">
        <v>260</v>
      </c>
      <c r="R31" s="1052"/>
      <c r="S31" s="1052"/>
      <c r="T31" s="1052"/>
      <c r="U31" s="1052"/>
      <c r="V31" s="1052">
        <v>257</v>
      </c>
      <c r="W31" s="1052"/>
      <c r="X31" s="1052"/>
      <c r="Y31" s="1052"/>
      <c r="Z31" s="1052"/>
      <c r="AA31" s="1052">
        <v>3</v>
      </c>
      <c r="AB31" s="1052"/>
      <c r="AC31" s="1052"/>
      <c r="AD31" s="1052"/>
      <c r="AE31" s="1053"/>
      <c r="AF31" s="1048">
        <v>3</v>
      </c>
      <c r="AG31" s="1049"/>
      <c r="AH31" s="1049"/>
      <c r="AI31" s="1049"/>
      <c r="AJ31" s="1050"/>
      <c r="AK31" s="993">
        <v>74</v>
      </c>
      <c r="AL31" s="984"/>
      <c r="AM31" s="984"/>
      <c r="AN31" s="984"/>
      <c r="AO31" s="984"/>
      <c r="AP31" s="984" t="s">
        <v>496</v>
      </c>
      <c r="AQ31" s="984"/>
      <c r="AR31" s="984"/>
      <c r="AS31" s="984"/>
      <c r="AT31" s="984"/>
      <c r="AU31" s="984" t="s">
        <v>496</v>
      </c>
      <c r="AV31" s="984"/>
      <c r="AW31" s="984"/>
      <c r="AX31" s="984"/>
      <c r="AY31" s="984"/>
      <c r="AZ31" s="1054" t="s">
        <v>496</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398</v>
      </c>
      <c r="C32" s="1044"/>
      <c r="D32" s="1044"/>
      <c r="E32" s="1044"/>
      <c r="F32" s="1044"/>
      <c r="G32" s="1044"/>
      <c r="H32" s="1044"/>
      <c r="I32" s="1044"/>
      <c r="J32" s="1044"/>
      <c r="K32" s="1044"/>
      <c r="L32" s="1044"/>
      <c r="M32" s="1044"/>
      <c r="N32" s="1044"/>
      <c r="O32" s="1044"/>
      <c r="P32" s="1045"/>
      <c r="Q32" s="1051">
        <v>8</v>
      </c>
      <c r="R32" s="1052"/>
      <c r="S32" s="1052"/>
      <c r="T32" s="1052"/>
      <c r="U32" s="1052"/>
      <c r="V32" s="1052">
        <v>8</v>
      </c>
      <c r="W32" s="1052"/>
      <c r="X32" s="1052"/>
      <c r="Y32" s="1052"/>
      <c r="Z32" s="1052"/>
      <c r="AA32" s="1052">
        <v>0</v>
      </c>
      <c r="AB32" s="1052"/>
      <c r="AC32" s="1052"/>
      <c r="AD32" s="1052"/>
      <c r="AE32" s="1053"/>
      <c r="AF32" s="1048">
        <v>0</v>
      </c>
      <c r="AG32" s="1049"/>
      <c r="AH32" s="1049"/>
      <c r="AI32" s="1049"/>
      <c r="AJ32" s="1050"/>
      <c r="AK32" s="993" t="s">
        <v>496</v>
      </c>
      <c r="AL32" s="984"/>
      <c r="AM32" s="984"/>
      <c r="AN32" s="984"/>
      <c r="AO32" s="984"/>
      <c r="AP32" s="984" t="s">
        <v>496</v>
      </c>
      <c r="AQ32" s="984"/>
      <c r="AR32" s="984"/>
      <c r="AS32" s="984"/>
      <c r="AT32" s="984"/>
      <c r="AU32" s="984" t="s">
        <v>496</v>
      </c>
      <c r="AV32" s="984"/>
      <c r="AW32" s="984"/>
      <c r="AX32" s="984"/>
      <c r="AY32" s="984"/>
      <c r="AZ32" s="1054" t="s">
        <v>496</v>
      </c>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399</v>
      </c>
      <c r="C33" s="1044"/>
      <c r="D33" s="1044"/>
      <c r="E33" s="1044"/>
      <c r="F33" s="1044"/>
      <c r="G33" s="1044"/>
      <c r="H33" s="1044"/>
      <c r="I33" s="1044"/>
      <c r="J33" s="1044"/>
      <c r="K33" s="1044"/>
      <c r="L33" s="1044"/>
      <c r="M33" s="1044"/>
      <c r="N33" s="1044"/>
      <c r="O33" s="1044"/>
      <c r="P33" s="1045"/>
      <c r="Q33" s="1051">
        <v>557</v>
      </c>
      <c r="R33" s="1052"/>
      <c r="S33" s="1052"/>
      <c r="T33" s="1052"/>
      <c r="U33" s="1052"/>
      <c r="V33" s="1052">
        <v>594</v>
      </c>
      <c r="W33" s="1052"/>
      <c r="X33" s="1052"/>
      <c r="Y33" s="1052"/>
      <c r="Z33" s="1052"/>
      <c r="AA33" s="1052">
        <v>-37</v>
      </c>
      <c r="AB33" s="1052"/>
      <c r="AC33" s="1052"/>
      <c r="AD33" s="1052"/>
      <c r="AE33" s="1053"/>
      <c r="AF33" s="1048">
        <v>884</v>
      </c>
      <c r="AG33" s="1049"/>
      <c r="AH33" s="1049"/>
      <c r="AI33" s="1049"/>
      <c r="AJ33" s="1050"/>
      <c r="AK33" s="993">
        <v>461</v>
      </c>
      <c r="AL33" s="984"/>
      <c r="AM33" s="984"/>
      <c r="AN33" s="984"/>
      <c r="AO33" s="984"/>
      <c r="AP33" s="984">
        <v>1527</v>
      </c>
      <c r="AQ33" s="984"/>
      <c r="AR33" s="984"/>
      <c r="AS33" s="984"/>
      <c r="AT33" s="984"/>
      <c r="AU33" s="984">
        <v>1113</v>
      </c>
      <c r="AV33" s="984"/>
      <c r="AW33" s="984"/>
      <c r="AX33" s="984"/>
      <c r="AY33" s="984"/>
      <c r="AZ33" s="1054" t="s">
        <v>496</v>
      </c>
      <c r="BA33" s="1054"/>
      <c r="BB33" s="1054"/>
      <c r="BC33" s="1054"/>
      <c r="BD33" s="1054"/>
      <c r="BE33" s="985" t="s">
        <v>400</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401</v>
      </c>
      <c r="C34" s="1044"/>
      <c r="D34" s="1044"/>
      <c r="E34" s="1044"/>
      <c r="F34" s="1044"/>
      <c r="G34" s="1044"/>
      <c r="H34" s="1044"/>
      <c r="I34" s="1044"/>
      <c r="J34" s="1044"/>
      <c r="K34" s="1044"/>
      <c r="L34" s="1044"/>
      <c r="M34" s="1044"/>
      <c r="N34" s="1044"/>
      <c r="O34" s="1044"/>
      <c r="P34" s="1045"/>
      <c r="Q34" s="1051">
        <v>538</v>
      </c>
      <c r="R34" s="1052"/>
      <c r="S34" s="1052"/>
      <c r="T34" s="1052"/>
      <c r="U34" s="1052"/>
      <c r="V34" s="1052">
        <v>483</v>
      </c>
      <c r="W34" s="1052"/>
      <c r="X34" s="1052"/>
      <c r="Y34" s="1052"/>
      <c r="Z34" s="1052"/>
      <c r="AA34" s="1052">
        <v>55</v>
      </c>
      <c r="AB34" s="1052"/>
      <c r="AC34" s="1052"/>
      <c r="AD34" s="1052"/>
      <c r="AE34" s="1053"/>
      <c r="AF34" s="1048">
        <v>185</v>
      </c>
      <c r="AG34" s="1049"/>
      <c r="AH34" s="1049"/>
      <c r="AI34" s="1049"/>
      <c r="AJ34" s="1050"/>
      <c r="AK34" s="993">
        <v>359</v>
      </c>
      <c r="AL34" s="984"/>
      <c r="AM34" s="984"/>
      <c r="AN34" s="984"/>
      <c r="AO34" s="984"/>
      <c r="AP34" s="984">
        <v>2846</v>
      </c>
      <c r="AQ34" s="984"/>
      <c r="AR34" s="984"/>
      <c r="AS34" s="984"/>
      <c r="AT34" s="984"/>
      <c r="AU34" s="984">
        <v>2706</v>
      </c>
      <c r="AV34" s="984"/>
      <c r="AW34" s="984"/>
      <c r="AX34" s="984"/>
      <c r="AY34" s="984"/>
      <c r="AZ34" s="1054" t="s">
        <v>496</v>
      </c>
      <c r="BA34" s="1054"/>
      <c r="BB34" s="1054"/>
      <c r="BC34" s="1054"/>
      <c r="BD34" s="1054"/>
      <c r="BE34" s="985" t="s">
        <v>400</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402</v>
      </c>
      <c r="C35" s="1044"/>
      <c r="D35" s="1044"/>
      <c r="E35" s="1044"/>
      <c r="F35" s="1044"/>
      <c r="G35" s="1044"/>
      <c r="H35" s="1044"/>
      <c r="I35" s="1044"/>
      <c r="J35" s="1044"/>
      <c r="K35" s="1044"/>
      <c r="L35" s="1044"/>
      <c r="M35" s="1044"/>
      <c r="N35" s="1044"/>
      <c r="O35" s="1044"/>
      <c r="P35" s="1045"/>
      <c r="Q35" s="1051">
        <v>10</v>
      </c>
      <c r="R35" s="1052"/>
      <c r="S35" s="1052"/>
      <c r="T35" s="1052"/>
      <c r="U35" s="1052"/>
      <c r="V35" s="1052">
        <v>10</v>
      </c>
      <c r="W35" s="1052"/>
      <c r="X35" s="1052"/>
      <c r="Y35" s="1052"/>
      <c r="Z35" s="1052"/>
      <c r="AA35" s="1052">
        <v>0</v>
      </c>
      <c r="AB35" s="1052"/>
      <c r="AC35" s="1052"/>
      <c r="AD35" s="1052"/>
      <c r="AE35" s="1053"/>
      <c r="AF35" s="1048">
        <v>0</v>
      </c>
      <c r="AG35" s="1049"/>
      <c r="AH35" s="1049"/>
      <c r="AI35" s="1049"/>
      <c r="AJ35" s="1050"/>
      <c r="AK35" s="993">
        <v>10</v>
      </c>
      <c r="AL35" s="984"/>
      <c r="AM35" s="984"/>
      <c r="AN35" s="984"/>
      <c r="AO35" s="984"/>
      <c r="AP35" s="984">
        <v>2</v>
      </c>
      <c r="AQ35" s="984"/>
      <c r="AR35" s="984"/>
      <c r="AS35" s="984"/>
      <c r="AT35" s="984"/>
      <c r="AU35" s="984">
        <v>0</v>
      </c>
      <c r="AV35" s="984"/>
      <c r="AW35" s="984"/>
      <c r="AX35" s="984"/>
      <c r="AY35" s="984"/>
      <c r="AZ35" s="1054" t="s">
        <v>496</v>
      </c>
      <c r="BA35" s="1054"/>
      <c r="BB35" s="1054"/>
      <c r="BC35" s="1054"/>
      <c r="BD35" s="1054"/>
      <c r="BE35" s="985" t="s">
        <v>403</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382</v>
      </c>
      <c r="B63" s="950" t="s">
        <v>405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1229</v>
      </c>
      <c r="AG63" s="972"/>
      <c r="AH63" s="972"/>
      <c r="AI63" s="972"/>
      <c r="AJ63" s="1035"/>
      <c r="AK63" s="1036"/>
      <c r="AL63" s="976"/>
      <c r="AM63" s="976"/>
      <c r="AN63" s="976"/>
      <c r="AO63" s="976"/>
      <c r="AP63" s="972">
        <v>4375</v>
      </c>
      <c r="AQ63" s="972"/>
      <c r="AR63" s="972"/>
      <c r="AS63" s="972"/>
      <c r="AT63" s="972"/>
      <c r="AU63" s="972">
        <v>3819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407</v>
      </c>
      <c r="B66" s="1009"/>
      <c r="C66" s="1009"/>
      <c r="D66" s="1009"/>
      <c r="E66" s="1009"/>
      <c r="F66" s="1009"/>
      <c r="G66" s="1009"/>
      <c r="H66" s="1009"/>
      <c r="I66" s="1009"/>
      <c r="J66" s="1009"/>
      <c r="K66" s="1009"/>
      <c r="L66" s="1009"/>
      <c r="M66" s="1009"/>
      <c r="N66" s="1009"/>
      <c r="O66" s="1009"/>
      <c r="P66" s="1010"/>
      <c r="Q66" s="1014" t="s">
        <v>386</v>
      </c>
      <c r="R66" s="1015"/>
      <c r="S66" s="1015"/>
      <c r="T66" s="1015"/>
      <c r="U66" s="1016"/>
      <c r="V66" s="1014" t="s">
        <v>387</v>
      </c>
      <c r="W66" s="1015"/>
      <c r="X66" s="1015"/>
      <c r="Y66" s="1015"/>
      <c r="Z66" s="1016"/>
      <c r="AA66" s="1014" t="s">
        <v>388</v>
      </c>
      <c r="AB66" s="1015"/>
      <c r="AC66" s="1015"/>
      <c r="AD66" s="1015"/>
      <c r="AE66" s="1016"/>
      <c r="AF66" s="1020" t="s">
        <v>389</v>
      </c>
      <c r="AG66" s="1021"/>
      <c r="AH66" s="1021"/>
      <c r="AI66" s="1021"/>
      <c r="AJ66" s="1022"/>
      <c r="AK66" s="1014" t="s">
        <v>390</v>
      </c>
      <c r="AL66" s="1009"/>
      <c r="AM66" s="1009"/>
      <c r="AN66" s="1009"/>
      <c r="AO66" s="1010"/>
      <c r="AP66" s="1014" t="s">
        <v>391</v>
      </c>
      <c r="AQ66" s="1015"/>
      <c r="AR66" s="1015"/>
      <c r="AS66" s="1015"/>
      <c r="AT66" s="1016"/>
      <c r="AU66" s="1014" t="s">
        <v>408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561</v>
      </c>
      <c r="C68" s="999"/>
      <c r="D68" s="999"/>
      <c r="E68" s="999"/>
      <c r="F68" s="999"/>
      <c r="G68" s="999"/>
      <c r="H68" s="999"/>
      <c r="I68" s="999"/>
      <c r="J68" s="999"/>
      <c r="K68" s="999"/>
      <c r="L68" s="999"/>
      <c r="M68" s="999"/>
      <c r="N68" s="999"/>
      <c r="O68" s="999"/>
      <c r="P68" s="1000"/>
      <c r="Q68" s="1001">
        <v>206</v>
      </c>
      <c r="R68" s="995"/>
      <c r="S68" s="995"/>
      <c r="T68" s="995"/>
      <c r="U68" s="995"/>
      <c r="V68" s="995">
        <v>205</v>
      </c>
      <c r="W68" s="995"/>
      <c r="X68" s="995"/>
      <c r="Y68" s="995"/>
      <c r="Z68" s="995"/>
      <c r="AA68" s="995">
        <v>1</v>
      </c>
      <c r="AB68" s="995"/>
      <c r="AC68" s="995"/>
      <c r="AD68" s="995"/>
      <c r="AE68" s="995"/>
      <c r="AF68" s="995">
        <v>1</v>
      </c>
      <c r="AG68" s="995"/>
      <c r="AH68" s="995"/>
      <c r="AI68" s="995"/>
      <c r="AJ68" s="995"/>
      <c r="AK68" s="995" t="s">
        <v>496</v>
      </c>
      <c r="AL68" s="995"/>
      <c r="AM68" s="995"/>
      <c r="AN68" s="995"/>
      <c r="AO68" s="995"/>
      <c r="AP68" s="995" t="s">
        <v>496</v>
      </c>
      <c r="AQ68" s="995"/>
      <c r="AR68" s="995"/>
      <c r="AS68" s="995"/>
      <c r="AT68" s="995"/>
      <c r="AU68" s="995" t="s">
        <v>496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562</v>
      </c>
      <c r="C69" s="988"/>
      <c r="D69" s="988"/>
      <c r="E69" s="988"/>
      <c r="F69" s="988"/>
      <c r="G69" s="988"/>
      <c r="H69" s="988"/>
      <c r="I69" s="988"/>
      <c r="J69" s="988"/>
      <c r="K69" s="988"/>
      <c r="L69" s="988"/>
      <c r="M69" s="988"/>
      <c r="N69" s="988"/>
      <c r="O69" s="988"/>
      <c r="P69" s="989"/>
      <c r="Q69" s="990">
        <v>19</v>
      </c>
      <c r="R69" s="984"/>
      <c r="S69" s="984"/>
      <c r="T69" s="984"/>
      <c r="U69" s="984"/>
      <c r="V69" s="984">
        <v>17</v>
      </c>
      <c r="W69" s="984"/>
      <c r="X69" s="984"/>
      <c r="Y69" s="984"/>
      <c r="Z69" s="984"/>
      <c r="AA69" s="984">
        <v>2</v>
      </c>
      <c r="AB69" s="984"/>
      <c r="AC69" s="984"/>
      <c r="AD69" s="984"/>
      <c r="AE69" s="984"/>
      <c r="AF69" s="984">
        <v>2</v>
      </c>
      <c r="AG69" s="984"/>
      <c r="AH69" s="984"/>
      <c r="AI69" s="984"/>
      <c r="AJ69" s="984"/>
      <c r="AK69" s="984" t="s">
        <v>496</v>
      </c>
      <c r="AL69" s="984"/>
      <c r="AM69" s="984"/>
      <c r="AN69" s="984"/>
      <c r="AO69" s="984"/>
      <c r="AP69" s="984" t="s">
        <v>496</v>
      </c>
      <c r="AQ69" s="984"/>
      <c r="AR69" s="984"/>
      <c r="AS69" s="984"/>
      <c r="AT69" s="984"/>
      <c r="AU69" s="984" t="s">
        <v>496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563</v>
      </c>
      <c r="C70" s="988"/>
      <c r="D70" s="988"/>
      <c r="E70" s="988"/>
      <c r="F70" s="988"/>
      <c r="G70" s="988"/>
      <c r="H70" s="988"/>
      <c r="I70" s="988"/>
      <c r="J70" s="988"/>
      <c r="K70" s="988"/>
      <c r="L70" s="988"/>
      <c r="M70" s="988"/>
      <c r="N70" s="988"/>
      <c r="O70" s="988"/>
      <c r="P70" s="989"/>
      <c r="Q70" s="990">
        <v>323</v>
      </c>
      <c r="R70" s="984"/>
      <c r="S70" s="984"/>
      <c r="T70" s="984"/>
      <c r="U70" s="984"/>
      <c r="V70" s="984">
        <v>278</v>
      </c>
      <c r="W70" s="984"/>
      <c r="X70" s="984"/>
      <c r="Y70" s="984"/>
      <c r="Z70" s="984"/>
      <c r="AA70" s="984">
        <v>45</v>
      </c>
      <c r="AB70" s="984"/>
      <c r="AC70" s="984"/>
      <c r="AD70" s="984"/>
      <c r="AE70" s="984"/>
      <c r="AF70" s="984">
        <v>45</v>
      </c>
      <c r="AG70" s="984"/>
      <c r="AH70" s="984"/>
      <c r="AI70" s="984"/>
      <c r="AJ70" s="984"/>
      <c r="AK70" s="984" t="s">
        <v>496</v>
      </c>
      <c r="AL70" s="984"/>
      <c r="AM70" s="984"/>
      <c r="AN70" s="984"/>
      <c r="AO70" s="984"/>
      <c r="AP70" s="984" t="s">
        <v>496</v>
      </c>
      <c r="AQ70" s="984"/>
      <c r="AR70" s="984"/>
      <c r="AS70" s="984"/>
      <c r="AT70" s="984"/>
      <c r="AU70" s="984" t="s">
        <v>496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564</v>
      </c>
      <c r="C71" s="988"/>
      <c r="D71" s="988"/>
      <c r="E71" s="988"/>
      <c r="F71" s="988"/>
      <c r="G71" s="988"/>
      <c r="H71" s="988"/>
      <c r="I71" s="988"/>
      <c r="J71" s="988"/>
      <c r="K71" s="988"/>
      <c r="L71" s="988"/>
      <c r="M71" s="988"/>
      <c r="N71" s="988"/>
      <c r="O71" s="988"/>
      <c r="P71" s="989"/>
      <c r="Q71" s="990">
        <v>18</v>
      </c>
      <c r="R71" s="984"/>
      <c r="S71" s="984"/>
      <c r="T71" s="984"/>
      <c r="U71" s="984"/>
      <c r="V71" s="984">
        <v>14</v>
      </c>
      <c r="W71" s="984"/>
      <c r="X71" s="984"/>
      <c r="Y71" s="984"/>
      <c r="Z71" s="984"/>
      <c r="AA71" s="984">
        <v>4</v>
      </c>
      <c r="AB71" s="984"/>
      <c r="AC71" s="984"/>
      <c r="AD71" s="984"/>
      <c r="AE71" s="984"/>
      <c r="AF71" s="984">
        <v>4</v>
      </c>
      <c r="AG71" s="984"/>
      <c r="AH71" s="984"/>
      <c r="AI71" s="984"/>
      <c r="AJ71" s="984"/>
      <c r="AK71" s="984" t="s">
        <v>496</v>
      </c>
      <c r="AL71" s="984"/>
      <c r="AM71" s="984"/>
      <c r="AN71" s="984"/>
      <c r="AO71" s="984"/>
      <c r="AP71" s="984" t="s">
        <v>496</v>
      </c>
      <c r="AQ71" s="984"/>
      <c r="AR71" s="984"/>
      <c r="AS71" s="984"/>
      <c r="AT71" s="984"/>
      <c r="AU71" s="984" t="s">
        <v>496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565</v>
      </c>
      <c r="C72" s="988"/>
      <c r="D72" s="988"/>
      <c r="E72" s="988"/>
      <c r="F72" s="988"/>
      <c r="G72" s="988"/>
      <c r="H72" s="988"/>
      <c r="I72" s="988"/>
      <c r="J72" s="988"/>
      <c r="K72" s="988"/>
      <c r="L72" s="988"/>
      <c r="M72" s="988"/>
      <c r="N72" s="988"/>
      <c r="O72" s="988"/>
      <c r="P72" s="989"/>
      <c r="Q72" s="990">
        <v>38</v>
      </c>
      <c r="R72" s="984"/>
      <c r="S72" s="984"/>
      <c r="T72" s="984"/>
      <c r="U72" s="984"/>
      <c r="V72" s="984">
        <v>34</v>
      </c>
      <c r="W72" s="984"/>
      <c r="X72" s="984"/>
      <c r="Y72" s="984"/>
      <c r="Z72" s="984"/>
      <c r="AA72" s="984">
        <v>4</v>
      </c>
      <c r="AB72" s="984"/>
      <c r="AC72" s="984"/>
      <c r="AD72" s="984"/>
      <c r="AE72" s="984"/>
      <c r="AF72" s="984">
        <v>4</v>
      </c>
      <c r="AG72" s="984"/>
      <c r="AH72" s="984"/>
      <c r="AI72" s="984"/>
      <c r="AJ72" s="984"/>
      <c r="AK72" s="984" t="s">
        <v>578</v>
      </c>
      <c r="AL72" s="984"/>
      <c r="AM72" s="984"/>
      <c r="AN72" s="984"/>
      <c r="AO72" s="984"/>
      <c r="AP72" s="984" t="s">
        <v>578</v>
      </c>
      <c r="AQ72" s="984"/>
      <c r="AR72" s="984"/>
      <c r="AS72" s="984"/>
      <c r="AT72" s="984"/>
      <c r="AU72" s="994" t="s">
        <v>578</v>
      </c>
      <c r="AV72" s="992"/>
      <c r="AW72" s="992"/>
      <c r="AX72" s="992"/>
      <c r="AY72" s="993"/>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566</v>
      </c>
      <c r="C73" s="988"/>
      <c r="D73" s="988"/>
      <c r="E73" s="988"/>
      <c r="F73" s="988"/>
      <c r="G73" s="988"/>
      <c r="H73" s="988"/>
      <c r="I73" s="988"/>
      <c r="J73" s="988"/>
      <c r="K73" s="988"/>
      <c r="L73" s="988"/>
      <c r="M73" s="988"/>
      <c r="N73" s="988"/>
      <c r="O73" s="988"/>
      <c r="P73" s="989"/>
      <c r="Q73" s="990">
        <v>10</v>
      </c>
      <c r="R73" s="984"/>
      <c r="S73" s="984"/>
      <c r="T73" s="984"/>
      <c r="U73" s="984"/>
      <c r="V73" s="984">
        <v>3</v>
      </c>
      <c r="W73" s="984"/>
      <c r="X73" s="984"/>
      <c r="Y73" s="984"/>
      <c r="Z73" s="984"/>
      <c r="AA73" s="984">
        <v>7</v>
      </c>
      <c r="AB73" s="984"/>
      <c r="AC73" s="984"/>
      <c r="AD73" s="984"/>
      <c r="AE73" s="984"/>
      <c r="AF73" s="984">
        <v>7</v>
      </c>
      <c r="AG73" s="984"/>
      <c r="AH73" s="984"/>
      <c r="AI73" s="984"/>
      <c r="AJ73" s="984"/>
      <c r="AK73" s="984" t="s">
        <v>578</v>
      </c>
      <c r="AL73" s="984"/>
      <c r="AM73" s="984"/>
      <c r="AN73" s="984"/>
      <c r="AO73" s="984"/>
      <c r="AP73" s="984" t="s">
        <v>578</v>
      </c>
      <c r="AQ73" s="984"/>
      <c r="AR73" s="984"/>
      <c r="AS73" s="984"/>
      <c r="AT73" s="984"/>
      <c r="AU73" s="994" t="s">
        <v>578</v>
      </c>
      <c r="AV73" s="992"/>
      <c r="AW73" s="992"/>
      <c r="AX73" s="992"/>
      <c r="AY73" s="993"/>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567</v>
      </c>
      <c r="C74" s="988"/>
      <c r="D74" s="988"/>
      <c r="E74" s="988"/>
      <c r="F74" s="988"/>
      <c r="G74" s="988"/>
      <c r="H74" s="988"/>
      <c r="I74" s="988"/>
      <c r="J74" s="988"/>
      <c r="K74" s="988"/>
      <c r="L74" s="988"/>
      <c r="M74" s="988"/>
      <c r="N74" s="988"/>
      <c r="O74" s="988"/>
      <c r="P74" s="989"/>
      <c r="Q74" s="990">
        <v>1772</v>
      </c>
      <c r="R74" s="984"/>
      <c r="S74" s="984"/>
      <c r="T74" s="984"/>
      <c r="U74" s="984"/>
      <c r="V74" s="984">
        <v>1619</v>
      </c>
      <c r="W74" s="984"/>
      <c r="X74" s="984"/>
      <c r="Y74" s="984"/>
      <c r="Z74" s="984"/>
      <c r="AA74" s="984">
        <v>153</v>
      </c>
      <c r="AB74" s="984"/>
      <c r="AC74" s="984"/>
      <c r="AD74" s="984"/>
      <c r="AE74" s="984"/>
      <c r="AF74" s="984">
        <v>153</v>
      </c>
      <c r="AG74" s="984"/>
      <c r="AH74" s="984"/>
      <c r="AI74" s="984"/>
      <c r="AJ74" s="984"/>
      <c r="AK74" s="984" t="s">
        <v>578</v>
      </c>
      <c r="AL74" s="984"/>
      <c r="AM74" s="984"/>
      <c r="AN74" s="984"/>
      <c r="AO74" s="984"/>
      <c r="AP74" s="984">
        <v>4046</v>
      </c>
      <c r="AQ74" s="984"/>
      <c r="AR74" s="984"/>
      <c r="AS74" s="984"/>
      <c r="AT74" s="984"/>
      <c r="AU74" s="994">
        <v>373</v>
      </c>
      <c r="AV74" s="992"/>
      <c r="AW74" s="992"/>
      <c r="AX74" s="992"/>
      <c r="AY74" s="993"/>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568</v>
      </c>
      <c r="C75" s="988"/>
      <c r="D75" s="988"/>
      <c r="E75" s="988"/>
      <c r="F75" s="988"/>
      <c r="G75" s="988"/>
      <c r="H75" s="988"/>
      <c r="I75" s="988"/>
      <c r="J75" s="988"/>
      <c r="K75" s="988"/>
      <c r="L75" s="988"/>
      <c r="M75" s="988"/>
      <c r="N75" s="988"/>
      <c r="O75" s="988"/>
      <c r="P75" s="989"/>
      <c r="Q75" s="991">
        <v>587</v>
      </c>
      <c r="R75" s="992"/>
      <c r="S75" s="992"/>
      <c r="T75" s="992"/>
      <c r="U75" s="993"/>
      <c r="V75" s="994">
        <v>552</v>
      </c>
      <c r="W75" s="992"/>
      <c r="X75" s="992"/>
      <c r="Y75" s="992"/>
      <c r="Z75" s="993"/>
      <c r="AA75" s="994">
        <v>35</v>
      </c>
      <c r="AB75" s="992"/>
      <c r="AC75" s="992"/>
      <c r="AD75" s="992"/>
      <c r="AE75" s="993"/>
      <c r="AF75" s="994">
        <v>35</v>
      </c>
      <c r="AG75" s="992"/>
      <c r="AH75" s="992"/>
      <c r="AI75" s="992"/>
      <c r="AJ75" s="993"/>
      <c r="AK75" s="984" t="s">
        <v>578</v>
      </c>
      <c r="AL75" s="984"/>
      <c r="AM75" s="984"/>
      <c r="AN75" s="984"/>
      <c r="AO75" s="984"/>
      <c r="AP75" s="994">
        <v>1644</v>
      </c>
      <c r="AQ75" s="992"/>
      <c r="AR75" s="992"/>
      <c r="AS75" s="992"/>
      <c r="AT75" s="993"/>
      <c r="AU75" s="994">
        <v>84</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569</v>
      </c>
      <c r="C76" s="988"/>
      <c r="D76" s="988"/>
      <c r="E76" s="988"/>
      <c r="F76" s="988"/>
      <c r="G76" s="988"/>
      <c r="H76" s="988"/>
      <c r="I76" s="988"/>
      <c r="J76" s="988"/>
      <c r="K76" s="988"/>
      <c r="L76" s="988"/>
      <c r="M76" s="988"/>
      <c r="N76" s="988"/>
      <c r="O76" s="988"/>
      <c r="P76" s="989"/>
      <c r="Q76" s="991">
        <v>2744</v>
      </c>
      <c r="R76" s="992"/>
      <c r="S76" s="992"/>
      <c r="T76" s="992"/>
      <c r="U76" s="993"/>
      <c r="V76" s="994">
        <v>2659</v>
      </c>
      <c r="W76" s="992"/>
      <c r="X76" s="992"/>
      <c r="Y76" s="992"/>
      <c r="Z76" s="993"/>
      <c r="AA76" s="994">
        <v>85</v>
      </c>
      <c r="AB76" s="992"/>
      <c r="AC76" s="992"/>
      <c r="AD76" s="992"/>
      <c r="AE76" s="993"/>
      <c r="AF76" s="994">
        <v>47</v>
      </c>
      <c r="AG76" s="992"/>
      <c r="AH76" s="992"/>
      <c r="AI76" s="992"/>
      <c r="AJ76" s="993"/>
      <c r="AK76" s="994">
        <v>10</v>
      </c>
      <c r="AL76" s="992"/>
      <c r="AM76" s="992"/>
      <c r="AN76" s="992"/>
      <c r="AO76" s="993"/>
      <c r="AP76" s="994">
        <v>1415</v>
      </c>
      <c r="AQ76" s="992"/>
      <c r="AR76" s="992"/>
      <c r="AS76" s="992"/>
      <c r="AT76" s="993"/>
      <c r="AU76" s="994">
        <v>118</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570</v>
      </c>
      <c r="C77" s="988"/>
      <c r="D77" s="988"/>
      <c r="E77" s="988"/>
      <c r="F77" s="988"/>
      <c r="G77" s="988"/>
      <c r="H77" s="988"/>
      <c r="I77" s="988"/>
      <c r="J77" s="988"/>
      <c r="K77" s="988"/>
      <c r="L77" s="988"/>
      <c r="M77" s="988"/>
      <c r="N77" s="988"/>
      <c r="O77" s="988"/>
      <c r="P77" s="989"/>
      <c r="Q77" s="991">
        <v>108</v>
      </c>
      <c r="R77" s="992"/>
      <c r="S77" s="992"/>
      <c r="T77" s="992"/>
      <c r="U77" s="993"/>
      <c r="V77" s="994">
        <v>90</v>
      </c>
      <c r="W77" s="992"/>
      <c r="X77" s="992"/>
      <c r="Y77" s="992"/>
      <c r="Z77" s="993"/>
      <c r="AA77" s="994">
        <v>18</v>
      </c>
      <c r="AB77" s="992"/>
      <c r="AC77" s="992"/>
      <c r="AD77" s="992"/>
      <c r="AE77" s="993"/>
      <c r="AF77" s="994">
        <v>18</v>
      </c>
      <c r="AG77" s="992"/>
      <c r="AH77" s="992"/>
      <c r="AI77" s="992"/>
      <c r="AJ77" s="993"/>
      <c r="AK77" s="994" t="s">
        <v>578</v>
      </c>
      <c r="AL77" s="992"/>
      <c r="AM77" s="992"/>
      <c r="AN77" s="992"/>
      <c r="AO77" s="993"/>
      <c r="AP77" s="994" t="s">
        <v>578</v>
      </c>
      <c r="AQ77" s="992"/>
      <c r="AR77" s="992"/>
      <c r="AS77" s="992"/>
      <c r="AT77" s="993"/>
      <c r="AU77" s="994" t="s">
        <v>578</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571</v>
      </c>
      <c r="C78" s="988"/>
      <c r="D78" s="988"/>
      <c r="E78" s="988"/>
      <c r="F78" s="988"/>
      <c r="G78" s="988"/>
      <c r="H78" s="988"/>
      <c r="I78" s="988"/>
      <c r="J78" s="988"/>
      <c r="K78" s="988"/>
      <c r="L78" s="988"/>
      <c r="M78" s="988"/>
      <c r="N78" s="988"/>
      <c r="O78" s="988"/>
      <c r="P78" s="989"/>
      <c r="Q78" s="990">
        <v>607</v>
      </c>
      <c r="R78" s="984"/>
      <c r="S78" s="984"/>
      <c r="T78" s="984"/>
      <c r="U78" s="984"/>
      <c r="V78" s="984">
        <v>579</v>
      </c>
      <c r="W78" s="984"/>
      <c r="X78" s="984"/>
      <c r="Y78" s="984"/>
      <c r="Z78" s="984"/>
      <c r="AA78" s="984">
        <v>28</v>
      </c>
      <c r="AB78" s="984"/>
      <c r="AC78" s="984"/>
      <c r="AD78" s="984"/>
      <c r="AE78" s="984"/>
      <c r="AF78" s="984">
        <v>28</v>
      </c>
      <c r="AG78" s="984"/>
      <c r="AH78" s="984"/>
      <c r="AI78" s="984"/>
      <c r="AJ78" s="984"/>
      <c r="AK78" s="984" t="s">
        <v>578</v>
      </c>
      <c r="AL78" s="984"/>
      <c r="AM78" s="984"/>
      <c r="AN78" s="984"/>
      <c r="AO78" s="984"/>
      <c r="AP78" s="984" t="s">
        <v>578</v>
      </c>
      <c r="AQ78" s="984"/>
      <c r="AR78" s="984"/>
      <c r="AS78" s="984"/>
      <c r="AT78" s="984"/>
      <c r="AU78" s="984" t="s">
        <v>578</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572</v>
      </c>
      <c r="C79" s="988"/>
      <c r="D79" s="988"/>
      <c r="E79" s="988"/>
      <c r="F79" s="988"/>
      <c r="G79" s="988"/>
      <c r="H79" s="988"/>
      <c r="I79" s="988"/>
      <c r="J79" s="988"/>
      <c r="K79" s="988"/>
      <c r="L79" s="988"/>
      <c r="M79" s="988"/>
      <c r="N79" s="988"/>
      <c r="O79" s="988"/>
      <c r="P79" s="989"/>
      <c r="Q79" s="990">
        <v>6260</v>
      </c>
      <c r="R79" s="984"/>
      <c r="S79" s="984"/>
      <c r="T79" s="984"/>
      <c r="U79" s="984"/>
      <c r="V79" s="984">
        <v>6817</v>
      </c>
      <c r="W79" s="984"/>
      <c r="X79" s="984"/>
      <c r="Y79" s="984"/>
      <c r="Z79" s="984"/>
      <c r="AA79" s="984">
        <v>-557</v>
      </c>
      <c r="AB79" s="984"/>
      <c r="AC79" s="984"/>
      <c r="AD79" s="984"/>
      <c r="AE79" s="984"/>
      <c r="AF79" s="984">
        <v>3266</v>
      </c>
      <c r="AG79" s="984"/>
      <c r="AH79" s="984"/>
      <c r="AI79" s="984"/>
      <c r="AJ79" s="984"/>
      <c r="AK79" s="984" t="s">
        <v>578</v>
      </c>
      <c r="AL79" s="984"/>
      <c r="AM79" s="984"/>
      <c r="AN79" s="984"/>
      <c r="AO79" s="984"/>
      <c r="AP79" s="984">
        <v>13755</v>
      </c>
      <c r="AQ79" s="984"/>
      <c r="AR79" s="984"/>
      <c r="AS79" s="984"/>
      <c r="AT79" s="984"/>
      <c r="AU79" s="984" t="s">
        <v>585</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t="s">
        <v>573</v>
      </c>
      <c r="C80" s="988"/>
      <c r="D80" s="988"/>
      <c r="E80" s="988"/>
      <c r="F80" s="988"/>
      <c r="G80" s="988"/>
      <c r="H80" s="988"/>
      <c r="I80" s="988"/>
      <c r="J80" s="988"/>
      <c r="K80" s="988"/>
      <c r="L80" s="988"/>
      <c r="M80" s="988"/>
      <c r="N80" s="988"/>
      <c r="O80" s="988"/>
      <c r="P80" s="989"/>
      <c r="Q80" s="990">
        <v>1199</v>
      </c>
      <c r="R80" s="984"/>
      <c r="S80" s="984"/>
      <c r="T80" s="984"/>
      <c r="U80" s="984"/>
      <c r="V80" s="984">
        <v>1199</v>
      </c>
      <c r="W80" s="984"/>
      <c r="X80" s="984"/>
      <c r="Y80" s="984"/>
      <c r="Z80" s="984"/>
      <c r="AA80" s="984" t="s">
        <v>578</v>
      </c>
      <c r="AB80" s="984"/>
      <c r="AC80" s="984"/>
      <c r="AD80" s="984"/>
      <c r="AE80" s="984"/>
      <c r="AF80" s="984" t="s">
        <v>578</v>
      </c>
      <c r="AG80" s="984"/>
      <c r="AH80" s="984"/>
      <c r="AI80" s="984"/>
      <c r="AJ80" s="984"/>
      <c r="AK80" s="984" t="s">
        <v>578</v>
      </c>
      <c r="AL80" s="984"/>
      <c r="AM80" s="984"/>
      <c r="AN80" s="984"/>
      <c r="AO80" s="984"/>
      <c r="AP80" s="984" t="s">
        <v>578</v>
      </c>
      <c r="AQ80" s="984"/>
      <c r="AR80" s="984"/>
      <c r="AS80" s="984"/>
      <c r="AT80" s="984"/>
      <c r="AU80" s="984" t="s">
        <v>578</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t="s">
        <v>574</v>
      </c>
      <c r="C81" s="988"/>
      <c r="D81" s="988"/>
      <c r="E81" s="988"/>
      <c r="F81" s="988"/>
      <c r="G81" s="988"/>
      <c r="H81" s="988"/>
      <c r="I81" s="988"/>
      <c r="J81" s="988"/>
      <c r="K81" s="988"/>
      <c r="L81" s="988"/>
      <c r="M81" s="988"/>
      <c r="N81" s="988"/>
      <c r="O81" s="988"/>
      <c r="P81" s="989"/>
      <c r="Q81" s="990">
        <v>313311</v>
      </c>
      <c r="R81" s="984"/>
      <c r="S81" s="984"/>
      <c r="T81" s="984"/>
      <c r="U81" s="984"/>
      <c r="V81" s="984">
        <v>310666</v>
      </c>
      <c r="W81" s="984"/>
      <c r="X81" s="984"/>
      <c r="Y81" s="984"/>
      <c r="Z81" s="984"/>
      <c r="AA81" s="984">
        <v>2644</v>
      </c>
      <c r="AB81" s="984"/>
      <c r="AC81" s="984"/>
      <c r="AD81" s="984"/>
      <c r="AE81" s="984"/>
      <c r="AF81" s="984">
        <v>2644</v>
      </c>
      <c r="AG81" s="984"/>
      <c r="AH81" s="984"/>
      <c r="AI81" s="984"/>
      <c r="AJ81" s="984"/>
      <c r="AK81" s="984">
        <v>2298</v>
      </c>
      <c r="AL81" s="984"/>
      <c r="AM81" s="984"/>
      <c r="AN81" s="984"/>
      <c r="AO81" s="984"/>
      <c r="AP81" s="984" t="s">
        <v>578</v>
      </c>
      <c r="AQ81" s="984"/>
      <c r="AR81" s="984"/>
      <c r="AS81" s="984"/>
      <c r="AT81" s="984"/>
      <c r="AU81" s="984" t="s">
        <v>578</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t="s">
        <v>575</v>
      </c>
      <c r="C82" s="988"/>
      <c r="D82" s="988"/>
      <c r="E82" s="988"/>
      <c r="F82" s="988"/>
      <c r="G82" s="988"/>
      <c r="H82" s="988"/>
      <c r="I82" s="988"/>
      <c r="J82" s="988"/>
      <c r="K82" s="988"/>
      <c r="L82" s="988"/>
      <c r="M82" s="988"/>
      <c r="N82" s="988"/>
      <c r="O82" s="988"/>
      <c r="P82" s="989"/>
      <c r="Q82" s="990">
        <v>6442</v>
      </c>
      <c r="R82" s="984"/>
      <c r="S82" s="984"/>
      <c r="T82" s="984"/>
      <c r="U82" s="984"/>
      <c r="V82" s="984">
        <v>6301</v>
      </c>
      <c r="W82" s="984"/>
      <c r="X82" s="984"/>
      <c r="Y82" s="984"/>
      <c r="Z82" s="984"/>
      <c r="AA82" s="984">
        <v>141</v>
      </c>
      <c r="AB82" s="984"/>
      <c r="AC82" s="984"/>
      <c r="AD82" s="984"/>
      <c r="AE82" s="984"/>
      <c r="AF82" s="984">
        <v>141</v>
      </c>
      <c r="AG82" s="984"/>
      <c r="AH82" s="984"/>
      <c r="AI82" s="984"/>
      <c r="AJ82" s="984"/>
      <c r="AK82" s="984">
        <v>20</v>
      </c>
      <c r="AL82" s="984"/>
      <c r="AM82" s="984"/>
      <c r="AN82" s="984"/>
      <c r="AO82" s="984"/>
      <c r="AP82" s="984" t="s">
        <v>578</v>
      </c>
      <c r="AQ82" s="984"/>
      <c r="AR82" s="984"/>
      <c r="AS82" s="984"/>
      <c r="AT82" s="984"/>
      <c r="AU82" s="984" t="s">
        <v>578</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t="s">
        <v>576</v>
      </c>
      <c r="C83" s="988"/>
      <c r="D83" s="988"/>
      <c r="E83" s="988"/>
      <c r="F83" s="988"/>
      <c r="G83" s="988"/>
      <c r="H83" s="988"/>
      <c r="I83" s="988"/>
      <c r="J83" s="988"/>
      <c r="K83" s="988"/>
      <c r="L83" s="988"/>
      <c r="M83" s="988"/>
      <c r="N83" s="988"/>
      <c r="O83" s="988"/>
      <c r="P83" s="989"/>
      <c r="Q83" s="990">
        <v>739</v>
      </c>
      <c r="R83" s="984"/>
      <c r="S83" s="984"/>
      <c r="T83" s="984"/>
      <c r="U83" s="984"/>
      <c r="V83" s="984">
        <v>3701</v>
      </c>
      <c r="W83" s="984"/>
      <c r="X83" s="984"/>
      <c r="Y83" s="984"/>
      <c r="Z83" s="984"/>
      <c r="AA83" s="984">
        <v>368</v>
      </c>
      <c r="AB83" s="984"/>
      <c r="AC83" s="984"/>
      <c r="AD83" s="984"/>
      <c r="AE83" s="984"/>
      <c r="AF83" s="984">
        <v>368</v>
      </c>
      <c r="AG83" s="984"/>
      <c r="AH83" s="984"/>
      <c r="AI83" s="984"/>
      <c r="AJ83" s="984"/>
      <c r="AK83" s="984" t="s">
        <v>578</v>
      </c>
      <c r="AL83" s="984"/>
      <c r="AM83" s="984"/>
      <c r="AN83" s="984"/>
      <c r="AO83" s="984"/>
      <c r="AP83" s="984" t="s">
        <v>578</v>
      </c>
      <c r="AQ83" s="984"/>
      <c r="AR83" s="984"/>
      <c r="AS83" s="984"/>
      <c r="AT83" s="984"/>
      <c r="AU83" s="984" t="s">
        <v>578</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t="s">
        <v>577</v>
      </c>
      <c r="C84" s="988"/>
      <c r="D84" s="988"/>
      <c r="E84" s="988"/>
      <c r="F84" s="988"/>
      <c r="G84" s="988"/>
      <c r="H84" s="988"/>
      <c r="I84" s="988"/>
      <c r="J84" s="988"/>
      <c r="K84" s="988"/>
      <c r="L84" s="988"/>
      <c r="M84" s="988"/>
      <c r="N84" s="988"/>
      <c r="O84" s="988"/>
      <c r="P84" s="989"/>
      <c r="Q84" s="990">
        <v>257</v>
      </c>
      <c r="R84" s="984"/>
      <c r="S84" s="984"/>
      <c r="T84" s="984"/>
      <c r="U84" s="984"/>
      <c r="V84" s="984">
        <v>221</v>
      </c>
      <c r="W84" s="984"/>
      <c r="X84" s="984"/>
      <c r="Y84" s="984"/>
      <c r="Z84" s="984"/>
      <c r="AA84" s="984">
        <v>36</v>
      </c>
      <c r="AB84" s="984"/>
      <c r="AC84" s="984"/>
      <c r="AD84" s="984"/>
      <c r="AE84" s="984"/>
      <c r="AF84" s="984">
        <v>36</v>
      </c>
      <c r="AG84" s="984"/>
      <c r="AH84" s="984"/>
      <c r="AI84" s="984"/>
      <c r="AJ84" s="984"/>
      <c r="AK84" s="984">
        <v>255</v>
      </c>
      <c r="AL84" s="984"/>
      <c r="AM84" s="984"/>
      <c r="AN84" s="984"/>
      <c r="AO84" s="984"/>
      <c r="AP84" s="984" t="s">
        <v>578</v>
      </c>
      <c r="AQ84" s="984"/>
      <c r="AR84" s="984"/>
      <c r="AS84" s="984"/>
      <c r="AT84" s="984"/>
      <c r="AU84" s="984" t="s">
        <v>578</v>
      </c>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382</v>
      </c>
      <c r="B88" s="950" t="s">
        <v>409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SUM(AF68:AJ87)</f>
        <v>6799</v>
      </c>
      <c r="AG88" s="972"/>
      <c r="AH88" s="972"/>
      <c r="AI88" s="972"/>
      <c r="AJ88" s="972"/>
      <c r="AK88" s="976"/>
      <c r="AL88" s="976"/>
      <c r="AM88" s="976"/>
      <c r="AN88" s="976"/>
      <c r="AO88" s="976"/>
      <c r="AP88" s="972">
        <f>SUM(AP68:AT87)</f>
        <v>20860</v>
      </c>
      <c r="AQ88" s="972"/>
      <c r="AR88" s="972"/>
      <c r="AS88" s="972"/>
      <c r="AT88" s="972"/>
      <c r="AU88" s="972">
        <f>SUM(AU68:AY87)</f>
        <v>575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382</v>
      </c>
      <c r="BR102" s="950" t="s">
        <v>410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78</v>
      </c>
      <c r="CS102" s="966"/>
      <c r="CT102" s="966"/>
      <c r="CU102" s="966"/>
      <c r="CV102" s="967"/>
      <c r="CW102" s="965">
        <v>7</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411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412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418</v>
      </c>
      <c r="AB109" s="909"/>
      <c r="AC109" s="909"/>
      <c r="AD109" s="909"/>
      <c r="AE109" s="910"/>
      <c r="AF109" s="911" t="s">
        <v>419</v>
      </c>
      <c r="AG109" s="909"/>
      <c r="AH109" s="909"/>
      <c r="AI109" s="909"/>
      <c r="AJ109" s="910"/>
      <c r="AK109" s="911" t="s">
        <v>294</v>
      </c>
      <c r="AL109" s="909"/>
      <c r="AM109" s="909"/>
      <c r="AN109" s="909"/>
      <c r="AO109" s="910"/>
      <c r="AP109" s="911" t="s">
        <v>420</v>
      </c>
      <c r="AQ109" s="909"/>
      <c r="AR109" s="909"/>
      <c r="AS109" s="909"/>
      <c r="AT109" s="942"/>
      <c r="AU109" s="908" t="s">
        <v>417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418</v>
      </c>
      <c r="BR109" s="909"/>
      <c r="BS109" s="909"/>
      <c r="BT109" s="909"/>
      <c r="BU109" s="910"/>
      <c r="BV109" s="911" t="s">
        <v>419</v>
      </c>
      <c r="BW109" s="909"/>
      <c r="BX109" s="909"/>
      <c r="BY109" s="909"/>
      <c r="BZ109" s="910"/>
      <c r="CA109" s="911" t="s">
        <v>294</v>
      </c>
      <c r="CB109" s="909"/>
      <c r="CC109" s="909"/>
      <c r="CD109" s="909"/>
      <c r="CE109" s="910"/>
      <c r="CF109" s="949" t="s">
        <v>420</v>
      </c>
      <c r="CG109" s="949"/>
      <c r="CH109" s="949"/>
      <c r="CI109" s="949"/>
      <c r="CJ109" s="949"/>
      <c r="CK109" s="911" t="s">
        <v>421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418</v>
      </c>
      <c r="DH109" s="909"/>
      <c r="DI109" s="909"/>
      <c r="DJ109" s="909"/>
      <c r="DK109" s="910"/>
      <c r="DL109" s="911" t="s">
        <v>419</v>
      </c>
      <c r="DM109" s="909"/>
      <c r="DN109" s="909"/>
      <c r="DO109" s="909"/>
      <c r="DP109" s="910"/>
      <c r="DQ109" s="911" t="s">
        <v>294</v>
      </c>
      <c r="DR109" s="909"/>
      <c r="DS109" s="909"/>
      <c r="DT109" s="909"/>
      <c r="DU109" s="910"/>
      <c r="DV109" s="911" t="s">
        <v>420</v>
      </c>
      <c r="DW109" s="909"/>
      <c r="DX109" s="909"/>
      <c r="DY109" s="909"/>
      <c r="DZ109" s="942"/>
    </row>
    <row r="110" spans="1:131" s="212" customFormat="1" ht="26.25" customHeight="1" x14ac:dyDescent="0.2">
      <c r="A110" s="820" t="s">
        <v>422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1367297</v>
      </c>
      <c r="AB110" s="902"/>
      <c r="AC110" s="902"/>
      <c r="AD110" s="902"/>
      <c r="AE110" s="903"/>
      <c r="AF110" s="904">
        <v>1331903</v>
      </c>
      <c r="AG110" s="902"/>
      <c r="AH110" s="902"/>
      <c r="AI110" s="902"/>
      <c r="AJ110" s="903"/>
      <c r="AK110" s="904">
        <v>1324739</v>
      </c>
      <c r="AL110" s="902"/>
      <c r="AM110" s="902"/>
      <c r="AN110" s="902"/>
      <c r="AO110" s="903"/>
      <c r="AP110" s="905">
        <v>22.1</v>
      </c>
      <c r="AQ110" s="906"/>
      <c r="AR110" s="906"/>
      <c r="AS110" s="906"/>
      <c r="AT110" s="907"/>
      <c r="AU110" s="943" t="s">
        <v>69</v>
      </c>
      <c r="AV110" s="944"/>
      <c r="AW110" s="944"/>
      <c r="AX110" s="944"/>
      <c r="AY110" s="944"/>
      <c r="AZ110" s="873" t="s">
        <v>423</v>
      </c>
      <c r="BA110" s="821"/>
      <c r="BB110" s="821"/>
      <c r="BC110" s="821"/>
      <c r="BD110" s="821"/>
      <c r="BE110" s="821"/>
      <c r="BF110" s="821"/>
      <c r="BG110" s="821"/>
      <c r="BH110" s="821"/>
      <c r="BI110" s="821"/>
      <c r="BJ110" s="821"/>
      <c r="BK110" s="821"/>
      <c r="BL110" s="821"/>
      <c r="BM110" s="821"/>
      <c r="BN110" s="821"/>
      <c r="BO110" s="821"/>
      <c r="BP110" s="822"/>
      <c r="BQ110" s="874">
        <v>11436945</v>
      </c>
      <c r="BR110" s="855"/>
      <c r="BS110" s="855"/>
      <c r="BT110" s="855"/>
      <c r="BU110" s="855"/>
      <c r="BV110" s="855">
        <v>13022794</v>
      </c>
      <c r="BW110" s="855"/>
      <c r="BX110" s="855"/>
      <c r="BY110" s="855"/>
      <c r="BZ110" s="855"/>
      <c r="CA110" s="855">
        <v>14808017</v>
      </c>
      <c r="CB110" s="855"/>
      <c r="CC110" s="855"/>
      <c r="CD110" s="855"/>
      <c r="CE110" s="855"/>
      <c r="CF110" s="879">
        <v>247.4</v>
      </c>
      <c r="CG110" s="880"/>
      <c r="CH110" s="880"/>
      <c r="CI110" s="880"/>
      <c r="CJ110" s="880"/>
      <c r="CK110" s="939" t="s">
        <v>424</v>
      </c>
      <c r="CL110" s="832"/>
      <c r="CM110" s="873" t="s">
        <v>425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427</v>
      </c>
      <c r="BA111" s="765"/>
      <c r="BB111" s="765"/>
      <c r="BC111" s="765"/>
      <c r="BD111" s="765"/>
      <c r="BE111" s="765"/>
      <c r="BF111" s="765"/>
      <c r="BG111" s="765"/>
      <c r="BH111" s="765"/>
      <c r="BI111" s="765"/>
      <c r="BJ111" s="765"/>
      <c r="BK111" s="765"/>
      <c r="BL111" s="765"/>
      <c r="BM111" s="765"/>
      <c r="BN111" s="765"/>
      <c r="BO111" s="765"/>
      <c r="BP111" s="766"/>
      <c r="BQ111" s="829">
        <v>26782</v>
      </c>
      <c r="BR111" s="830"/>
      <c r="BS111" s="830"/>
      <c r="BT111" s="830"/>
      <c r="BU111" s="830"/>
      <c r="BV111" s="830">
        <v>20159</v>
      </c>
      <c r="BW111" s="830"/>
      <c r="BX111" s="830"/>
      <c r="BY111" s="830"/>
      <c r="BZ111" s="830"/>
      <c r="CA111" s="830">
        <v>15325</v>
      </c>
      <c r="CB111" s="830"/>
      <c r="CC111" s="830"/>
      <c r="CD111" s="830"/>
      <c r="CE111" s="830"/>
      <c r="CF111" s="888">
        <v>0.3</v>
      </c>
      <c r="CG111" s="889"/>
      <c r="CH111" s="889"/>
      <c r="CI111" s="889"/>
      <c r="CJ111" s="889"/>
      <c r="CK111" s="940"/>
      <c r="CL111" s="834"/>
      <c r="CM111" s="828" t="s">
        <v>428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429</v>
      </c>
      <c r="B112" s="926"/>
      <c r="C112" s="765" t="s">
        <v>430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431</v>
      </c>
      <c r="BA112" s="765"/>
      <c r="BB112" s="765"/>
      <c r="BC112" s="765"/>
      <c r="BD112" s="765"/>
      <c r="BE112" s="765"/>
      <c r="BF112" s="765"/>
      <c r="BG112" s="765"/>
      <c r="BH112" s="765"/>
      <c r="BI112" s="765"/>
      <c r="BJ112" s="765"/>
      <c r="BK112" s="765"/>
      <c r="BL112" s="765"/>
      <c r="BM112" s="765"/>
      <c r="BN112" s="765"/>
      <c r="BO112" s="765"/>
      <c r="BP112" s="766"/>
      <c r="BQ112" s="829">
        <v>4181260</v>
      </c>
      <c r="BR112" s="830"/>
      <c r="BS112" s="830"/>
      <c r="BT112" s="830"/>
      <c r="BU112" s="830"/>
      <c r="BV112" s="830">
        <v>3952078</v>
      </c>
      <c r="BW112" s="830"/>
      <c r="BX112" s="830"/>
      <c r="BY112" s="830"/>
      <c r="BZ112" s="830"/>
      <c r="CA112" s="830">
        <v>3819363</v>
      </c>
      <c r="CB112" s="830"/>
      <c r="CC112" s="830"/>
      <c r="CD112" s="830"/>
      <c r="CE112" s="830"/>
      <c r="CF112" s="888">
        <v>63.8</v>
      </c>
      <c r="CG112" s="889"/>
      <c r="CH112" s="889"/>
      <c r="CI112" s="889"/>
      <c r="CJ112" s="889"/>
      <c r="CK112" s="940"/>
      <c r="CL112" s="834"/>
      <c r="CM112" s="828" t="s">
        <v>432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433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504540</v>
      </c>
      <c r="AB113" s="932"/>
      <c r="AC113" s="932"/>
      <c r="AD113" s="932"/>
      <c r="AE113" s="933"/>
      <c r="AF113" s="934">
        <v>464011</v>
      </c>
      <c r="AG113" s="932"/>
      <c r="AH113" s="932"/>
      <c r="AI113" s="932"/>
      <c r="AJ113" s="933"/>
      <c r="AK113" s="934">
        <v>515807</v>
      </c>
      <c r="AL113" s="932"/>
      <c r="AM113" s="932"/>
      <c r="AN113" s="932"/>
      <c r="AO113" s="933"/>
      <c r="AP113" s="935">
        <v>8.6</v>
      </c>
      <c r="AQ113" s="936"/>
      <c r="AR113" s="936"/>
      <c r="AS113" s="936"/>
      <c r="AT113" s="937"/>
      <c r="AU113" s="945"/>
      <c r="AV113" s="946"/>
      <c r="AW113" s="946"/>
      <c r="AX113" s="946"/>
      <c r="AY113" s="946"/>
      <c r="AZ113" s="828" t="s">
        <v>434</v>
      </c>
      <c r="BA113" s="765"/>
      <c r="BB113" s="765"/>
      <c r="BC113" s="765"/>
      <c r="BD113" s="765"/>
      <c r="BE113" s="765"/>
      <c r="BF113" s="765"/>
      <c r="BG113" s="765"/>
      <c r="BH113" s="765"/>
      <c r="BI113" s="765"/>
      <c r="BJ113" s="765"/>
      <c r="BK113" s="765"/>
      <c r="BL113" s="765"/>
      <c r="BM113" s="765"/>
      <c r="BN113" s="765"/>
      <c r="BO113" s="765"/>
      <c r="BP113" s="766"/>
      <c r="BQ113" s="829">
        <v>769784</v>
      </c>
      <c r="BR113" s="830"/>
      <c r="BS113" s="830"/>
      <c r="BT113" s="830"/>
      <c r="BU113" s="830"/>
      <c r="BV113" s="830">
        <v>665370</v>
      </c>
      <c r="BW113" s="830"/>
      <c r="BX113" s="830"/>
      <c r="BY113" s="830"/>
      <c r="BZ113" s="830"/>
      <c r="CA113" s="830">
        <v>575612</v>
      </c>
      <c r="CB113" s="830"/>
      <c r="CC113" s="830"/>
      <c r="CD113" s="830"/>
      <c r="CE113" s="830"/>
      <c r="CF113" s="888">
        <v>9.6</v>
      </c>
      <c r="CG113" s="889"/>
      <c r="CH113" s="889"/>
      <c r="CI113" s="889"/>
      <c r="CJ113" s="889"/>
      <c r="CK113" s="940"/>
      <c r="CL113" s="834"/>
      <c r="CM113" s="828" t="s">
        <v>435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124949</v>
      </c>
      <c r="AB114" s="793"/>
      <c r="AC114" s="793"/>
      <c r="AD114" s="793"/>
      <c r="AE114" s="794"/>
      <c r="AF114" s="795">
        <v>128955</v>
      </c>
      <c r="AG114" s="793"/>
      <c r="AH114" s="793"/>
      <c r="AI114" s="793"/>
      <c r="AJ114" s="794"/>
      <c r="AK114" s="795">
        <v>92786</v>
      </c>
      <c r="AL114" s="793"/>
      <c r="AM114" s="793"/>
      <c r="AN114" s="793"/>
      <c r="AO114" s="794"/>
      <c r="AP114" s="837">
        <v>1.6</v>
      </c>
      <c r="AQ114" s="838"/>
      <c r="AR114" s="838"/>
      <c r="AS114" s="838"/>
      <c r="AT114" s="839"/>
      <c r="AU114" s="945"/>
      <c r="AV114" s="946"/>
      <c r="AW114" s="946"/>
      <c r="AX114" s="946"/>
      <c r="AY114" s="946"/>
      <c r="AZ114" s="828" t="s">
        <v>437</v>
      </c>
      <c r="BA114" s="765"/>
      <c r="BB114" s="765"/>
      <c r="BC114" s="765"/>
      <c r="BD114" s="765"/>
      <c r="BE114" s="765"/>
      <c r="BF114" s="765"/>
      <c r="BG114" s="765"/>
      <c r="BH114" s="765"/>
      <c r="BI114" s="765"/>
      <c r="BJ114" s="765"/>
      <c r="BK114" s="765"/>
      <c r="BL114" s="765"/>
      <c r="BM114" s="765"/>
      <c r="BN114" s="765"/>
      <c r="BO114" s="765"/>
      <c r="BP114" s="766"/>
      <c r="BQ114" s="829">
        <v>1411338</v>
      </c>
      <c r="BR114" s="830"/>
      <c r="BS114" s="830"/>
      <c r="BT114" s="830"/>
      <c r="BU114" s="830"/>
      <c r="BV114" s="830">
        <v>1496992</v>
      </c>
      <c r="BW114" s="830"/>
      <c r="BX114" s="830"/>
      <c r="BY114" s="830"/>
      <c r="BZ114" s="830"/>
      <c r="CA114" s="830">
        <v>1518050</v>
      </c>
      <c r="CB114" s="830"/>
      <c r="CC114" s="830"/>
      <c r="CD114" s="830"/>
      <c r="CE114" s="830"/>
      <c r="CF114" s="888">
        <v>25.4</v>
      </c>
      <c r="CG114" s="889"/>
      <c r="CH114" s="889"/>
      <c r="CI114" s="889"/>
      <c r="CJ114" s="889"/>
      <c r="CK114" s="940"/>
      <c r="CL114" s="834"/>
      <c r="CM114" s="828" t="s">
        <v>438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1790</v>
      </c>
      <c r="AB115" s="932"/>
      <c r="AC115" s="932"/>
      <c r="AD115" s="932"/>
      <c r="AE115" s="933"/>
      <c r="AF115" s="934">
        <v>1790</v>
      </c>
      <c r="AG115" s="932"/>
      <c r="AH115" s="932"/>
      <c r="AI115" s="932"/>
      <c r="AJ115" s="933"/>
      <c r="AK115" s="934">
        <v>1632</v>
      </c>
      <c r="AL115" s="932"/>
      <c r="AM115" s="932"/>
      <c r="AN115" s="932"/>
      <c r="AO115" s="933"/>
      <c r="AP115" s="935">
        <v>0</v>
      </c>
      <c r="AQ115" s="936"/>
      <c r="AR115" s="936"/>
      <c r="AS115" s="936"/>
      <c r="AT115" s="937"/>
      <c r="AU115" s="945"/>
      <c r="AV115" s="946"/>
      <c r="AW115" s="946"/>
      <c r="AX115" s="946"/>
      <c r="AY115" s="946"/>
      <c r="AZ115" s="828" t="s">
        <v>440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441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442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242</v>
      </c>
      <c r="AB116" s="793"/>
      <c r="AC116" s="793"/>
      <c r="AD116" s="793"/>
      <c r="AE116" s="794"/>
      <c r="AF116" s="795">
        <v>169</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443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445</v>
      </c>
      <c r="Z117" s="910"/>
      <c r="AA117" s="915">
        <v>1998818</v>
      </c>
      <c r="AB117" s="916"/>
      <c r="AC117" s="916"/>
      <c r="AD117" s="916"/>
      <c r="AE117" s="917"/>
      <c r="AF117" s="918">
        <v>1926828</v>
      </c>
      <c r="AG117" s="916"/>
      <c r="AH117" s="916"/>
      <c r="AI117" s="916"/>
      <c r="AJ117" s="917"/>
      <c r="AK117" s="918">
        <v>1934964</v>
      </c>
      <c r="AL117" s="916"/>
      <c r="AM117" s="916"/>
      <c r="AN117" s="916"/>
      <c r="AO117" s="917"/>
      <c r="AP117" s="919"/>
      <c r="AQ117" s="920"/>
      <c r="AR117" s="920"/>
      <c r="AS117" s="920"/>
      <c r="AT117" s="921"/>
      <c r="AU117" s="945"/>
      <c r="AV117" s="946"/>
      <c r="AW117" s="946"/>
      <c r="AX117" s="946"/>
      <c r="AY117" s="946"/>
      <c r="AZ117" s="876" t="s">
        <v>446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421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418</v>
      </c>
      <c r="AB118" s="909"/>
      <c r="AC118" s="909"/>
      <c r="AD118" s="909"/>
      <c r="AE118" s="910"/>
      <c r="AF118" s="911" t="s">
        <v>419</v>
      </c>
      <c r="AG118" s="909"/>
      <c r="AH118" s="909"/>
      <c r="AI118" s="909"/>
      <c r="AJ118" s="910"/>
      <c r="AK118" s="911" t="s">
        <v>294</v>
      </c>
      <c r="AL118" s="909"/>
      <c r="AM118" s="909"/>
      <c r="AN118" s="909"/>
      <c r="AO118" s="910"/>
      <c r="AP118" s="912" t="s">
        <v>420</v>
      </c>
      <c r="AQ118" s="913"/>
      <c r="AR118" s="913"/>
      <c r="AS118" s="913"/>
      <c r="AT118" s="914"/>
      <c r="AU118" s="945"/>
      <c r="AV118" s="946"/>
      <c r="AW118" s="946"/>
      <c r="AX118" s="946"/>
      <c r="AY118" s="946"/>
      <c r="AZ118" s="851" t="s">
        <v>448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424</v>
      </c>
      <c r="B119" s="832"/>
      <c r="C119" s="873" t="s">
        <v>425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450</v>
      </c>
      <c r="BP119" s="891"/>
      <c r="BQ119" s="892">
        <v>17826109</v>
      </c>
      <c r="BR119" s="858"/>
      <c r="BS119" s="858"/>
      <c r="BT119" s="858"/>
      <c r="BU119" s="858"/>
      <c r="BV119" s="858">
        <v>19157393</v>
      </c>
      <c r="BW119" s="858"/>
      <c r="BX119" s="858"/>
      <c r="BY119" s="858"/>
      <c r="BZ119" s="858"/>
      <c r="CA119" s="858">
        <v>20736367</v>
      </c>
      <c r="CB119" s="858"/>
      <c r="CC119" s="858"/>
      <c r="CD119" s="858"/>
      <c r="CE119" s="858"/>
      <c r="CF119" s="761"/>
      <c r="CG119" s="762"/>
      <c r="CH119" s="762"/>
      <c r="CI119" s="762"/>
      <c r="CJ119" s="847"/>
      <c r="CK119" s="941"/>
      <c r="CL119" s="836"/>
      <c r="CM119" s="851" t="s">
        <v>451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26782</v>
      </c>
      <c r="DH119" s="777"/>
      <c r="DI119" s="777"/>
      <c r="DJ119" s="777"/>
      <c r="DK119" s="778"/>
      <c r="DL119" s="779">
        <v>20159</v>
      </c>
      <c r="DM119" s="777"/>
      <c r="DN119" s="777"/>
      <c r="DO119" s="777"/>
      <c r="DP119" s="778"/>
      <c r="DQ119" s="779">
        <v>15325</v>
      </c>
      <c r="DR119" s="777"/>
      <c r="DS119" s="777"/>
      <c r="DT119" s="777"/>
      <c r="DU119" s="778"/>
      <c r="DV119" s="861">
        <v>0.3</v>
      </c>
      <c r="DW119" s="862"/>
      <c r="DX119" s="862"/>
      <c r="DY119" s="862"/>
      <c r="DZ119" s="863"/>
    </row>
    <row r="120" spans="1:130" s="212" customFormat="1" ht="26.25" customHeight="1" x14ac:dyDescent="0.2">
      <c r="A120" s="833"/>
      <c r="B120" s="834"/>
      <c r="C120" s="828" t="s">
        <v>428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452</v>
      </c>
      <c r="AV120" s="894"/>
      <c r="AW120" s="894"/>
      <c r="AX120" s="894"/>
      <c r="AY120" s="895"/>
      <c r="AZ120" s="873" t="s">
        <v>453</v>
      </c>
      <c r="BA120" s="821"/>
      <c r="BB120" s="821"/>
      <c r="BC120" s="821"/>
      <c r="BD120" s="821"/>
      <c r="BE120" s="821"/>
      <c r="BF120" s="821"/>
      <c r="BG120" s="821"/>
      <c r="BH120" s="821"/>
      <c r="BI120" s="821"/>
      <c r="BJ120" s="821"/>
      <c r="BK120" s="821"/>
      <c r="BL120" s="821"/>
      <c r="BM120" s="821"/>
      <c r="BN120" s="821"/>
      <c r="BO120" s="821"/>
      <c r="BP120" s="822"/>
      <c r="BQ120" s="874">
        <v>7089903</v>
      </c>
      <c r="BR120" s="855"/>
      <c r="BS120" s="855"/>
      <c r="BT120" s="855"/>
      <c r="BU120" s="855"/>
      <c r="BV120" s="855">
        <v>7219670</v>
      </c>
      <c r="BW120" s="855"/>
      <c r="BX120" s="855"/>
      <c r="BY120" s="855"/>
      <c r="BZ120" s="855"/>
      <c r="CA120" s="855">
        <v>6448119</v>
      </c>
      <c r="CB120" s="855"/>
      <c r="CC120" s="855"/>
      <c r="CD120" s="855"/>
      <c r="CE120" s="855"/>
      <c r="CF120" s="879">
        <v>107.7</v>
      </c>
      <c r="CG120" s="880"/>
      <c r="CH120" s="880"/>
      <c r="CI120" s="880"/>
      <c r="CJ120" s="880"/>
      <c r="CK120" s="881" t="s">
        <v>454</v>
      </c>
      <c r="CL120" s="865"/>
      <c r="CM120" s="865"/>
      <c r="CN120" s="865"/>
      <c r="CO120" s="866"/>
      <c r="CP120" s="885" t="s">
        <v>401</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2706181</v>
      </c>
      <c r="DR120" s="855"/>
      <c r="DS120" s="855"/>
      <c r="DT120" s="855"/>
      <c r="DU120" s="855"/>
      <c r="DV120" s="856">
        <v>45.2</v>
      </c>
      <c r="DW120" s="856"/>
      <c r="DX120" s="856"/>
      <c r="DY120" s="856"/>
      <c r="DZ120" s="857"/>
    </row>
    <row r="121" spans="1:130" s="212" customFormat="1" ht="26.25" customHeight="1" x14ac:dyDescent="0.2">
      <c r="A121" s="833"/>
      <c r="B121" s="834"/>
      <c r="C121" s="876" t="s">
        <v>455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456</v>
      </c>
      <c r="BA121" s="765"/>
      <c r="BB121" s="765"/>
      <c r="BC121" s="765"/>
      <c r="BD121" s="765"/>
      <c r="BE121" s="765"/>
      <c r="BF121" s="765"/>
      <c r="BG121" s="765"/>
      <c r="BH121" s="765"/>
      <c r="BI121" s="765"/>
      <c r="BJ121" s="765"/>
      <c r="BK121" s="765"/>
      <c r="BL121" s="765"/>
      <c r="BM121" s="765"/>
      <c r="BN121" s="765"/>
      <c r="BO121" s="765"/>
      <c r="BP121" s="766"/>
      <c r="BQ121" s="829">
        <v>16348</v>
      </c>
      <c r="BR121" s="830"/>
      <c r="BS121" s="830"/>
      <c r="BT121" s="830"/>
      <c r="BU121" s="830"/>
      <c r="BV121" s="830">
        <v>12247</v>
      </c>
      <c r="BW121" s="830"/>
      <c r="BX121" s="830"/>
      <c r="BY121" s="830"/>
      <c r="BZ121" s="830"/>
      <c r="CA121" s="830">
        <v>9218</v>
      </c>
      <c r="CB121" s="830"/>
      <c r="CC121" s="830"/>
      <c r="CD121" s="830"/>
      <c r="CE121" s="830"/>
      <c r="CF121" s="888">
        <v>0.2</v>
      </c>
      <c r="CG121" s="889"/>
      <c r="CH121" s="889"/>
      <c r="CI121" s="889"/>
      <c r="CJ121" s="889"/>
      <c r="CK121" s="882"/>
      <c r="CL121" s="868"/>
      <c r="CM121" s="868"/>
      <c r="CN121" s="868"/>
      <c r="CO121" s="869"/>
      <c r="CP121" s="848" t="s">
        <v>399</v>
      </c>
      <c r="CQ121" s="849"/>
      <c r="CR121" s="849"/>
      <c r="CS121" s="849"/>
      <c r="CT121" s="849"/>
      <c r="CU121" s="849"/>
      <c r="CV121" s="849"/>
      <c r="CW121" s="849"/>
      <c r="CX121" s="849"/>
      <c r="CY121" s="849"/>
      <c r="CZ121" s="849"/>
      <c r="DA121" s="849"/>
      <c r="DB121" s="849"/>
      <c r="DC121" s="849"/>
      <c r="DD121" s="849"/>
      <c r="DE121" s="849"/>
      <c r="DF121" s="850"/>
      <c r="DG121" s="829">
        <v>1237684</v>
      </c>
      <c r="DH121" s="830"/>
      <c r="DI121" s="830"/>
      <c r="DJ121" s="830"/>
      <c r="DK121" s="830"/>
      <c r="DL121" s="830">
        <v>1130230</v>
      </c>
      <c r="DM121" s="830"/>
      <c r="DN121" s="830"/>
      <c r="DO121" s="830"/>
      <c r="DP121" s="830"/>
      <c r="DQ121" s="830">
        <v>1113182</v>
      </c>
      <c r="DR121" s="830"/>
      <c r="DS121" s="830"/>
      <c r="DT121" s="830"/>
      <c r="DU121" s="830"/>
      <c r="DV121" s="807">
        <v>18.600000000000001</v>
      </c>
      <c r="DW121" s="807"/>
      <c r="DX121" s="807"/>
      <c r="DY121" s="807"/>
      <c r="DZ121" s="808"/>
    </row>
    <row r="122" spans="1:130" s="212" customFormat="1" ht="26.25" customHeight="1" x14ac:dyDescent="0.2">
      <c r="A122" s="833"/>
      <c r="B122" s="834"/>
      <c r="C122" s="828" t="s">
        <v>438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457</v>
      </c>
      <c r="BA122" s="852"/>
      <c r="BB122" s="852"/>
      <c r="BC122" s="852"/>
      <c r="BD122" s="852"/>
      <c r="BE122" s="852"/>
      <c r="BF122" s="852"/>
      <c r="BG122" s="852"/>
      <c r="BH122" s="852"/>
      <c r="BI122" s="852"/>
      <c r="BJ122" s="852"/>
      <c r="BK122" s="852"/>
      <c r="BL122" s="852"/>
      <c r="BM122" s="852"/>
      <c r="BN122" s="852"/>
      <c r="BO122" s="852"/>
      <c r="BP122" s="853"/>
      <c r="BQ122" s="892">
        <v>10898568</v>
      </c>
      <c r="BR122" s="858"/>
      <c r="BS122" s="858"/>
      <c r="BT122" s="858"/>
      <c r="BU122" s="858"/>
      <c r="BV122" s="858">
        <v>11965514</v>
      </c>
      <c r="BW122" s="858"/>
      <c r="BX122" s="858"/>
      <c r="BY122" s="858"/>
      <c r="BZ122" s="858"/>
      <c r="CA122" s="858">
        <v>12969956</v>
      </c>
      <c r="CB122" s="858"/>
      <c r="CC122" s="858"/>
      <c r="CD122" s="858"/>
      <c r="CE122" s="858"/>
      <c r="CF122" s="859">
        <v>216.7</v>
      </c>
      <c r="CG122" s="860"/>
      <c r="CH122" s="860"/>
      <c r="CI122" s="860"/>
      <c r="CJ122" s="860"/>
      <c r="CK122" s="882"/>
      <c r="CL122" s="868"/>
      <c r="CM122" s="868"/>
      <c r="CN122" s="868"/>
      <c r="CO122" s="869"/>
      <c r="CP122" s="848" t="s">
        <v>398</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444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458</v>
      </c>
      <c r="BP123" s="891"/>
      <c r="BQ123" s="845">
        <v>18004819</v>
      </c>
      <c r="BR123" s="846"/>
      <c r="BS123" s="846"/>
      <c r="BT123" s="846"/>
      <c r="BU123" s="846"/>
      <c r="BV123" s="846">
        <v>19197431</v>
      </c>
      <c r="BW123" s="846"/>
      <c r="BX123" s="846"/>
      <c r="BY123" s="846"/>
      <c r="BZ123" s="846"/>
      <c r="CA123" s="846">
        <v>19427293</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v>21.8</v>
      </c>
      <c r="CB124" s="844"/>
      <c r="CC124" s="844"/>
      <c r="CD124" s="844"/>
      <c r="CE124" s="844"/>
      <c r="CF124" s="739"/>
      <c r="CG124" s="740"/>
      <c r="CH124" s="740"/>
      <c r="CI124" s="740"/>
      <c r="CJ124" s="875"/>
      <c r="CK124" s="883"/>
      <c r="CL124" s="883"/>
      <c r="CM124" s="883"/>
      <c r="CN124" s="883"/>
      <c r="CO124" s="884"/>
      <c r="CP124" s="848" t="s">
        <v>460</v>
      </c>
      <c r="CQ124" s="849"/>
      <c r="CR124" s="849"/>
      <c r="CS124" s="849"/>
      <c r="CT124" s="849"/>
      <c r="CU124" s="849"/>
      <c r="CV124" s="849"/>
      <c r="CW124" s="849"/>
      <c r="CX124" s="849"/>
      <c r="CY124" s="849"/>
      <c r="CZ124" s="849"/>
      <c r="DA124" s="849"/>
      <c r="DB124" s="849"/>
      <c r="DC124" s="849"/>
      <c r="DD124" s="849"/>
      <c r="DE124" s="849"/>
      <c r="DF124" s="850"/>
      <c r="DG124" s="776">
        <v>2943576</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461</v>
      </c>
      <c r="CL125" s="865"/>
      <c r="CM125" s="865"/>
      <c r="CN125" s="865"/>
      <c r="CO125" s="866"/>
      <c r="CP125" s="873" t="s">
        <v>462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451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1790</v>
      </c>
      <c r="AB127" s="793"/>
      <c r="AC127" s="793"/>
      <c r="AD127" s="793"/>
      <c r="AE127" s="794"/>
      <c r="AF127" s="795">
        <v>1790</v>
      </c>
      <c r="AG127" s="793"/>
      <c r="AH127" s="793"/>
      <c r="AI127" s="793"/>
      <c r="AJ127" s="794"/>
      <c r="AK127" s="795">
        <v>1632</v>
      </c>
      <c r="AL127" s="793"/>
      <c r="AM127" s="793"/>
      <c r="AN127" s="793"/>
      <c r="AO127" s="794"/>
      <c r="AP127" s="837">
        <v>0</v>
      </c>
      <c r="AQ127" s="838"/>
      <c r="AR127" s="838"/>
      <c r="AS127" s="838"/>
      <c r="AT127" s="839"/>
      <c r="AU127" s="214"/>
      <c r="AV127" s="214"/>
      <c r="AW127" s="214"/>
      <c r="AX127" s="854" t="s">
        <v>465</v>
      </c>
      <c r="AY127" s="825"/>
      <c r="AZ127" s="825"/>
      <c r="BA127" s="825"/>
      <c r="BB127" s="825"/>
      <c r="BC127" s="825"/>
      <c r="BD127" s="825"/>
      <c r="BE127" s="826"/>
      <c r="BF127" s="824" t="s">
        <v>466</v>
      </c>
      <c r="BG127" s="825"/>
      <c r="BH127" s="825"/>
      <c r="BI127" s="825"/>
      <c r="BJ127" s="825"/>
      <c r="BK127" s="825"/>
      <c r="BL127" s="826"/>
      <c r="BM127" s="824" t="s">
        <v>467</v>
      </c>
      <c r="BN127" s="825"/>
      <c r="BO127" s="825"/>
      <c r="BP127" s="825"/>
      <c r="BQ127" s="825"/>
      <c r="BR127" s="825"/>
      <c r="BS127" s="826"/>
      <c r="BT127" s="824" t="s">
        <v>468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470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471</v>
      </c>
      <c r="X128" s="811"/>
      <c r="Y128" s="811"/>
      <c r="Z128" s="812"/>
      <c r="AA128" s="813">
        <v>1537</v>
      </c>
      <c r="AB128" s="814"/>
      <c r="AC128" s="814"/>
      <c r="AD128" s="814"/>
      <c r="AE128" s="815"/>
      <c r="AF128" s="816">
        <v>720</v>
      </c>
      <c r="AG128" s="814"/>
      <c r="AH128" s="814"/>
      <c r="AI128" s="814"/>
      <c r="AJ128" s="815"/>
      <c r="AK128" s="816" t="s">
        <v>122</v>
      </c>
      <c r="AL128" s="814"/>
      <c r="AM128" s="814"/>
      <c r="AN128" s="814"/>
      <c r="AO128" s="815"/>
      <c r="AP128" s="817"/>
      <c r="AQ128" s="818"/>
      <c r="AR128" s="818"/>
      <c r="AS128" s="818"/>
      <c r="AT128" s="819"/>
      <c r="AU128" s="214"/>
      <c r="AV128" s="214"/>
      <c r="AW128" s="214"/>
      <c r="AX128" s="820" t="s">
        <v>472</v>
      </c>
      <c r="AY128" s="821"/>
      <c r="AZ128" s="821"/>
      <c r="BA128" s="821"/>
      <c r="BB128" s="821"/>
      <c r="BC128" s="821"/>
      <c r="BD128" s="821"/>
      <c r="BE128" s="822"/>
      <c r="BF128" s="799" t="s">
        <v>122</v>
      </c>
      <c r="BG128" s="800"/>
      <c r="BH128" s="800"/>
      <c r="BI128" s="800"/>
      <c r="BJ128" s="800"/>
      <c r="BK128" s="800"/>
      <c r="BL128" s="823"/>
      <c r="BM128" s="799">
        <v>13.94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474</v>
      </c>
      <c r="X129" s="790"/>
      <c r="Y129" s="790"/>
      <c r="Z129" s="791"/>
      <c r="AA129" s="792">
        <v>7258896</v>
      </c>
      <c r="AB129" s="793"/>
      <c r="AC129" s="793"/>
      <c r="AD129" s="793"/>
      <c r="AE129" s="794"/>
      <c r="AF129" s="795">
        <v>7310866</v>
      </c>
      <c r="AG129" s="793"/>
      <c r="AH129" s="793"/>
      <c r="AI129" s="793"/>
      <c r="AJ129" s="794"/>
      <c r="AK129" s="795">
        <v>7332138</v>
      </c>
      <c r="AL129" s="793"/>
      <c r="AM129" s="793"/>
      <c r="AN129" s="793"/>
      <c r="AO129" s="794"/>
      <c r="AP129" s="796"/>
      <c r="AQ129" s="797"/>
      <c r="AR129" s="797"/>
      <c r="AS129" s="797"/>
      <c r="AT129" s="798"/>
      <c r="AU129" s="215"/>
      <c r="AV129" s="215"/>
      <c r="AW129" s="215"/>
      <c r="AX129" s="764" t="s">
        <v>475</v>
      </c>
      <c r="AY129" s="765"/>
      <c r="AZ129" s="765"/>
      <c r="BA129" s="765"/>
      <c r="BB129" s="765"/>
      <c r="BC129" s="765"/>
      <c r="BD129" s="765"/>
      <c r="BE129" s="766"/>
      <c r="BF129" s="783" t="s">
        <v>122</v>
      </c>
      <c r="BG129" s="784"/>
      <c r="BH129" s="784"/>
      <c r="BI129" s="784"/>
      <c r="BJ129" s="784"/>
      <c r="BK129" s="784"/>
      <c r="BL129" s="785"/>
      <c r="BM129" s="783">
        <v>18.940000000000001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477</v>
      </c>
      <c r="X130" s="790"/>
      <c r="Y130" s="790"/>
      <c r="Z130" s="791"/>
      <c r="AA130" s="792">
        <v>1459654</v>
      </c>
      <c r="AB130" s="793"/>
      <c r="AC130" s="793"/>
      <c r="AD130" s="793"/>
      <c r="AE130" s="794"/>
      <c r="AF130" s="795">
        <v>1426314</v>
      </c>
      <c r="AG130" s="793"/>
      <c r="AH130" s="793"/>
      <c r="AI130" s="793"/>
      <c r="AJ130" s="794"/>
      <c r="AK130" s="795">
        <v>1346903</v>
      </c>
      <c r="AL130" s="793"/>
      <c r="AM130" s="793"/>
      <c r="AN130" s="793"/>
      <c r="AO130" s="794"/>
      <c r="AP130" s="796"/>
      <c r="AQ130" s="797"/>
      <c r="AR130" s="797"/>
      <c r="AS130" s="797"/>
      <c r="AT130" s="798"/>
      <c r="AU130" s="215"/>
      <c r="AV130" s="215"/>
      <c r="AW130" s="215"/>
      <c r="AX130" s="764" t="s">
        <v>478</v>
      </c>
      <c r="AY130" s="765"/>
      <c r="AZ130" s="765"/>
      <c r="BA130" s="765"/>
      <c r="BB130" s="765"/>
      <c r="BC130" s="765"/>
      <c r="BD130" s="765"/>
      <c r="BE130" s="766"/>
      <c r="BF130" s="767">
        <v>9.1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479</v>
      </c>
      <c r="X131" s="774"/>
      <c r="Y131" s="774"/>
      <c r="Z131" s="775"/>
      <c r="AA131" s="776">
        <v>5799242</v>
      </c>
      <c r="AB131" s="777"/>
      <c r="AC131" s="777"/>
      <c r="AD131" s="777"/>
      <c r="AE131" s="778"/>
      <c r="AF131" s="779">
        <v>5884552</v>
      </c>
      <c r="AG131" s="777"/>
      <c r="AH131" s="777"/>
      <c r="AI131" s="777"/>
      <c r="AJ131" s="778"/>
      <c r="AK131" s="779">
        <v>5985235</v>
      </c>
      <c r="AL131" s="777"/>
      <c r="AM131" s="777"/>
      <c r="AN131" s="777"/>
      <c r="AO131" s="778"/>
      <c r="AP131" s="780"/>
      <c r="AQ131" s="781"/>
      <c r="AR131" s="781"/>
      <c r="AS131" s="781"/>
      <c r="AT131" s="782"/>
      <c r="AU131" s="215"/>
      <c r="AV131" s="215"/>
      <c r="AW131" s="215"/>
      <c r="AX131" s="742" t="s">
        <v>480</v>
      </c>
      <c r="AY131" s="743"/>
      <c r="AZ131" s="743"/>
      <c r="BA131" s="743"/>
      <c r="BB131" s="743"/>
      <c r="BC131" s="743"/>
      <c r="BD131" s="743"/>
      <c r="BE131" s="744"/>
      <c r="BF131" s="745">
        <v>21.8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481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482</v>
      </c>
      <c r="W132" s="755"/>
      <c r="X132" s="755"/>
      <c r="Y132" s="755"/>
      <c r="Z132" s="756"/>
      <c r="AA132" s="757">
        <v>9.2706426119999996</v>
      </c>
      <c r="AB132" s="758"/>
      <c r="AC132" s="758"/>
      <c r="AD132" s="758"/>
      <c r="AE132" s="759"/>
      <c r="AF132" s="760">
        <v>8.4933228560000007</v>
      </c>
      <c r="AG132" s="758"/>
      <c r="AH132" s="758"/>
      <c r="AI132" s="758"/>
      <c r="AJ132" s="759"/>
      <c r="AK132" s="760">
        <v>9.8251948339999995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483</v>
      </c>
      <c r="W133" s="734"/>
      <c r="X133" s="734"/>
      <c r="Y133" s="734"/>
      <c r="Z133" s="735"/>
      <c r="AA133" s="736">
        <v>9.8000000000000007</v>
      </c>
      <c r="AB133" s="737"/>
      <c r="AC133" s="737"/>
      <c r="AD133" s="737"/>
      <c r="AE133" s="738"/>
      <c r="AF133" s="736">
        <v>9.3000000000000007</v>
      </c>
      <c r="AG133" s="737"/>
      <c r="AH133" s="737"/>
      <c r="AI133" s="737"/>
      <c r="AJ133" s="738"/>
      <c r="AK133" s="736">
        <v>9.1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Sw4qWojSQS9WjmpRLhlVatPfHqfuIq5aBiZ4hKnTRLW+gXFcMmRW9BEr6QQJN6k3ZzBNUjRYzYKNTKDTou/IA==" saltValue="44WMEmT0VgK5H+pSIwrvQ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W9" sqref="W9:AL1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u1MErqsfEKOxtc8GacHTPNZN51bLi/+V5+Df53fSFau2/7ml+YDbkFhTWfjQY97iGVELgIrTdlIGCn8L4eb8w==" saltValue="Ajw2+U3sDqOSZ6qTUeFDa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W9" sqref="W9:AL11"/>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jlwBijuVTZy3KfPYNIxWoUvpDk9Vi90pJqBFcM9WDvHPYvDFXAhG/s1yPisQmu+f+3QS/A1ICHwVxOS4JDvYnA==" saltValue="038LD7AsJwbbLRfjHGoA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K59" sqref="AK59"/>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486</v>
      </c>
      <c r="AL6" s="248"/>
      <c r="AM6" s="248"/>
      <c r="AN6" s="248"/>
    </row>
    <row r="7" spans="1:46" ht="13.5" customHeight="1" x14ac:dyDescent="0.2">
      <c r="A7" s="247"/>
      <c r="AK7" s="250"/>
      <c r="AL7" s="251"/>
      <c r="AM7" s="251"/>
      <c r="AN7" s="252"/>
      <c r="AO7" s="1131" t="s">
        <v>487</v>
      </c>
      <c r="AP7" s="253"/>
      <c r="AQ7" s="254" t="s">
        <v>488</v>
      </c>
      <c r="AR7" s="255"/>
    </row>
    <row r="8" spans="1:46" ht="13" x14ac:dyDescent="0.2">
      <c r="A8" s="247"/>
      <c r="AK8" s="256"/>
      <c r="AL8" s="257"/>
      <c r="AM8" s="257"/>
      <c r="AN8" s="258"/>
      <c r="AO8" s="1132"/>
      <c r="AP8" s="259" t="s">
        <v>489</v>
      </c>
      <c r="AQ8" s="260" t="s">
        <v>490</v>
      </c>
      <c r="AR8" s="261" t="s">
        <v>491</v>
      </c>
    </row>
    <row r="9" spans="1:46" ht="13" x14ac:dyDescent="0.2">
      <c r="A9" s="247"/>
      <c r="AK9" s="1143" t="s">
        <v>492</v>
      </c>
      <c r="AL9" s="1144"/>
      <c r="AM9" s="1144"/>
      <c r="AN9" s="1145"/>
      <c r="AO9" s="262">
        <v>2014027</v>
      </c>
      <c r="AP9" s="262">
        <v>160634</v>
      </c>
      <c r="AQ9" s="263">
        <v>118131</v>
      </c>
      <c r="AR9" s="264">
        <v>36</v>
      </c>
    </row>
    <row r="10" spans="1:46" ht="13.5" customHeight="1" x14ac:dyDescent="0.2">
      <c r="A10" s="247"/>
      <c r="AK10" s="1143" t="s">
        <v>493</v>
      </c>
      <c r="AL10" s="1144"/>
      <c r="AM10" s="1144"/>
      <c r="AN10" s="1145"/>
      <c r="AO10" s="265">
        <v>184203</v>
      </c>
      <c r="AP10" s="265">
        <v>14692</v>
      </c>
      <c r="AQ10" s="266">
        <v>19338</v>
      </c>
      <c r="AR10" s="267">
        <v>-24</v>
      </c>
    </row>
    <row r="11" spans="1:46" ht="13.5" customHeight="1" x14ac:dyDescent="0.2">
      <c r="A11" s="247"/>
      <c r="AK11" s="1143" t="s">
        <v>494</v>
      </c>
      <c r="AL11" s="1144"/>
      <c r="AM11" s="1144"/>
      <c r="AN11" s="1145"/>
      <c r="AO11" s="265">
        <v>19073</v>
      </c>
      <c r="AP11" s="265">
        <v>1521</v>
      </c>
      <c r="AQ11" s="266">
        <v>1486</v>
      </c>
      <c r="AR11" s="267">
        <v>2.4</v>
      </c>
    </row>
    <row r="12" spans="1:46" ht="13.5" customHeight="1" x14ac:dyDescent="0.2">
      <c r="A12" s="247"/>
      <c r="AK12" s="1143" t="s">
        <v>495</v>
      </c>
      <c r="AL12" s="1144"/>
      <c r="AM12" s="1144"/>
      <c r="AN12" s="1145"/>
      <c r="AO12" s="265" t="s">
        <v>496</v>
      </c>
      <c r="AP12" s="265" t="s">
        <v>496</v>
      </c>
      <c r="AQ12" s="266" t="s">
        <v>496</v>
      </c>
      <c r="AR12" s="267" t="s">
        <v>496</v>
      </c>
    </row>
    <row r="13" spans="1:46" ht="13.5" customHeight="1" x14ac:dyDescent="0.2">
      <c r="A13" s="247"/>
      <c r="AK13" s="1143" t="s">
        <v>497</v>
      </c>
      <c r="AL13" s="1144"/>
      <c r="AM13" s="1144"/>
      <c r="AN13" s="1145"/>
      <c r="AO13" s="265">
        <v>13971</v>
      </c>
      <c r="AP13" s="265">
        <v>1114</v>
      </c>
      <c r="AQ13" s="266">
        <v>4880</v>
      </c>
      <c r="AR13" s="267">
        <v>-77.2</v>
      </c>
    </row>
    <row r="14" spans="1:46" ht="13.5" customHeight="1" x14ac:dyDescent="0.2">
      <c r="A14" s="247"/>
      <c r="AK14" s="1143" t="s">
        <v>498</v>
      </c>
      <c r="AL14" s="1144"/>
      <c r="AM14" s="1144"/>
      <c r="AN14" s="1145"/>
      <c r="AO14" s="265">
        <v>60792</v>
      </c>
      <c r="AP14" s="265">
        <v>4849</v>
      </c>
      <c r="AQ14" s="266">
        <v>1912</v>
      </c>
      <c r="AR14" s="267">
        <v>153.6</v>
      </c>
    </row>
    <row r="15" spans="1:46" ht="13.5" customHeight="1" x14ac:dyDescent="0.2">
      <c r="A15" s="247"/>
      <c r="AK15" s="1146" t="s">
        <v>499</v>
      </c>
      <c r="AL15" s="1147"/>
      <c r="AM15" s="1147"/>
      <c r="AN15" s="1148"/>
      <c r="AO15" s="265">
        <v>-88536</v>
      </c>
      <c r="AP15" s="265">
        <v>-7061</v>
      </c>
      <c r="AQ15" s="266">
        <v>-7094</v>
      </c>
      <c r="AR15" s="267">
        <v>-0.5</v>
      </c>
    </row>
    <row r="16" spans="1:46" ht="13" x14ac:dyDescent="0.2">
      <c r="A16" s="247"/>
      <c r="AK16" s="1146" t="s">
        <v>177</v>
      </c>
      <c r="AL16" s="1147"/>
      <c r="AM16" s="1147"/>
      <c r="AN16" s="1148"/>
      <c r="AO16" s="265">
        <v>2203530</v>
      </c>
      <c r="AP16" s="265">
        <v>175748</v>
      </c>
      <c r="AQ16" s="266">
        <v>138653</v>
      </c>
      <c r="AR16" s="267">
        <v>26.8</v>
      </c>
    </row>
    <row r="17" spans="1:46" ht="13" x14ac:dyDescent="0.2">
      <c r="A17" s="247"/>
    </row>
    <row r="18" spans="1:46" ht="13" x14ac:dyDescent="0.2">
      <c r="A18" s="247"/>
      <c r="AQ18" s="268"/>
      <c r="AR18" s="268"/>
    </row>
    <row r="19" spans="1:46" ht="13" x14ac:dyDescent="0.2">
      <c r="A19" s="247"/>
      <c r="AK19" s="243" t="s">
        <v>500</v>
      </c>
    </row>
    <row r="20" spans="1:46" ht="13" x14ac:dyDescent="0.2">
      <c r="A20" s="247"/>
      <c r="AK20" s="269"/>
      <c r="AL20" s="270"/>
      <c r="AM20" s="270"/>
      <c r="AN20" s="271"/>
      <c r="AO20" s="272" t="s">
        <v>501</v>
      </c>
      <c r="AP20" s="273" t="s">
        <v>502</v>
      </c>
      <c r="AQ20" s="274" t="s">
        <v>503</v>
      </c>
      <c r="AR20" s="275"/>
    </row>
    <row r="21" spans="1:46" s="248" customFormat="1" ht="13" x14ac:dyDescent="0.2">
      <c r="A21" s="276"/>
      <c r="AK21" s="1149" t="s">
        <v>504</v>
      </c>
      <c r="AL21" s="1150"/>
      <c r="AM21" s="1150"/>
      <c r="AN21" s="1151"/>
      <c r="AO21" s="277">
        <v>15.63</v>
      </c>
      <c r="AP21" s="278">
        <v>11.03</v>
      </c>
      <c r="AQ21" s="279">
        <v>4.5999999999999996</v>
      </c>
      <c r="AS21" s="280"/>
      <c r="AT21" s="276"/>
    </row>
    <row r="22" spans="1:46" s="248" customFormat="1" ht="13" x14ac:dyDescent="0.2">
      <c r="A22" s="276"/>
      <c r="AK22" s="1149" t="s">
        <v>505</v>
      </c>
      <c r="AL22" s="1150"/>
      <c r="AM22" s="1150"/>
      <c r="AN22" s="1151"/>
      <c r="AO22" s="281">
        <v>95.5</v>
      </c>
      <c r="AP22" s="282">
        <v>96.9</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508</v>
      </c>
      <c r="AL29" s="248"/>
      <c r="AM29" s="248"/>
      <c r="AN29" s="248"/>
      <c r="AS29" s="290"/>
    </row>
    <row r="30" spans="1:46" ht="13.5" customHeight="1" x14ac:dyDescent="0.2">
      <c r="A30" s="247"/>
      <c r="AK30" s="250"/>
      <c r="AL30" s="251"/>
      <c r="AM30" s="251"/>
      <c r="AN30" s="252"/>
      <c r="AO30" s="1131" t="s">
        <v>487</v>
      </c>
      <c r="AP30" s="253"/>
      <c r="AQ30" s="254" t="s">
        <v>488</v>
      </c>
      <c r="AR30" s="255"/>
    </row>
    <row r="31" spans="1:46" ht="13" x14ac:dyDescent="0.2">
      <c r="A31" s="247"/>
      <c r="AK31" s="256"/>
      <c r="AL31" s="257"/>
      <c r="AM31" s="257"/>
      <c r="AN31" s="258"/>
      <c r="AO31" s="1132"/>
      <c r="AP31" s="259" t="s">
        <v>489</v>
      </c>
      <c r="AQ31" s="260" t="s">
        <v>490</v>
      </c>
      <c r="AR31" s="261" t="s">
        <v>491</v>
      </c>
    </row>
    <row r="32" spans="1:46" ht="27" customHeight="1" x14ac:dyDescent="0.2">
      <c r="A32" s="247"/>
      <c r="AK32" s="1133" t="s">
        <v>509</v>
      </c>
      <c r="AL32" s="1134"/>
      <c r="AM32" s="1134"/>
      <c r="AN32" s="1135"/>
      <c r="AO32" s="291">
        <v>1324739</v>
      </c>
      <c r="AP32" s="291">
        <v>105658</v>
      </c>
      <c r="AQ32" s="292">
        <v>59716</v>
      </c>
      <c r="AR32" s="293">
        <v>76.900000000000006</v>
      </c>
    </row>
    <row r="33" spans="1:46" ht="13.5" customHeight="1" x14ac:dyDescent="0.2">
      <c r="A33" s="247"/>
      <c r="AK33" s="1133" t="s">
        <v>510</v>
      </c>
      <c r="AL33" s="1134"/>
      <c r="AM33" s="1134"/>
      <c r="AN33" s="1135"/>
      <c r="AO33" s="291" t="s">
        <v>496</v>
      </c>
      <c r="AP33" s="291" t="s">
        <v>496</v>
      </c>
      <c r="AQ33" s="292" t="s">
        <v>496</v>
      </c>
      <c r="AR33" s="293" t="s">
        <v>496</v>
      </c>
    </row>
    <row r="34" spans="1:46" ht="27" customHeight="1" x14ac:dyDescent="0.2">
      <c r="A34" s="247"/>
      <c r="AK34" s="1133" t="s">
        <v>511</v>
      </c>
      <c r="AL34" s="1134"/>
      <c r="AM34" s="1134"/>
      <c r="AN34" s="1135"/>
      <c r="AO34" s="291" t="s">
        <v>496</v>
      </c>
      <c r="AP34" s="291" t="s">
        <v>496</v>
      </c>
      <c r="AQ34" s="292" t="s">
        <v>496</v>
      </c>
      <c r="AR34" s="293" t="s">
        <v>496</v>
      </c>
    </row>
    <row r="35" spans="1:46" ht="27" customHeight="1" x14ac:dyDescent="0.2">
      <c r="A35" s="247"/>
      <c r="AK35" s="1133" t="s">
        <v>512</v>
      </c>
      <c r="AL35" s="1134"/>
      <c r="AM35" s="1134"/>
      <c r="AN35" s="1135"/>
      <c r="AO35" s="291">
        <v>515807</v>
      </c>
      <c r="AP35" s="291">
        <v>41139</v>
      </c>
      <c r="AQ35" s="292">
        <v>21226</v>
      </c>
      <c r="AR35" s="293">
        <v>93.8</v>
      </c>
    </row>
    <row r="36" spans="1:46" ht="27" customHeight="1" x14ac:dyDescent="0.2">
      <c r="A36" s="247"/>
      <c r="AK36" s="1133" t="s">
        <v>513</v>
      </c>
      <c r="AL36" s="1134"/>
      <c r="AM36" s="1134"/>
      <c r="AN36" s="1135"/>
      <c r="AO36" s="291">
        <v>92786</v>
      </c>
      <c r="AP36" s="291">
        <v>7400</v>
      </c>
      <c r="AQ36" s="292">
        <v>5622</v>
      </c>
      <c r="AR36" s="293">
        <v>31.6</v>
      </c>
    </row>
    <row r="37" spans="1:46" ht="13.5" customHeight="1" x14ac:dyDescent="0.2">
      <c r="A37" s="247"/>
      <c r="AK37" s="1133" t="s">
        <v>514</v>
      </c>
      <c r="AL37" s="1134"/>
      <c r="AM37" s="1134"/>
      <c r="AN37" s="1135"/>
      <c r="AO37" s="291">
        <v>1632</v>
      </c>
      <c r="AP37" s="291">
        <v>130</v>
      </c>
      <c r="AQ37" s="292">
        <v>447</v>
      </c>
      <c r="AR37" s="293">
        <v>-70.900000000000006</v>
      </c>
    </row>
    <row r="38" spans="1:46" ht="27" customHeight="1" x14ac:dyDescent="0.2">
      <c r="A38" s="247"/>
      <c r="AK38" s="1136" t="s">
        <v>515</v>
      </c>
      <c r="AL38" s="1137"/>
      <c r="AM38" s="1137"/>
      <c r="AN38" s="1138"/>
      <c r="AO38" s="294" t="s">
        <v>496</v>
      </c>
      <c r="AP38" s="294" t="s">
        <v>496</v>
      </c>
      <c r="AQ38" s="295">
        <v>23</v>
      </c>
      <c r="AR38" s="283" t="s">
        <v>496</v>
      </c>
      <c r="AS38" s="290"/>
    </row>
    <row r="39" spans="1:46" ht="13" x14ac:dyDescent="0.2">
      <c r="A39" s="247"/>
      <c r="AK39" s="1136" t="s">
        <v>516</v>
      </c>
      <c r="AL39" s="1137"/>
      <c r="AM39" s="1137"/>
      <c r="AN39" s="1138"/>
      <c r="AO39" s="291" t="s">
        <v>496</v>
      </c>
      <c r="AP39" s="291" t="s">
        <v>496</v>
      </c>
      <c r="AQ39" s="292">
        <v>-1646</v>
      </c>
      <c r="AR39" s="293" t="s">
        <v>496</v>
      </c>
      <c r="AS39" s="290"/>
    </row>
    <row r="40" spans="1:46" ht="27" customHeight="1" x14ac:dyDescent="0.2">
      <c r="A40" s="247"/>
      <c r="AK40" s="1133" t="s">
        <v>517</v>
      </c>
      <c r="AL40" s="1134"/>
      <c r="AM40" s="1134"/>
      <c r="AN40" s="1135"/>
      <c r="AO40" s="291">
        <v>-1346903</v>
      </c>
      <c r="AP40" s="291">
        <v>-107426</v>
      </c>
      <c r="AQ40" s="292">
        <v>-57881</v>
      </c>
      <c r="AR40" s="293">
        <v>85.6</v>
      </c>
      <c r="AS40" s="290"/>
    </row>
    <row r="41" spans="1:46" ht="13" x14ac:dyDescent="0.2">
      <c r="A41" s="247"/>
      <c r="AK41" s="1139" t="s">
        <v>287</v>
      </c>
      <c r="AL41" s="1140"/>
      <c r="AM41" s="1140"/>
      <c r="AN41" s="1141"/>
      <c r="AO41" s="291">
        <v>588061</v>
      </c>
      <c r="AP41" s="291">
        <v>46902</v>
      </c>
      <c r="AQ41" s="292">
        <v>27507</v>
      </c>
      <c r="AR41" s="293">
        <v>70.5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 x14ac:dyDescent="0.2">
      <c r="A48" s="247"/>
      <c r="AK48" s="301" t="s">
        <v>519</v>
      </c>
      <c r="AL48" s="301"/>
      <c r="AM48" s="301"/>
      <c r="AN48" s="301"/>
      <c r="AO48" s="301"/>
      <c r="AP48" s="301"/>
      <c r="AQ48" s="302"/>
      <c r="AR48" s="301"/>
    </row>
    <row r="49" spans="1:44" ht="13.5" customHeight="1" x14ac:dyDescent="0.2">
      <c r="A49" s="247"/>
      <c r="AK49" s="303"/>
      <c r="AL49" s="304"/>
      <c r="AM49" s="1126" t="s">
        <v>487</v>
      </c>
      <c r="AN49" s="1128" t="s">
        <v>520</v>
      </c>
      <c r="AO49" s="1129"/>
      <c r="AP49" s="1129"/>
      <c r="AQ49" s="1129"/>
      <c r="AR49" s="1130"/>
    </row>
    <row r="50" spans="1:44" ht="13" x14ac:dyDescent="0.2">
      <c r="A50" s="247"/>
      <c r="AK50" s="305"/>
      <c r="AL50" s="306"/>
      <c r="AM50" s="1127"/>
      <c r="AN50" s="307" t="s">
        <v>521</v>
      </c>
      <c r="AO50" s="308" t="s">
        <v>522</v>
      </c>
      <c r="AP50" s="309" t="s">
        <v>523</v>
      </c>
      <c r="AQ50" s="310" t="s">
        <v>524</v>
      </c>
      <c r="AR50" s="311" t="s">
        <v>525</v>
      </c>
    </row>
    <row r="51" spans="1:44" ht="13" x14ac:dyDescent="0.2">
      <c r="A51" s="247"/>
      <c r="AK51" s="303" t="s">
        <v>526</v>
      </c>
      <c r="AL51" s="304"/>
      <c r="AM51" s="312">
        <v>2109316</v>
      </c>
      <c r="AN51" s="313">
        <v>153249</v>
      </c>
      <c r="AO51" s="314">
        <v>53.4</v>
      </c>
      <c r="AP51" s="315">
        <v>94796</v>
      </c>
      <c r="AQ51" s="316">
        <v>1.4</v>
      </c>
      <c r="AR51" s="317">
        <v>52</v>
      </c>
    </row>
    <row r="52" spans="1:44" ht="13" x14ac:dyDescent="0.2">
      <c r="A52" s="247"/>
      <c r="AK52" s="318"/>
      <c r="AL52" s="319" t="s">
        <v>527</v>
      </c>
      <c r="AM52" s="320">
        <v>1257490</v>
      </c>
      <c r="AN52" s="321">
        <v>91361</v>
      </c>
      <c r="AO52" s="322">
        <v>26.9</v>
      </c>
      <c r="AP52" s="323">
        <v>55781</v>
      </c>
      <c r="AQ52" s="324">
        <v>4.5999999999999996</v>
      </c>
      <c r="AR52" s="325">
        <v>22.3</v>
      </c>
    </row>
    <row r="53" spans="1:44" ht="13" x14ac:dyDescent="0.2">
      <c r="A53" s="247"/>
      <c r="AK53" s="303" t="s">
        <v>528</v>
      </c>
      <c r="AL53" s="304"/>
      <c r="AM53" s="312">
        <v>1939625</v>
      </c>
      <c r="AN53" s="313">
        <v>143538</v>
      </c>
      <c r="AO53" s="314">
        <v>-6.3</v>
      </c>
      <c r="AP53" s="315">
        <v>85942</v>
      </c>
      <c r="AQ53" s="316">
        <v>-9.3000000000000007</v>
      </c>
      <c r="AR53" s="317">
        <v>3</v>
      </c>
    </row>
    <row r="54" spans="1:44" ht="13" x14ac:dyDescent="0.2">
      <c r="A54" s="247"/>
      <c r="AK54" s="318"/>
      <c r="AL54" s="319" t="s">
        <v>527</v>
      </c>
      <c r="AM54" s="320">
        <v>1152643</v>
      </c>
      <c r="AN54" s="321">
        <v>85299</v>
      </c>
      <c r="AO54" s="322">
        <v>-6.6</v>
      </c>
      <c r="AP54" s="323">
        <v>48630</v>
      </c>
      <c r="AQ54" s="324">
        <v>-12.8</v>
      </c>
      <c r="AR54" s="325">
        <v>6.2</v>
      </c>
    </row>
    <row r="55" spans="1:44" ht="13" x14ac:dyDescent="0.2">
      <c r="A55" s="247"/>
      <c r="AK55" s="303" t="s">
        <v>529</v>
      </c>
      <c r="AL55" s="304"/>
      <c r="AM55" s="312">
        <v>2797136</v>
      </c>
      <c r="AN55" s="313">
        <v>211552</v>
      </c>
      <c r="AO55" s="314">
        <v>47.4</v>
      </c>
      <c r="AP55" s="315">
        <v>95007</v>
      </c>
      <c r="AQ55" s="316">
        <v>10.5</v>
      </c>
      <c r="AR55" s="317">
        <v>36.9</v>
      </c>
    </row>
    <row r="56" spans="1:44" ht="13" x14ac:dyDescent="0.2">
      <c r="A56" s="247"/>
      <c r="AK56" s="318"/>
      <c r="AL56" s="319" t="s">
        <v>527</v>
      </c>
      <c r="AM56" s="320">
        <v>595170</v>
      </c>
      <c r="AN56" s="321">
        <v>45014</v>
      </c>
      <c r="AO56" s="322">
        <v>-47.2</v>
      </c>
      <c r="AP56" s="323">
        <v>48509</v>
      </c>
      <c r="AQ56" s="324">
        <v>-0.2</v>
      </c>
      <c r="AR56" s="325">
        <v>-47</v>
      </c>
    </row>
    <row r="57" spans="1:44" ht="13" x14ac:dyDescent="0.2">
      <c r="A57" s="247"/>
      <c r="AK57" s="303" t="s">
        <v>530</v>
      </c>
      <c r="AL57" s="304"/>
      <c r="AM57" s="312">
        <v>4363526</v>
      </c>
      <c r="AN57" s="313">
        <v>339706</v>
      </c>
      <c r="AO57" s="314">
        <v>60.6</v>
      </c>
      <c r="AP57" s="315">
        <v>98176</v>
      </c>
      <c r="AQ57" s="316">
        <v>3.3</v>
      </c>
      <c r="AR57" s="317">
        <v>57.3</v>
      </c>
    </row>
    <row r="58" spans="1:44" ht="13" x14ac:dyDescent="0.2">
      <c r="A58" s="247"/>
      <c r="AK58" s="318"/>
      <c r="AL58" s="319" t="s">
        <v>527</v>
      </c>
      <c r="AM58" s="320">
        <v>1302977</v>
      </c>
      <c r="AN58" s="321">
        <v>101438</v>
      </c>
      <c r="AO58" s="322">
        <v>125.3</v>
      </c>
      <c r="AP58" s="323">
        <v>58489</v>
      </c>
      <c r="AQ58" s="324">
        <v>20.6</v>
      </c>
      <c r="AR58" s="325">
        <v>104.7</v>
      </c>
    </row>
    <row r="59" spans="1:44" ht="13" x14ac:dyDescent="0.2">
      <c r="A59" s="247"/>
      <c r="AK59" s="303" t="s">
        <v>531</v>
      </c>
      <c r="AL59" s="304"/>
      <c r="AM59" s="312">
        <v>4301016</v>
      </c>
      <c r="AN59" s="313">
        <v>343038</v>
      </c>
      <c r="AO59" s="314">
        <v>1</v>
      </c>
      <c r="AP59" s="315">
        <v>119283</v>
      </c>
      <c r="AQ59" s="316">
        <v>21.5</v>
      </c>
      <c r="AR59" s="317">
        <v>-20.5</v>
      </c>
    </row>
    <row r="60" spans="1:44" ht="13" x14ac:dyDescent="0.2">
      <c r="A60" s="247"/>
      <c r="AK60" s="318"/>
      <c r="AL60" s="319" t="s">
        <v>527</v>
      </c>
      <c r="AM60" s="320">
        <v>2919887</v>
      </c>
      <c r="AN60" s="321">
        <v>232883</v>
      </c>
      <c r="AO60" s="322">
        <v>129.6</v>
      </c>
      <c r="AP60" s="323">
        <v>64747</v>
      </c>
      <c r="AQ60" s="324">
        <v>10.7</v>
      </c>
      <c r="AR60" s="325">
        <v>118.9</v>
      </c>
    </row>
    <row r="61" spans="1:44" ht="13" x14ac:dyDescent="0.2">
      <c r="A61" s="247"/>
      <c r="AK61" s="303" t="s">
        <v>532</v>
      </c>
      <c r="AL61" s="326"/>
      <c r="AM61" s="312">
        <v>3102124</v>
      </c>
      <c r="AN61" s="313">
        <v>238217</v>
      </c>
      <c r="AO61" s="314">
        <v>31.2</v>
      </c>
      <c r="AP61" s="315">
        <v>98641</v>
      </c>
      <c r="AQ61" s="327">
        <v>5.5</v>
      </c>
      <c r="AR61" s="317">
        <v>25.7</v>
      </c>
    </row>
    <row r="62" spans="1:44" ht="13" x14ac:dyDescent="0.2">
      <c r="A62" s="247"/>
      <c r="AK62" s="318"/>
      <c r="AL62" s="319" t="s">
        <v>527</v>
      </c>
      <c r="AM62" s="320">
        <v>1445633</v>
      </c>
      <c r="AN62" s="321">
        <v>111199</v>
      </c>
      <c r="AO62" s="322">
        <v>45.6</v>
      </c>
      <c r="AP62" s="323">
        <v>55231</v>
      </c>
      <c r="AQ62" s="324">
        <v>4.5999999999999996</v>
      </c>
      <c r="AR62" s="325">
        <v>41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hwCrHBPf1VdJHq4lWkeghg9ZZnZ4mbXe3OzA9Jz3F+2Q4C1aIKEDQ12O27cRlqwKDrbPoJK8MOTRySnLAaT4Q==" saltValue="PvCYLEbDk1j6K7v0q7OaJ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9" zoomScaleNormal="100" zoomScaleSheetLayoutView="55" workbookViewId="0">
      <selection activeCell="AF27" sqref="AF27"/>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sheetProtection algorithmName="SHA-512" hashValue="q0lN6Zk5YMLdHIKzFs8SPBd9Lvt/kqrFUyoZj17LCFwhhvaqR0qepM25DYDww2BTisXaPlhqjfn6Rp6h27a4kg==" saltValue="6D+zp/ionbuK6xMD4bAY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W9" sqref="W9:AL1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sheetProtection algorithmName="SHA-512" hashValue="z407qyoxyDfzEJg3lcur02Ic14jNKa471rf0xM/hx3ogm7ayhYjHNv5heaW6Z66rcjWZBjA1tnyG2dPXqiUD+A==" saltValue="eWcDR40U1LLVoBlu5bIH5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W9" sqref="W9:AL11"/>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47.23</v>
      </c>
      <c r="G47" s="12">
        <v>43.96</v>
      </c>
      <c r="H47" s="12">
        <v>41.9</v>
      </c>
      <c r="I47" s="12">
        <v>41.6</v>
      </c>
      <c r="J47" s="13">
        <v>41.49</v>
      </c>
    </row>
    <row r="48" spans="2:10" ht="57.75" customHeight="1" x14ac:dyDescent="0.2">
      <c r="B48" s="14"/>
      <c r="C48" s="1154" t="s">
        <v>4</v>
      </c>
      <c r="D48" s="1154"/>
      <c r="E48" s="1155"/>
      <c r="F48" s="15">
        <v>11.25</v>
      </c>
      <c r="G48" s="16">
        <v>6.5</v>
      </c>
      <c r="H48" s="16">
        <v>5.66</v>
      </c>
      <c r="I48" s="16">
        <v>6.17</v>
      </c>
      <c r="J48" s="17">
        <v>6.27</v>
      </c>
    </row>
    <row r="49" spans="2:10" ht="57.75" customHeight="1" thickBot="1" x14ac:dyDescent="0.25">
      <c r="B49" s="18"/>
      <c r="C49" s="1156" t="s">
        <v>5</v>
      </c>
      <c r="D49" s="1156"/>
      <c r="E49" s="1157"/>
      <c r="F49" s="19">
        <v>2.2999999999999998</v>
      </c>
      <c r="G49" s="20">
        <v>6.11</v>
      </c>
      <c r="H49" s="20">
        <v>2.2599999999999998</v>
      </c>
      <c r="I49" s="20">
        <v>7.21</v>
      </c>
      <c r="J49" s="21">
        <v>6.94</v>
      </c>
    </row>
    <row r="50" spans="2:10" ht="13" x14ac:dyDescent="0.2"/>
  </sheetData>
  <sheetProtection algorithmName="SHA-512" hashValue="aeXs0NuaeeWRA2Ffmrwx7nceFePqOCAgCj26l5LTeeiT/rXYavZxHi6JX2Q9ESDVbkF/cxKrTRr5RKn8qNOkxw==" saltValue="FFGw+uDgwJLuFT8/e5QZ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W9" sqref="W9:AL11"/>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539</v>
      </c>
      <c r="D34" s="1162"/>
      <c r="E34" s="1163"/>
      <c r="F34" s="32" t="s">
        <v>540</v>
      </c>
      <c r="G34" s="33" t="s">
        <v>541</v>
      </c>
      <c r="H34" s="33" t="s">
        <v>542</v>
      </c>
      <c r="I34" s="33" t="s">
        <v>543</v>
      </c>
      <c r="J34" s="34" t="s">
        <v>544</v>
      </c>
      <c r="K34" s="22"/>
      <c r="L34" s="22"/>
      <c r="M34" s="22"/>
      <c r="N34" s="22"/>
      <c r="O34" s="22"/>
      <c r="P34" s="22"/>
    </row>
    <row r="35" spans="1:16" ht="39" customHeight="1" x14ac:dyDescent="0.2">
      <c r="A35" s="22"/>
      <c r="B35" s="35"/>
      <c r="C35" s="1158" t="s">
        <v>545</v>
      </c>
      <c r="D35" s="1158"/>
      <c r="E35" s="1159"/>
      <c r="F35" s="36">
        <v>7</v>
      </c>
      <c r="G35" s="37">
        <v>7.72</v>
      </c>
      <c r="H35" s="37">
        <v>8.99</v>
      </c>
      <c r="I35" s="37">
        <v>9.42</v>
      </c>
      <c r="J35" s="38">
        <v>12.05</v>
      </c>
      <c r="K35" s="22"/>
      <c r="L35" s="22"/>
      <c r="M35" s="22"/>
      <c r="N35" s="22"/>
      <c r="O35" s="22"/>
      <c r="P35" s="22"/>
    </row>
    <row r="36" spans="1:16" ht="39" customHeight="1" x14ac:dyDescent="0.2">
      <c r="A36" s="22"/>
      <c r="B36" s="35"/>
      <c r="C36" s="1158" t="s">
        <v>546</v>
      </c>
      <c r="D36" s="1158"/>
      <c r="E36" s="1159"/>
      <c r="F36" s="36">
        <v>11.43</v>
      </c>
      <c r="G36" s="37">
        <v>6.33</v>
      </c>
      <c r="H36" s="37">
        <v>5.72</v>
      </c>
      <c r="I36" s="37">
        <v>6.23</v>
      </c>
      <c r="J36" s="38">
        <v>6.31</v>
      </c>
      <c r="K36" s="22"/>
      <c r="L36" s="22"/>
      <c r="M36" s="22"/>
      <c r="N36" s="22"/>
      <c r="O36" s="22"/>
      <c r="P36" s="22"/>
    </row>
    <row r="37" spans="1:16" ht="39" customHeight="1" x14ac:dyDescent="0.2">
      <c r="A37" s="22"/>
      <c r="B37" s="35"/>
      <c r="C37" s="1158" t="s">
        <v>547</v>
      </c>
      <c r="D37" s="1158"/>
      <c r="E37" s="1159"/>
      <c r="F37" s="36" t="s">
        <v>496</v>
      </c>
      <c r="G37" s="37" t="s">
        <v>496</v>
      </c>
      <c r="H37" s="37" t="s">
        <v>496</v>
      </c>
      <c r="I37" s="37" t="s">
        <v>496</v>
      </c>
      <c r="J37" s="38">
        <v>2.52</v>
      </c>
      <c r="K37" s="22"/>
      <c r="L37" s="22"/>
      <c r="M37" s="22"/>
      <c r="N37" s="22"/>
      <c r="O37" s="22"/>
      <c r="P37" s="22"/>
    </row>
    <row r="38" spans="1:16" ht="39" customHeight="1" x14ac:dyDescent="0.2">
      <c r="A38" s="22"/>
      <c r="B38" s="35"/>
      <c r="C38" s="1158" t="s">
        <v>548</v>
      </c>
      <c r="D38" s="1158"/>
      <c r="E38" s="1159"/>
      <c r="F38" s="36">
        <v>1.1299999999999999</v>
      </c>
      <c r="G38" s="37">
        <v>1.54</v>
      </c>
      <c r="H38" s="37">
        <v>2.5299999999999998</v>
      </c>
      <c r="I38" s="37">
        <v>2.54</v>
      </c>
      <c r="J38" s="38">
        <v>1.68</v>
      </c>
      <c r="K38" s="22"/>
      <c r="L38" s="22"/>
      <c r="M38" s="22"/>
      <c r="N38" s="22"/>
      <c r="O38" s="22"/>
      <c r="P38" s="22"/>
    </row>
    <row r="39" spans="1:16" ht="39" customHeight="1" x14ac:dyDescent="0.2">
      <c r="A39" s="22"/>
      <c r="B39" s="35"/>
      <c r="C39" s="1158" t="s">
        <v>549</v>
      </c>
      <c r="D39" s="1158"/>
      <c r="E39" s="1159"/>
      <c r="F39" s="36">
        <v>1.24</v>
      </c>
      <c r="G39" s="37">
        <v>0.77</v>
      </c>
      <c r="H39" s="37">
        <v>0.16</v>
      </c>
      <c r="I39" s="37">
        <v>0.17</v>
      </c>
      <c r="J39" s="38">
        <v>0.42</v>
      </c>
      <c r="K39" s="22"/>
      <c r="L39" s="22"/>
      <c r="M39" s="22"/>
      <c r="N39" s="22"/>
      <c r="O39" s="22"/>
      <c r="P39" s="22"/>
    </row>
    <row r="40" spans="1:16" ht="39" customHeight="1" x14ac:dyDescent="0.2">
      <c r="A40" s="22"/>
      <c r="B40" s="35"/>
      <c r="C40" s="1158" t="s">
        <v>550</v>
      </c>
      <c r="D40" s="1158"/>
      <c r="E40" s="1159"/>
      <c r="F40" s="36">
        <v>0.06</v>
      </c>
      <c r="G40" s="37">
        <v>0.36</v>
      </c>
      <c r="H40" s="37">
        <v>0.11</v>
      </c>
      <c r="I40" s="37">
        <v>0.08</v>
      </c>
      <c r="J40" s="38">
        <v>0.08</v>
      </c>
      <c r="K40" s="22"/>
      <c r="L40" s="22"/>
      <c r="M40" s="22"/>
      <c r="N40" s="22"/>
      <c r="O40" s="22"/>
      <c r="P40" s="22"/>
    </row>
    <row r="41" spans="1:16" ht="39" customHeight="1" x14ac:dyDescent="0.2">
      <c r="A41" s="22"/>
      <c r="B41" s="35"/>
      <c r="C41" s="1158" t="s">
        <v>551</v>
      </c>
      <c r="D41" s="1158"/>
      <c r="E41" s="1159"/>
      <c r="F41" s="36">
        <v>0.08</v>
      </c>
      <c r="G41" s="37">
        <v>0.04</v>
      </c>
      <c r="H41" s="37">
        <v>0</v>
      </c>
      <c r="I41" s="37">
        <v>0.03</v>
      </c>
      <c r="J41" s="38">
        <v>0.03</v>
      </c>
      <c r="K41" s="22"/>
      <c r="L41" s="22"/>
      <c r="M41" s="22"/>
      <c r="N41" s="22"/>
      <c r="O41" s="22"/>
      <c r="P41" s="22"/>
    </row>
    <row r="42" spans="1:16" ht="39" customHeight="1" x14ac:dyDescent="0.2">
      <c r="A42" s="22"/>
      <c r="B42" s="39"/>
      <c r="C42" s="1158" t="s">
        <v>552</v>
      </c>
      <c r="D42" s="1158"/>
      <c r="E42" s="1159"/>
      <c r="F42" s="36" t="s">
        <v>496</v>
      </c>
      <c r="G42" s="37" t="s">
        <v>496</v>
      </c>
      <c r="H42" s="37" t="s">
        <v>496</v>
      </c>
      <c r="I42" s="37" t="s">
        <v>496</v>
      </c>
      <c r="J42" s="38" t="s">
        <v>496</v>
      </c>
      <c r="K42" s="22"/>
      <c r="L42" s="22"/>
      <c r="M42" s="22"/>
      <c r="N42" s="22"/>
      <c r="O42" s="22"/>
      <c r="P42" s="22"/>
    </row>
    <row r="43" spans="1:16" ht="39" customHeight="1" thickBot="1" x14ac:dyDescent="0.25">
      <c r="A43" s="22"/>
      <c r="B43" s="40"/>
      <c r="C43" s="1160" t="s">
        <v>553</v>
      </c>
      <c r="D43" s="1160"/>
      <c r="E43" s="1161"/>
      <c r="F43" s="41">
        <v>0.87</v>
      </c>
      <c r="G43" s="42">
        <v>0.78</v>
      </c>
      <c r="H43" s="42">
        <v>0.61</v>
      </c>
      <c r="I43" s="42">
        <v>3.21</v>
      </c>
      <c r="J43" s="43">
        <v>0.03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2cLT/1Pc+RlUHcVVP1FEE7SAlMhYC+gjoGz7w16mEFaE9NmKhDefGomFX6s/UZRaiWEtuWbh821wFOuka9SKw==" saltValue="bVsioJF5Bxq2sXDvKK5i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election activeCell="W9" sqref="W9:AL1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1232</v>
      </c>
      <c r="L45" s="58">
        <v>1468</v>
      </c>
      <c r="M45" s="58">
        <v>1367</v>
      </c>
      <c r="N45" s="58">
        <v>1332</v>
      </c>
      <c r="O45" s="59">
        <v>1325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496</v>
      </c>
      <c r="L46" s="62" t="s">
        <v>496</v>
      </c>
      <c r="M46" s="62" t="s">
        <v>496</v>
      </c>
      <c r="N46" s="62" t="s">
        <v>496</v>
      </c>
      <c r="O46" s="63" t="s">
        <v>496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496</v>
      </c>
      <c r="L47" s="62" t="s">
        <v>496</v>
      </c>
      <c r="M47" s="62" t="s">
        <v>496</v>
      </c>
      <c r="N47" s="62" t="s">
        <v>496</v>
      </c>
      <c r="O47" s="63" t="s">
        <v>496</v>
      </c>
      <c r="P47" s="46"/>
      <c r="Q47" s="46"/>
      <c r="R47" s="46"/>
      <c r="S47" s="46"/>
      <c r="T47" s="46"/>
      <c r="U47" s="46"/>
    </row>
    <row r="48" spans="1:21" ht="30.75" customHeight="1" x14ac:dyDescent="0.2">
      <c r="A48" s="46"/>
      <c r="B48" s="1189"/>
      <c r="C48" s="1190"/>
      <c r="D48" s="60"/>
      <c r="E48" s="1166" t="s">
        <v>13</v>
      </c>
      <c r="F48" s="1166"/>
      <c r="G48" s="1166"/>
      <c r="H48" s="1166"/>
      <c r="I48" s="1166"/>
      <c r="J48" s="1167"/>
      <c r="K48" s="61">
        <v>484</v>
      </c>
      <c r="L48" s="62">
        <v>529</v>
      </c>
      <c r="M48" s="62">
        <v>505</v>
      </c>
      <c r="N48" s="62">
        <v>464</v>
      </c>
      <c r="O48" s="63">
        <v>516</v>
      </c>
      <c r="P48" s="46"/>
      <c r="Q48" s="46"/>
      <c r="R48" s="46"/>
      <c r="S48" s="46"/>
      <c r="T48" s="46"/>
      <c r="U48" s="46"/>
    </row>
    <row r="49" spans="1:21" ht="30.75" customHeight="1" x14ac:dyDescent="0.2">
      <c r="A49" s="46"/>
      <c r="B49" s="1189"/>
      <c r="C49" s="1190"/>
      <c r="D49" s="60"/>
      <c r="E49" s="1166" t="s">
        <v>14</v>
      </c>
      <c r="F49" s="1166"/>
      <c r="G49" s="1166"/>
      <c r="H49" s="1166"/>
      <c r="I49" s="1166"/>
      <c r="J49" s="1167"/>
      <c r="K49" s="61">
        <v>124</v>
      </c>
      <c r="L49" s="62">
        <v>123</v>
      </c>
      <c r="M49" s="62">
        <v>125</v>
      </c>
      <c r="N49" s="62">
        <v>129</v>
      </c>
      <c r="O49" s="63">
        <v>93</v>
      </c>
      <c r="P49" s="46"/>
      <c r="Q49" s="46"/>
      <c r="R49" s="46"/>
      <c r="S49" s="46"/>
      <c r="T49" s="46"/>
      <c r="U49" s="46"/>
    </row>
    <row r="50" spans="1:21" ht="30.75" customHeight="1" x14ac:dyDescent="0.2">
      <c r="A50" s="46"/>
      <c r="B50" s="1189"/>
      <c r="C50" s="1190"/>
      <c r="D50" s="60"/>
      <c r="E50" s="1166" t="s">
        <v>15</v>
      </c>
      <c r="F50" s="1166"/>
      <c r="G50" s="1166"/>
      <c r="H50" s="1166"/>
      <c r="I50" s="1166"/>
      <c r="J50" s="1167"/>
      <c r="K50" s="61">
        <v>5</v>
      </c>
      <c r="L50" s="62">
        <v>2</v>
      </c>
      <c r="M50" s="62">
        <v>2</v>
      </c>
      <c r="N50" s="62">
        <v>2</v>
      </c>
      <c r="O50" s="63">
        <v>2</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496</v>
      </c>
      <c r="L51" s="62">
        <v>0</v>
      </c>
      <c r="M51" s="62">
        <v>0</v>
      </c>
      <c r="N51" s="62">
        <v>0</v>
      </c>
      <c r="O51" s="63" t="s">
        <v>496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1292</v>
      </c>
      <c r="L52" s="62">
        <v>1499</v>
      </c>
      <c r="M52" s="62">
        <v>1462</v>
      </c>
      <c r="N52" s="62">
        <v>1428</v>
      </c>
      <c r="O52" s="63">
        <v>1346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553</v>
      </c>
      <c r="L53" s="67">
        <v>623</v>
      </c>
      <c r="M53" s="67">
        <v>537</v>
      </c>
      <c r="N53" s="67">
        <v>499</v>
      </c>
      <c r="O53" s="68">
        <v>590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554</v>
      </c>
      <c r="L57" s="79" t="s">
        <v>555</v>
      </c>
      <c r="M57" s="79" t="s">
        <v>556</v>
      </c>
      <c r="N57" s="79" t="s">
        <v>557</v>
      </c>
      <c r="O57" s="80" t="s">
        <v>558</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496</v>
      </c>
      <c r="L58" s="82" t="s">
        <v>496</v>
      </c>
      <c r="M58" s="82" t="s">
        <v>496</v>
      </c>
      <c r="N58" s="82" t="s">
        <v>496</v>
      </c>
      <c r="O58" s="83" t="s">
        <v>496</v>
      </c>
    </row>
    <row r="59" spans="1:21" ht="31.5" customHeight="1" x14ac:dyDescent="0.2">
      <c r="B59" s="1174"/>
      <c r="C59" s="1175"/>
      <c r="D59" s="1181" t="s">
        <v>26</v>
      </c>
      <c r="E59" s="1182"/>
      <c r="F59" s="1182"/>
      <c r="G59" s="1182"/>
      <c r="H59" s="1182"/>
      <c r="I59" s="1182"/>
      <c r="J59" s="1183"/>
      <c r="K59" s="84" t="s">
        <v>496</v>
      </c>
      <c r="L59" s="85" t="s">
        <v>496</v>
      </c>
      <c r="M59" s="85" t="s">
        <v>496</v>
      </c>
      <c r="N59" s="85" t="s">
        <v>496</v>
      </c>
      <c r="O59" s="86" t="s">
        <v>496</v>
      </c>
    </row>
    <row r="60" spans="1:21" ht="31.5" customHeight="1" thickBot="1" x14ac:dyDescent="0.25">
      <c r="B60" s="1176"/>
      <c r="C60" s="1177"/>
      <c r="D60" s="1184" t="s">
        <v>27</v>
      </c>
      <c r="E60" s="1185"/>
      <c r="F60" s="1185"/>
      <c r="G60" s="1185"/>
      <c r="H60" s="1185"/>
      <c r="I60" s="1185"/>
      <c r="J60" s="1186"/>
      <c r="K60" s="87" t="s">
        <v>496</v>
      </c>
      <c r="L60" s="88" t="s">
        <v>496</v>
      </c>
      <c r="M60" s="88" t="s">
        <v>496</v>
      </c>
      <c r="N60" s="88" t="s">
        <v>496</v>
      </c>
      <c r="O60" s="89" t="s">
        <v>496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92PQDEBM99fTzVLiecv9q4LuJr0jL+o9WPdbgIVSW8Hg7Rrtc4XQ6rkCQ5wR5u6LGWd9G/C6nznyyUAU0CBZg==" saltValue="h6faA6kcf/wVa+d3WwLDb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W9" sqref="W9:AL11"/>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534</v>
      </c>
      <c r="J40" s="101" t="s">
        <v>535</v>
      </c>
      <c r="K40" s="101" t="s">
        <v>536</v>
      </c>
      <c r="L40" s="101" t="s">
        <v>537</v>
      </c>
      <c r="M40" s="102" t="s">
        <v>538</v>
      </c>
    </row>
    <row r="41" spans="2:13" ht="27.75" customHeight="1" x14ac:dyDescent="0.2">
      <c r="B41" s="1207" t="s">
        <v>30</v>
      </c>
      <c r="C41" s="1208"/>
      <c r="D41" s="103"/>
      <c r="E41" s="1209" t="s">
        <v>31</v>
      </c>
      <c r="F41" s="1209"/>
      <c r="G41" s="1209"/>
      <c r="H41" s="1210"/>
      <c r="I41" s="330">
        <v>12014</v>
      </c>
      <c r="J41" s="331">
        <v>11282</v>
      </c>
      <c r="K41" s="331">
        <v>11437</v>
      </c>
      <c r="L41" s="331">
        <v>13023</v>
      </c>
      <c r="M41" s="332">
        <v>14808</v>
      </c>
    </row>
    <row r="42" spans="2:13" ht="27.75" customHeight="1" x14ac:dyDescent="0.2">
      <c r="B42" s="1197"/>
      <c r="C42" s="1198"/>
      <c r="D42" s="104"/>
      <c r="E42" s="1201" t="s">
        <v>32</v>
      </c>
      <c r="F42" s="1201"/>
      <c r="G42" s="1201"/>
      <c r="H42" s="1202"/>
      <c r="I42" s="333">
        <v>42</v>
      </c>
      <c r="J42" s="334">
        <v>34</v>
      </c>
      <c r="K42" s="334">
        <v>27</v>
      </c>
      <c r="L42" s="334">
        <v>20</v>
      </c>
      <c r="M42" s="335">
        <v>15</v>
      </c>
    </row>
    <row r="43" spans="2:13" ht="27.75" customHeight="1" x14ac:dyDescent="0.2">
      <c r="B43" s="1197"/>
      <c r="C43" s="1198"/>
      <c r="D43" s="104"/>
      <c r="E43" s="1201" t="s">
        <v>33</v>
      </c>
      <c r="F43" s="1201"/>
      <c r="G43" s="1201"/>
      <c r="H43" s="1202"/>
      <c r="I43" s="333">
        <v>4346</v>
      </c>
      <c r="J43" s="334">
        <v>4214</v>
      </c>
      <c r="K43" s="334">
        <v>4181</v>
      </c>
      <c r="L43" s="334">
        <v>3952</v>
      </c>
      <c r="M43" s="335">
        <v>3819</v>
      </c>
    </row>
    <row r="44" spans="2:13" ht="27.75" customHeight="1" x14ac:dyDescent="0.2">
      <c r="B44" s="1197"/>
      <c r="C44" s="1198"/>
      <c r="D44" s="104"/>
      <c r="E44" s="1201" t="s">
        <v>34</v>
      </c>
      <c r="F44" s="1201"/>
      <c r="G44" s="1201"/>
      <c r="H44" s="1202"/>
      <c r="I44" s="333">
        <v>988</v>
      </c>
      <c r="J44" s="334">
        <v>907</v>
      </c>
      <c r="K44" s="334">
        <v>770</v>
      </c>
      <c r="L44" s="334">
        <v>665</v>
      </c>
      <c r="M44" s="335">
        <v>576</v>
      </c>
    </row>
    <row r="45" spans="2:13" ht="27.75" customHeight="1" x14ac:dyDescent="0.2">
      <c r="B45" s="1197"/>
      <c r="C45" s="1198"/>
      <c r="D45" s="104"/>
      <c r="E45" s="1201" t="s">
        <v>35</v>
      </c>
      <c r="F45" s="1201"/>
      <c r="G45" s="1201"/>
      <c r="H45" s="1202"/>
      <c r="I45" s="333">
        <v>2452</v>
      </c>
      <c r="J45" s="334">
        <v>2354</v>
      </c>
      <c r="K45" s="334">
        <v>1411</v>
      </c>
      <c r="L45" s="334">
        <v>1497</v>
      </c>
      <c r="M45" s="335">
        <v>1518</v>
      </c>
    </row>
    <row r="46" spans="2:13" ht="27.75" customHeight="1" x14ac:dyDescent="0.2">
      <c r="B46" s="1197"/>
      <c r="C46" s="1198"/>
      <c r="D46" s="105"/>
      <c r="E46" s="1201" t="s">
        <v>36</v>
      </c>
      <c r="F46" s="1201"/>
      <c r="G46" s="1201"/>
      <c r="H46" s="1202"/>
      <c r="I46" s="333" t="s">
        <v>496</v>
      </c>
      <c r="J46" s="334" t="s">
        <v>496</v>
      </c>
      <c r="K46" s="334" t="s">
        <v>496</v>
      </c>
      <c r="L46" s="334" t="s">
        <v>496</v>
      </c>
      <c r="M46" s="335" t="s">
        <v>496</v>
      </c>
    </row>
    <row r="47" spans="2:13" ht="27.75" customHeight="1" x14ac:dyDescent="0.2">
      <c r="B47" s="1197"/>
      <c r="C47" s="1198"/>
      <c r="D47" s="106"/>
      <c r="E47" s="1211" t="s">
        <v>37</v>
      </c>
      <c r="F47" s="1212"/>
      <c r="G47" s="1212"/>
      <c r="H47" s="1213"/>
      <c r="I47" s="333" t="s">
        <v>496</v>
      </c>
      <c r="J47" s="334" t="s">
        <v>496</v>
      </c>
      <c r="K47" s="334" t="s">
        <v>496</v>
      </c>
      <c r="L47" s="334" t="s">
        <v>496</v>
      </c>
      <c r="M47" s="335" t="s">
        <v>496</v>
      </c>
    </row>
    <row r="48" spans="2:13" ht="27.75" customHeight="1" x14ac:dyDescent="0.2">
      <c r="B48" s="1197"/>
      <c r="C48" s="1198"/>
      <c r="D48" s="104"/>
      <c r="E48" s="1201" t="s">
        <v>38</v>
      </c>
      <c r="F48" s="1201"/>
      <c r="G48" s="1201"/>
      <c r="H48" s="1202"/>
      <c r="I48" s="333" t="s">
        <v>496</v>
      </c>
      <c r="J48" s="334" t="s">
        <v>496</v>
      </c>
      <c r="K48" s="334" t="s">
        <v>496</v>
      </c>
      <c r="L48" s="334" t="s">
        <v>496</v>
      </c>
      <c r="M48" s="335" t="s">
        <v>496</v>
      </c>
    </row>
    <row r="49" spans="2:13" ht="27.75" customHeight="1" x14ac:dyDescent="0.2">
      <c r="B49" s="1199"/>
      <c r="C49" s="1200"/>
      <c r="D49" s="104"/>
      <c r="E49" s="1201" t="s">
        <v>39</v>
      </c>
      <c r="F49" s="1201"/>
      <c r="G49" s="1201"/>
      <c r="H49" s="1202"/>
      <c r="I49" s="333" t="s">
        <v>496</v>
      </c>
      <c r="J49" s="334" t="s">
        <v>496</v>
      </c>
      <c r="K49" s="334" t="s">
        <v>496</v>
      </c>
      <c r="L49" s="334" t="s">
        <v>496</v>
      </c>
      <c r="M49" s="335" t="s">
        <v>496</v>
      </c>
    </row>
    <row r="50" spans="2:13" ht="27.75" customHeight="1" x14ac:dyDescent="0.2">
      <c r="B50" s="1195" t="s">
        <v>40</v>
      </c>
      <c r="C50" s="1196"/>
      <c r="D50" s="107"/>
      <c r="E50" s="1201" t="s">
        <v>41</v>
      </c>
      <c r="F50" s="1201"/>
      <c r="G50" s="1201"/>
      <c r="H50" s="1202"/>
      <c r="I50" s="333">
        <v>6364</v>
      </c>
      <c r="J50" s="334">
        <v>6831</v>
      </c>
      <c r="K50" s="334">
        <v>7090</v>
      </c>
      <c r="L50" s="334">
        <v>7220</v>
      </c>
      <c r="M50" s="335">
        <v>6448</v>
      </c>
    </row>
    <row r="51" spans="2:13" ht="27.75" customHeight="1" x14ac:dyDescent="0.2">
      <c r="B51" s="1197"/>
      <c r="C51" s="1198"/>
      <c r="D51" s="104"/>
      <c r="E51" s="1201" t="s">
        <v>42</v>
      </c>
      <c r="F51" s="1201"/>
      <c r="G51" s="1201"/>
      <c r="H51" s="1202"/>
      <c r="I51" s="333">
        <v>33</v>
      </c>
      <c r="J51" s="334">
        <v>22</v>
      </c>
      <c r="K51" s="334">
        <v>16</v>
      </c>
      <c r="L51" s="334">
        <v>12</v>
      </c>
      <c r="M51" s="335">
        <v>9</v>
      </c>
    </row>
    <row r="52" spans="2:13" ht="27.75" customHeight="1" x14ac:dyDescent="0.2">
      <c r="B52" s="1199"/>
      <c r="C52" s="1200"/>
      <c r="D52" s="104"/>
      <c r="E52" s="1201" t="s">
        <v>43</v>
      </c>
      <c r="F52" s="1201"/>
      <c r="G52" s="1201"/>
      <c r="H52" s="1202"/>
      <c r="I52" s="333">
        <v>11545</v>
      </c>
      <c r="J52" s="334">
        <v>11061</v>
      </c>
      <c r="K52" s="334">
        <v>10899</v>
      </c>
      <c r="L52" s="334">
        <v>11966</v>
      </c>
      <c r="M52" s="335">
        <v>12970</v>
      </c>
    </row>
    <row r="53" spans="2:13" ht="27.75" customHeight="1" thickBot="1" x14ac:dyDescent="0.25">
      <c r="B53" s="1203" t="s">
        <v>19</v>
      </c>
      <c r="C53" s="1204"/>
      <c r="D53" s="108"/>
      <c r="E53" s="1205" t="s">
        <v>44</v>
      </c>
      <c r="F53" s="1205"/>
      <c r="G53" s="1205"/>
      <c r="H53" s="1206"/>
      <c r="I53" s="336">
        <v>1900</v>
      </c>
      <c r="J53" s="337">
        <v>878</v>
      </c>
      <c r="K53" s="337">
        <v>-179</v>
      </c>
      <c r="L53" s="337">
        <v>-40</v>
      </c>
      <c r="M53" s="338">
        <v>1309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3Zt3ebQuv4X+Vfess12cjyBnN/wiNS9pQ0cZLlLeShxXGGabZoDPBdpkRBoWdfmGlsPfKbQRB0QfNKSOCAy68w==" saltValue="KwlGNi+aukqkgWqDRtVh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W9" sqref="W9:AL11"/>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536</v>
      </c>
      <c r="G54" s="117" t="s">
        <v>537</v>
      </c>
      <c r="H54" s="118" t="s">
        <v>538</v>
      </c>
    </row>
    <row r="55" spans="2:8" ht="52.5" customHeight="1" x14ac:dyDescent="0.2">
      <c r="B55" s="119"/>
      <c r="C55" s="1222" t="s">
        <v>46</v>
      </c>
      <c r="D55" s="1222"/>
      <c r="E55" s="1223"/>
      <c r="F55" s="339">
        <v>3041</v>
      </c>
      <c r="G55" s="339">
        <v>3041</v>
      </c>
      <c r="H55" s="340">
        <v>3042</v>
      </c>
    </row>
    <row r="56" spans="2:8" ht="52.5" customHeight="1" x14ac:dyDescent="0.2">
      <c r="B56" s="120"/>
      <c r="C56" s="1224" t="s">
        <v>47</v>
      </c>
      <c r="D56" s="1224"/>
      <c r="E56" s="1225"/>
      <c r="F56" s="341">
        <v>1022</v>
      </c>
      <c r="G56" s="341">
        <v>1092</v>
      </c>
      <c r="H56" s="342">
        <v>593</v>
      </c>
    </row>
    <row r="57" spans="2:8" ht="53.25" customHeight="1" x14ac:dyDescent="0.2">
      <c r="B57" s="120"/>
      <c r="C57" s="1226" t="s">
        <v>48</v>
      </c>
      <c r="D57" s="1226"/>
      <c r="E57" s="1227"/>
      <c r="F57" s="343">
        <v>4619</v>
      </c>
      <c r="G57" s="343">
        <v>4603</v>
      </c>
      <c r="H57" s="344">
        <v>4004</v>
      </c>
    </row>
    <row r="58" spans="2:8" ht="45.75" customHeight="1" x14ac:dyDescent="0.2">
      <c r="B58" s="121"/>
      <c r="C58" s="1214" t="s">
        <v>579</v>
      </c>
      <c r="D58" s="1215"/>
      <c r="E58" s="1216"/>
      <c r="F58" s="345">
        <v>1440</v>
      </c>
      <c r="G58" s="345">
        <v>1614</v>
      </c>
      <c r="H58" s="346">
        <v>1365</v>
      </c>
    </row>
    <row r="59" spans="2:8" ht="45.75" customHeight="1" x14ac:dyDescent="0.2">
      <c r="B59" s="121"/>
      <c r="C59" s="1214" t="s">
        <v>580</v>
      </c>
      <c r="D59" s="1215"/>
      <c r="E59" s="1216"/>
      <c r="F59" s="345">
        <v>1596</v>
      </c>
      <c r="G59" s="345">
        <v>1520</v>
      </c>
      <c r="H59" s="346">
        <v>1356</v>
      </c>
    </row>
    <row r="60" spans="2:8" ht="45.75" customHeight="1" x14ac:dyDescent="0.2">
      <c r="B60" s="121"/>
      <c r="C60" s="1214" t="s">
        <v>581</v>
      </c>
      <c r="D60" s="1215"/>
      <c r="E60" s="1216"/>
      <c r="F60" s="345" t="s">
        <v>584</v>
      </c>
      <c r="G60" s="345">
        <v>353</v>
      </c>
      <c r="H60" s="346">
        <v>306</v>
      </c>
    </row>
    <row r="61" spans="2:8" ht="45.75" customHeight="1" x14ac:dyDescent="0.2">
      <c r="B61" s="121"/>
      <c r="C61" s="1214" t="s">
        <v>582</v>
      </c>
      <c r="D61" s="1215"/>
      <c r="E61" s="1216"/>
      <c r="F61" s="345">
        <v>385</v>
      </c>
      <c r="G61" s="345">
        <v>385</v>
      </c>
      <c r="H61" s="346">
        <v>235</v>
      </c>
    </row>
    <row r="62" spans="2:8" ht="45.75" customHeight="1" thickBot="1" x14ac:dyDescent="0.25">
      <c r="B62" s="122"/>
      <c r="C62" s="1217" t="s">
        <v>583</v>
      </c>
      <c r="D62" s="1218"/>
      <c r="E62" s="1219"/>
      <c r="F62" s="347" t="s">
        <v>584</v>
      </c>
      <c r="G62" s="347">
        <v>201</v>
      </c>
      <c r="H62" s="348">
        <v>201</v>
      </c>
    </row>
    <row r="63" spans="2:8" ht="52.5" customHeight="1" thickBot="1" x14ac:dyDescent="0.25">
      <c r="B63" s="123"/>
      <c r="C63" s="1220" t="s">
        <v>49</v>
      </c>
      <c r="D63" s="1220"/>
      <c r="E63" s="1221"/>
      <c r="F63" s="349">
        <v>8682</v>
      </c>
      <c r="G63" s="349">
        <v>8736</v>
      </c>
      <c r="H63" s="350">
        <v>7640</v>
      </c>
    </row>
    <row r="64" spans="2:8" ht="13" x14ac:dyDescent="0.2"/>
  </sheetData>
  <sheetProtection algorithmName="SHA-512" hashValue="CVg8kbIr+XlLllILsDFXHAKY5mwtbehmUuhWyy+z7twEL8ehOMtJMyTgYlkSl8/7GoQmOFeEsfuLLgJth+YsIw==" saltValue="9gCdKL1N9csA1D9waVSk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E540F-A539-4766-8590-BFCDBFCBBE2A}">
  <sheetPr>
    <pageSetUpPr fitToPage="1"/>
  </sheetPr>
  <dimension ref="A1:DE85"/>
  <sheetViews>
    <sheetView showGridLines="0" topLeftCell="S41" zoomScaleNormal="100" zoomScaleSheetLayoutView="55" workbookViewId="0">
      <selection activeCell="BP73" sqref="BP73:BW74"/>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595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588</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534</v>
      </c>
      <c r="BQ50" s="1241"/>
      <c r="BR50" s="1241"/>
      <c r="BS50" s="1241"/>
      <c r="BT50" s="1241"/>
      <c r="BU50" s="1241"/>
      <c r="BV50" s="1241"/>
      <c r="BW50" s="1241"/>
      <c r="BX50" s="1241" t="s">
        <v>535</v>
      </c>
      <c r="BY50" s="1241"/>
      <c r="BZ50" s="1241"/>
      <c r="CA50" s="1241"/>
      <c r="CB50" s="1241"/>
      <c r="CC50" s="1241"/>
      <c r="CD50" s="1241"/>
      <c r="CE50" s="1241"/>
      <c r="CF50" s="1241" t="s">
        <v>536</v>
      </c>
      <c r="CG50" s="1241"/>
      <c r="CH50" s="1241"/>
      <c r="CI50" s="1241"/>
      <c r="CJ50" s="1241"/>
      <c r="CK50" s="1241"/>
      <c r="CL50" s="1241"/>
      <c r="CM50" s="1241"/>
      <c r="CN50" s="1241" t="s">
        <v>537</v>
      </c>
      <c r="CO50" s="1241"/>
      <c r="CP50" s="1241"/>
      <c r="CQ50" s="1241"/>
      <c r="CR50" s="1241"/>
      <c r="CS50" s="1241"/>
      <c r="CT50" s="1241"/>
      <c r="CU50" s="1241"/>
      <c r="CV50" s="1241" t="s">
        <v>538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589</v>
      </c>
      <c r="AO51" s="1244"/>
      <c r="AP51" s="1244"/>
      <c r="AQ51" s="1244"/>
      <c r="AR51" s="1244"/>
      <c r="AS51" s="1244"/>
      <c r="AT51" s="1244"/>
      <c r="AU51" s="1244"/>
      <c r="AV51" s="1244"/>
      <c r="AW51" s="1244"/>
      <c r="AX51" s="1244"/>
      <c r="AY51" s="1244"/>
      <c r="AZ51" s="1244"/>
      <c r="BA51" s="1244"/>
      <c r="BB51" s="1244" t="s">
        <v>590</v>
      </c>
      <c r="BC51" s="1244"/>
      <c r="BD51" s="1244"/>
      <c r="BE51" s="1244"/>
      <c r="BF51" s="1244"/>
      <c r="BG51" s="1244"/>
      <c r="BH51" s="1244"/>
      <c r="BI51" s="1244"/>
      <c r="BJ51" s="1244"/>
      <c r="BK51" s="1244"/>
      <c r="BL51" s="1244"/>
      <c r="BM51" s="1244"/>
      <c r="BN51" s="1244"/>
      <c r="BO51" s="1244"/>
      <c r="BP51" s="1242">
        <v>33.299999999999997</v>
      </c>
      <c r="BQ51" s="1242"/>
      <c r="BR51" s="1242"/>
      <c r="BS51" s="1242"/>
      <c r="BT51" s="1242"/>
      <c r="BU51" s="1242"/>
      <c r="BV51" s="1242"/>
      <c r="BW51" s="1242"/>
      <c r="BX51" s="1242">
        <v>14.6</v>
      </c>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v>21.8</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591</v>
      </c>
      <c r="BC53" s="1244"/>
      <c r="BD53" s="1244"/>
      <c r="BE53" s="1244"/>
      <c r="BF53" s="1244"/>
      <c r="BG53" s="1244"/>
      <c r="BH53" s="1244"/>
      <c r="BI53" s="1244"/>
      <c r="BJ53" s="1244"/>
      <c r="BK53" s="1244"/>
      <c r="BL53" s="1244"/>
      <c r="BM53" s="1244"/>
      <c r="BN53" s="1244"/>
      <c r="BO53" s="1244"/>
      <c r="BP53" s="1242">
        <v>47.4</v>
      </c>
      <c r="BQ53" s="1242"/>
      <c r="BR53" s="1242"/>
      <c r="BS53" s="1242"/>
      <c r="BT53" s="1242"/>
      <c r="BU53" s="1242"/>
      <c r="BV53" s="1242"/>
      <c r="BW53" s="1242"/>
      <c r="BX53" s="1242">
        <v>49</v>
      </c>
      <c r="BY53" s="1242"/>
      <c r="BZ53" s="1242"/>
      <c r="CA53" s="1242"/>
      <c r="CB53" s="1242"/>
      <c r="CC53" s="1242"/>
      <c r="CD53" s="1242"/>
      <c r="CE53" s="1242"/>
      <c r="CF53" s="1242">
        <v>50.2</v>
      </c>
      <c r="CG53" s="1242"/>
      <c r="CH53" s="1242"/>
      <c r="CI53" s="1242"/>
      <c r="CJ53" s="1242"/>
      <c r="CK53" s="1242"/>
      <c r="CL53" s="1242"/>
      <c r="CM53" s="1242"/>
      <c r="CN53" s="1242">
        <v>52.8</v>
      </c>
      <c r="CO53" s="1242"/>
      <c r="CP53" s="1242"/>
      <c r="CQ53" s="1242"/>
      <c r="CR53" s="1242"/>
      <c r="CS53" s="1242"/>
      <c r="CT53" s="1242"/>
      <c r="CU53" s="1242"/>
      <c r="CV53" s="1242">
        <v>56.8</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592</v>
      </c>
      <c r="AO55" s="1241"/>
      <c r="AP55" s="1241"/>
      <c r="AQ55" s="1241"/>
      <c r="AR55" s="1241"/>
      <c r="AS55" s="1241"/>
      <c r="AT55" s="1241"/>
      <c r="AU55" s="1241"/>
      <c r="AV55" s="1241"/>
      <c r="AW55" s="1241"/>
      <c r="AX55" s="1241"/>
      <c r="AY55" s="1241"/>
      <c r="AZ55" s="1241"/>
      <c r="BA55" s="1241"/>
      <c r="BB55" s="1244" t="s">
        <v>590</v>
      </c>
      <c r="BC55" s="1244"/>
      <c r="BD55" s="1244"/>
      <c r="BE55" s="1244"/>
      <c r="BF55" s="1244"/>
      <c r="BG55" s="1244"/>
      <c r="BH55" s="1244"/>
      <c r="BI55" s="1244"/>
      <c r="BJ55" s="1244"/>
      <c r="BK55" s="1244"/>
      <c r="BL55" s="1244"/>
      <c r="BM55" s="1244"/>
      <c r="BN55" s="1244"/>
      <c r="BO55" s="1244"/>
      <c r="BP55" s="1242">
        <v>23.5</v>
      </c>
      <c r="BQ55" s="1242"/>
      <c r="BR55" s="1242"/>
      <c r="BS55" s="1242"/>
      <c r="BT55" s="1242"/>
      <c r="BU55" s="1242"/>
      <c r="BV55" s="1242"/>
      <c r="BW55" s="1242"/>
      <c r="BX55" s="1242">
        <v>8.5</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591</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61.6</v>
      </c>
      <c r="BY57" s="1242"/>
      <c r="BZ57" s="1242"/>
      <c r="CA57" s="1242"/>
      <c r="CB57" s="1242"/>
      <c r="CC57" s="1242"/>
      <c r="CD57" s="1242"/>
      <c r="CE57" s="1242"/>
      <c r="CF57" s="1242">
        <v>63</v>
      </c>
      <c r="CG57" s="1242"/>
      <c r="CH57" s="1242"/>
      <c r="CI57" s="1242"/>
      <c r="CJ57" s="1242"/>
      <c r="CK57" s="1242"/>
      <c r="CL57" s="1242"/>
      <c r="CM57" s="1242"/>
      <c r="CN57" s="1242">
        <v>63.9</v>
      </c>
      <c r="CO57" s="1242"/>
      <c r="CP57" s="1242"/>
      <c r="CQ57" s="1242"/>
      <c r="CR57" s="1242"/>
      <c r="CS57" s="1242"/>
      <c r="CT57" s="1242"/>
      <c r="CU57" s="1242"/>
      <c r="CV57" s="1242">
        <v>64.2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593</v>
      </c>
    </row>
    <row r="64" spans="1:109" ht="13" x14ac:dyDescent="0.2">
      <c r="B64" s="247"/>
      <c r="G64" s="357"/>
      <c r="I64" s="369"/>
      <c r="J64" s="369"/>
      <c r="K64" s="369"/>
      <c r="L64" s="369"/>
      <c r="M64" s="369"/>
      <c r="N64" s="370"/>
      <c r="AM64" s="357"/>
      <c r="AN64" s="357" t="s">
        <v>587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596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588</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534</v>
      </c>
      <c r="BQ72" s="1241"/>
      <c r="BR72" s="1241"/>
      <c r="BS72" s="1241"/>
      <c r="BT72" s="1241"/>
      <c r="BU72" s="1241"/>
      <c r="BV72" s="1241"/>
      <c r="BW72" s="1241"/>
      <c r="BX72" s="1241" t="s">
        <v>535</v>
      </c>
      <c r="BY72" s="1241"/>
      <c r="BZ72" s="1241"/>
      <c r="CA72" s="1241"/>
      <c r="CB72" s="1241"/>
      <c r="CC72" s="1241"/>
      <c r="CD72" s="1241"/>
      <c r="CE72" s="1241"/>
      <c r="CF72" s="1241" t="s">
        <v>536</v>
      </c>
      <c r="CG72" s="1241"/>
      <c r="CH72" s="1241"/>
      <c r="CI72" s="1241"/>
      <c r="CJ72" s="1241"/>
      <c r="CK72" s="1241"/>
      <c r="CL72" s="1241"/>
      <c r="CM72" s="1241"/>
      <c r="CN72" s="1241" t="s">
        <v>537</v>
      </c>
      <c r="CO72" s="1241"/>
      <c r="CP72" s="1241"/>
      <c r="CQ72" s="1241"/>
      <c r="CR72" s="1241"/>
      <c r="CS72" s="1241"/>
      <c r="CT72" s="1241"/>
      <c r="CU72" s="1241"/>
      <c r="CV72" s="1241" t="s">
        <v>538</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589</v>
      </c>
      <c r="AO73" s="1244"/>
      <c r="AP73" s="1244"/>
      <c r="AQ73" s="1244"/>
      <c r="AR73" s="1244"/>
      <c r="AS73" s="1244"/>
      <c r="AT73" s="1244"/>
      <c r="AU73" s="1244"/>
      <c r="AV73" s="1244"/>
      <c r="AW73" s="1244"/>
      <c r="AX73" s="1244"/>
      <c r="AY73" s="1244"/>
      <c r="AZ73" s="1244"/>
      <c r="BA73" s="1244"/>
      <c r="BB73" s="1244" t="s">
        <v>590</v>
      </c>
      <c r="BC73" s="1244"/>
      <c r="BD73" s="1244"/>
      <c r="BE73" s="1244"/>
      <c r="BF73" s="1244"/>
      <c r="BG73" s="1244"/>
      <c r="BH73" s="1244"/>
      <c r="BI73" s="1244"/>
      <c r="BJ73" s="1244"/>
      <c r="BK73" s="1244"/>
      <c r="BL73" s="1244"/>
      <c r="BM73" s="1244"/>
      <c r="BN73" s="1244"/>
      <c r="BO73" s="1244"/>
      <c r="BP73" s="1242">
        <v>33.299999999999997</v>
      </c>
      <c r="BQ73" s="1242"/>
      <c r="BR73" s="1242"/>
      <c r="BS73" s="1242"/>
      <c r="BT73" s="1242"/>
      <c r="BU73" s="1242"/>
      <c r="BV73" s="1242"/>
      <c r="BW73" s="1242"/>
      <c r="BX73" s="1242">
        <v>14.6</v>
      </c>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v>21.8</v>
      </c>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594</v>
      </c>
      <c r="BC75" s="1244"/>
      <c r="BD75" s="1244"/>
      <c r="BE75" s="1244"/>
      <c r="BF75" s="1244"/>
      <c r="BG75" s="1244"/>
      <c r="BH75" s="1244"/>
      <c r="BI75" s="1244"/>
      <c r="BJ75" s="1244"/>
      <c r="BK75" s="1244"/>
      <c r="BL75" s="1244"/>
      <c r="BM75" s="1244"/>
      <c r="BN75" s="1244"/>
      <c r="BO75" s="1244"/>
      <c r="BP75" s="1242">
        <v>9.4</v>
      </c>
      <c r="BQ75" s="1242"/>
      <c r="BR75" s="1242"/>
      <c r="BS75" s="1242"/>
      <c r="BT75" s="1242"/>
      <c r="BU75" s="1242"/>
      <c r="BV75" s="1242"/>
      <c r="BW75" s="1242"/>
      <c r="BX75" s="1242">
        <v>9.8000000000000007</v>
      </c>
      <c r="BY75" s="1242"/>
      <c r="BZ75" s="1242"/>
      <c r="CA75" s="1242"/>
      <c r="CB75" s="1242"/>
      <c r="CC75" s="1242"/>
      <c r="CD75" s="1242"/>
      <c r="CE75" s="1242"/>
      <c r="CF75" s="1242">
        <v>9.8000000000000007</v>
      </c>
      <c r="CG75" s="1242"/>
      <c r="CH75" s="1242"/>
      <c r="CI75" s="1242"/>
      <c r="CJ75" s="1242"/>
      <c r="CK75" s="1242"/>
      <c r="CL75" s="1242"/>
      <c r="CM75" s="1242"/>
      <c r="CN75" s="1242">
        <v>9.3000000000000007</v>
      </c>
      <c r="CO75" s="1242"/>
      <c r="CP75" s="1242"/>
      <c r="CQ75" s="1242"/>
      <c r="CR75" s="1242"/>
      <c r="CS75" s="1242"/>
      <c r="CT75" s="1242"/>
      <c r="CU75" s="1242"/>
      <c r="CV75" s="1242">
        <v>9.1</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592</v>
      </c>
      <c r="AO77" s="1241"/>
      <c r="AP77" s="1241"/>
      <c r="AQ77" s="1241"/>
      <c r="AR77" s="1241"/>
      <c r="AS77" s="1241"/>
      <c r="AT77" s="1241"/>
      <c r="AU77" s="1241"/>
      <c r="AV77" s="1241"/>
      <c r="AW77" s="1241"/>
      <c r="AX77" s="1241"/>
      <c r="AY77" s="1241"/>
      <c r="AZ77" s="1241"/>
      <c r="BA77" s="1241"/>
      <c r="BB77" s="1244" t="s">
        <v>590</v>
      </c>
      <c r="BC77" s="1244"/>
      <c r="BD77" s="1244"/>
      <c r="BE77" s="1244"/>
      <c r="BF77" s="1244"/>
      <c r="BG77" s="1244"/>
      <c r="BH77" s="1244"/>
      <c r="BI77" s="1244"/>
      <c r="BJ77" s="1244"/>
      <c r="BK77" s="1244"/>
      <c r="BL77" s="1244"/>
      <c r="BM77" s="1244"/>
      <c r="BN77" s="1244"/>
      <c r="BO77" s="1244"/>
      <c r="BP77" s="1242">
        <v>23.5</v>
      </c>
      <c r="BQ77" s="1242"/>
      <c r="BR77" s="1242"/>
      <c r="BS77" s="1242"/>
      <c r="BT77" s="1242"/>
      <c r="BU77" s="1242"/>
      <c r="BV77" s="1242"/>
      <c r="BW77" s="1242"/>
      <c r="BX77" s="1242">
        <v>8.5</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594</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8.1999999999999993</v>
      </c>
      <c r="BY79" s="1242"/>
      <c r="BZ79" s="1242"/>
      <c r="CA79" s="1242"/>
      <c r="CB79" s="1242"/>
      <c r="CC79" s="1242"/>
      <c r="CD79" s="1242"/>
      <c r="CE79" s="1242"/>
      <c r="CF79" s="1242">
        <v>8.4</v>
      </c>
      <c r="CG79" s="1242"/>
      <c r="CH79" s="1242"/>
      <c r="CI79" s="1242"/>
      <c r="CJ79" s="1242"/>
      <c r="CK79" s="1242"/>
      <c r="CL79" s="1242"/>
      <c r="CM79" s="1242"/>
      <c r="CN79" s="1242">
        <v>8.5</v>
      </c>
      <c r="CO79" s="1242"/>
      <c r="CP79" s="1242"/>
      <c r="CQ79" s="1242"/>
      <c r="CR79" s="1242"/>
      <c r="CS79" s="1242"/>
      <c r="CT79" s="1242"/>
      <c r="CU79" s="1242"/>
      <c r="CV79" s="1242">
        <v>8.1999999999999993</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ahIgJ50kVE1JVufgZLNfzImRIKZBhOD/kJ5i+Hei1tQZ/qfHuWksw0bU/0qKCpU4ZuUbfbY3ulzgPgY1oUzbnQ==" saltValue="lchY8zcxoP4jpci2QrOn4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7EC31-F59F-48A5-A3C2-CE57ED21E77D}">
  <sheetPr>
    <pageSetUpPr fitToPage="1"/>
  </sheetPr>
  <dimension ref="A1:DR125"/>
  <sheetViews>
    <sheetView showGridLines="0" topLeftCell="L91" zoomScaleNormal="100" zoomScaleSheetLayoutView="70" workbookViewId="0">
      <selection activeCell="AD105" sqref="AD105"/>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Ho+I5hU8YXiNls+nSbOnD7FqrJabzPGP0s+369XHybHWqjbeZXR702wgqlXYJ5IFrNf4OV8yE5R6iA3j0drFAw==" saltValue="VmNL/B0B/gfkv9My9mf+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3913D-7B68-4268-8FB6-C9BF6F861EA4}">
  <sheetPr>
    <pageSetUpPr fitToPage="1"/>
  </sheetPr>
  <dimension ref="A1:DR125"/>
  <sheetViews>
    <sheetView showGridLines="0" topLeftCell="A91"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vQfarscqEQjXjIg5z/txKK57jKBBEOAGFZuDGgIb4UWT7C4xtbINMfhl0DKo5O35QhhMi+iCijto6cWWGXZJMw==" saltValue="YzPMztft1KrazmFKO0Yc8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153249</v>
      </c>
      <c r="E3" s="142"/>
      <c r="F3" s="143">
        <v>94796</v>
      </c>
      <c r="G3" s="144"/>
      <c r="H3" s="145"/>
    </row>
    <row r="4" spans="1:8" x14ac:dyDescent="0.2">
      <c r="A4" s="146"/>
      <c r="B4" s="147"/>
      <c r="C4" s="148"/>
      <c r="D4" s="149">
        <v>91361</v>
      </c>
      <c r="E4" s="150"/>
      <c r="F4" s="151">
        <v>55781</v>
      </c>
      <c r="G4" s="152"/>
      <c r="H4" s="153"/>
    </row>
    <row r="5" spans="1:8" x14ac:dyDescent="0.2">
      <c r="A5" s="134" t="s">
        <v>528</v>
      </c>
      <c r="B5" s="139"/>
      <c r="C5" s="140"/>
      <c r="D5" s="141">
        <v>143538</v>
      </c>
      <c r="E5" s="142"/>
      <c r="F5" s="143">
        <v>85942</v>
      </c>
      <c r="G5" s="144"/>
      <c r="H5" s="145"/>
    </row>
    <row r="6" spans="1:8" x14ac:dyDescent="0.2">
      <c r="A6" s="146"/>
      <c r="B6" s="147"/>
      <c r="C6" s="148"/>
      <c r="D6" s="149">
        <v>85299</v>
      </c>
      <c r="E6" s="150"/>
      <c r="F6" s="151">
        <v>48630</v>
      </c>
      <c r="G6" s="152"/>
      <c r="H6" s="153"/>
    </row>
    <row r="7" spans="1:8" x14ac:dyDescent="0.2">
      <c r="A7" s="134" t="s">
        <v>529</v>
      </c>
      <c r="B7" s="139"/>
      <c r="C7" s="140"/>
      <c r="D7" s="141">
        <v>211552</v>
      </c>
      <c r="E7" s="142"/>
      <c r="F7" s="143">
        <v>95007</v>
      </c>
      <c r="G7" s="144"/>
      <c r="H7" s="145"/>
    </row>
    <row r="8" spans="1:8" x14ac:dyDescent="0.2">
      <c r="A8" s="146"/>
      <c r="B8" s="147"/>
      <c r="C8" s="148"/>
      <c r="D8" s="149">
        <v>45014</v>
      </c>
      <c r="E8" s="150"/>
      <c r="F8" s="151">
        <v>48509</v>
      </c>
      <c r="G8" s="152"/>
      <c r="H8" s="153"/>
    </row>
    <row r="9" spans="1:8" x14ac:dyDescent="0.2">
      <c r="A9" s="134" t="s">
        <v>530</v>
      </c>
      <c r="B9" s="139"/>
      <c r="C9" s="140"/>
      <c r="D9" s="141">
        <v>339706</v>
      </c>
      <c r="E9" s="142"/>
      <c r="F9" s="143">
        <v>98176</v>
      </c>
      <c r="G9" s="144"/>
      <c r="H9" s="145"/>
    </row>
    <row r="10" spans="1:8" x14ac:dyDescent="0.2">
      <c r="A10" s="146"/>
      <c r="B10" s="147"/>
      <c r="C10" s="148"/>
      <c r="D10" s="149">
        <v>101438</v>
      </c>
      <c r="E10" s="150"/>
      <c r="F10" s="151">
        <v>58489</v>
      </c>
      <c r="G10" s="152"/>
      <c r="H10" s="153"/>
    </row>
    <row r="11" spans="1:8" x14ac:dyDescent="0.2">
      <c r="A11" s="134" t="s">
        <v>531</v>
      </c>
      <c r="B11" s="139"/>
      <c r="C11" s="140"/>
      <c r="D11" s="141">
        <v>343038</v>
      </c>
      <c r="E11" s="142"/>
      <c r="F11" s="143">
        <v>119283</v>
      </c>
      <c r="G11" s="144"/>
      <c r="H11" s="145"/>
    </row>
    <row r="12" spans="1:8" x14ac:dyDescent="0.2">
      <c r="A12" s="146"/>
      <c r="B12" s="147"/>
      <c r="C12" s="154"/>
      <c r="D12" s="149">
        <v>232883</v>
      </c>
      <c r="E12" s="150"/>
      <c r="F12" s="151">
        <v>64747</v>
      </c>
      <c r="G12" s="152"/>
      <c r="H12" s="153"/>
    </row>
    <row r="13" spans="1:8" x14ac:dyDescent="0.2">
      <c r="A13" s="134"/>
      <c r="B13" s="139"/>
      <c r="C13" s="140"/>
      <c r="D13" s="141">
        <v>238217</v>
      </c>
      <c r="E13" s="142"/>
      <c r="F13" s="143">
        <v>98641</v>
      </c>
      <c r="G13" s="155"/>
      <c r="H13" s="145"/>
    </row>
    <row r="14" spans="1:8" x14ac:dyDescent="0.2">
      <c r="A14" s="146"/>
      <c r="B14" s="147"/>
      <c r="C14" s="148"/>
      <c r="D14" s="149">
        <v>111199</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11.25</v>
      </c>
      <c r="C19" s="156">
        <f>ROUND(VALUE(SUBSTITUTE(実質収支比率等に係る経年分析!G$48,"▲","-")),2)</f>
        <v>6.5</v>
      </c>
      <c r="D19" s="156">
        <f>ROUND(VALUE(SUBSTITUTE(実質収支比率等に係る経年分析!H$48,"▲","-")),2)</f>
        <v>5.66</v>
      </c>
      <c r="E19" s="156">
        <f>ROUND(VALUE(SUBSTITUTE(実質収支比率等に係る経年分析!I$48,"▲","-")),2)</f>
        <v>6.17</v>
      </c>
      <c r="F19" s="156">
        <f>ROUND(VALUE(SUBSTITUTE(実質収支比率等に係る経年分析!J$48,"▲","-")),2)</f>
        <v>6.27</v>
      </c>
    </row>
    <row r="20" spans="1:11" x14ac:dyDescent="0.2">
      <c r="A20" s="156" t="s">
        <v>53</v>
      </c>
      <c r="B20" s="156">
        <f>ROUND(VALUE(SUBSTITUTE(実質収支比率等に係る経年分析!F$47,"▲","-")),2)</f>
        <v>47.23</v>
      </c>
      <c r="C20" s="156">
        <f>ROUND(VALUE(SUBSTITUTE(実質収支比率等に係る経年分析!G$47,"▲","-")),2)</f>
        <v>43.96</v>
      </c>
      <c r="D20" s="156">
        <f>ROUND(VALUE(SUBSTITUTE(実質収支比率等に係る経年分析!H$47,"▲","-")),2)</f>
        <v>41.9</v>
      </c>
      <c r="E20" s="156">
        <f>ROUND(VALUE(SUBSTITUTE(実質収支比率等に係る経年分析!I$47,"▲","-")),2)</f>
        <v>41.6</v>
      </c>
      <c r="F20" s="156">
        <f>ROUND(VALUE(SUBSTITUTE(実質収支比率等に係る経年分析!J$47,"▲","-")),2)</f>
        <v>41.49</v>
      </c>
    </row>
    <row r="21" spans="1:11" x14ac:dyDescent="0.2">
      <c r="A21" s="156" t="s">
        <v>54</v>
      </c>
      <c r="B21" s="156">
        <f>IF(ISNUMBER(VALUE(SUBSTITUTE(実質収支比率等に係る経年分析!F$49,"▲","-"))),ROUND(VALUE(SUBSTITUTE(実質収支比率等に係る経年分析!F$49,"▲","-")),2),NA())</f>
        <v>2.2999999999999998</v>
      </c>
      <c r="C21" s="156">
        <f>IF(ISNUMBER(VALUE(SUBSTITUTE(実質収支比率等に係る経年分析!G$49,"▲","-"))),ROUND(VALUE(SUBSTITUTE(実質収支比率等に係る経年分析!G$49,"▲","-")),2),NA())</f>
        <v>6.11</v>
      </c>
      <c r="D21" s="156">
        <f>IF(ISNUMBER(VALUE(SUBSTITUTE(実質収支比率等に係る経年分析!H$49,"▲","-"))),ROUND(VALUE(SUBSTITUTE(実質収支比率等に係る経年分析!H$49,"▲","-")),2),NA())</f>
        <v>2.2599999999999998</v>
      </c>
      <c r="E21" s="156">
        <f>IF(ISNUMBER(VALUE(SUBSTITUTE(実質収支比率等に係る経年分析!I$49,"▲","-"))),ROUND(VALUE(SUBSTITUTE(実質収支比率等に係る経年分析!I$49,"▲","-")),2),NA())</f>
        <v>7.21</v>
      </c>
      <c r="F21" s="156">
        <f>IF(ISNUMBER(VALUE(SUBSTITUTE(実質収支比率等に係る経年分析!J$49,"▲","-"))),ROUND(VALUE(SUBSTITUTE(実質収支比率等に係る経年分析!J$49,"▲","-")),2),NA())</f>
        <v>6.94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0.87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0.61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3.21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美咲町後期高齢者医療特別会計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美咲町みさきネット事業特別会計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美咲町国民健康保険事業特別会計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美咲町介護保険事業特別会計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1.1299999999999999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2.5299999999999998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2.54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1.68</v>
      </c>
    </row>
    <row r="33" spans="1:16" x14ac:dyDescent="0.2">
      <c r="A33" s="157" t="str">
        <f>IF(連結実質赤字比率に係る赤字・黒字の構成分析!C$37="",NA(),連結実質赤字比率に係る赤字・黒字の構成分析!C$37)</f>
        <v>美咲町下水道事業会計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6.31</v>
      </c>
    </row>
    <row r="35" spans="1:16" x14ac:dyDescent="0.2">
      <c r="A35" s="157" t="str">
        <f>IF(連結実質赤字比率に係る赤字・黒字の構成分析!C$35="",NA(),連結実質赤字比率に係る赤字・黒字の構成分析!C$35)</f>
        <v>美咲町水道事業会計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9.42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12.05</v>
      </c>
    </row>
    <row r="36" spans="1:16" x14ac:dyDescent="0.2">
      <c r="A36" s="157" t="str">
        <f>IF(連結実質赤字比率に係る赤字・黒字の構成分析!C$34="",NA(),連結実質赤字比率に係る赤字・黒字の構成分析!C$34)</f>
        <v>美咲町住宅新築資金等貸付事業特別会計</v>
      </c>
      <c r="B36" s="157">
        <f>IF(ROUND(VALUE(SUBSTITUTE(連結実質赤字比率に係る赤字・黒字の構成分析!F$34,"▲", "-")), 2) &lt; 0, ABS(ROUND(VALUE(SUBSTITUTE(連結実質赤字比率に係る赤字・黒字の構成分析!F$34,"▲", "-")), 2)), NA())</f>
        <v>0.28999999999999998</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0.23</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0.2</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0.17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0.14000000000000001</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1292</v>
      </c>
      <c r="E42" s="158"/>
      <c r="F42" s="158"/>
      <c r="G42" s="158">
        <f>'実質公債費比率（分子）の構造'!L$52</f>
        <v>1499</v>
      </c>
      <c r="H42" s="158"/>
      <c r="I42" s="158"/>
      <c r="J42" s="158">
        <f>'実質公債費比率（分子）の構造'!M$52</f>
        <v>1462</v>
      </c>
      <c r="K42" s="158"/>
      <c r="L42" s="158"/>
      <c r="M42" s="158">
        <f>'実質公債費比率（分子）の構造'!N$52</f>
        <v>1428</v>
      </c>
      <c r="N42" s="158"/>
      <c r="O42" s="158"/>
      <c r="P42" s="158">
        <f>'実質公債費比率（分子）の構造'!O$52</f>
        <v>1346</v>
      </c>
    </row>
    <row r="43" spans="1:16" x14ac:dyDescent="0.2">
      <c r="A43" s="158" t="s">
        <v>16</v>
      </c>
      <c r="B43" s="158" t="str">
        <f>'実質公債費比率（分子）の構造'!K$51</f>
        <v>-</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5</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124</v>
      </c>
      <c r="C45" s="158"/>
      <c r="D45" s="158"/>
      <c r="E45" s="158">
        <f>'実質公債費比率（分子）の構造'!L$49</f>
        <v>123</v>
      </c>
      <c r="F45" s="158"/>
      <c r="G45" s="158"/>
      <c r="H45" s="158">
        <f>'実質公債費比率（分子）の構造'!M$49</f>
        <v>125</v>
      </c>
      <c r="I45" s="158"/>
      <c r="J45" s="158"/>
      <c r="K45" s="158">
        <f>'実質公債費比率（分子）の構造'!N$49</f>
        <v>129</v>
      </c>
      <c r="L45" s="158"/>
      <c r="M45" s="158"/>
      <c r="N45" s="158">
        <f>'実質公債費比率（分子）の構造'!O$49</f>
        <v>93</v>
      </c>
      <c r="O45" s="158"/>
      <c r="P45" s="158"/>
    </row>
    <row r="46" spans="1:16" x14ac:dyDescent="0.2">
      <c r="A46" s="158" t="s">
        <v>64</v>
      </c>
      <c r="B46" s="158">
        <f>'実質公債費比率（分子）の構造'!K$48</f>
        <v>484</v>
      </c>
      <c r="C46" s="158"/>
      <c r="D46" s="158"/>
      <c r="E46" s="158">
        <f>'実質公債費比率（分子）の構造'!L$48</f>
        <v>529</v>
      </c>
      <c r="F46" s="158"/>
      <c r="G46" s="158"/>
      <c r="H46" s="158">
        <f>'実質公債費比率（分子）の構造'!M$48</f>
        <v>505</v>
      </c>
      <c r="I46" s="158"/>
      <c r="J46" s="158"/>
      <c r="K46" s="158">
        <f>'実質公債費比率（分子）の構造'!N$48</f>
        <v>464</v>
      </c>
      <c r="L46" s="158"/>
      <c r="M46" s="158"/>
      <c r="N46" s="158">
        <f>'実質公債費比率（分子）の構造'!O$48</f>
        <v>516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1232</v>
      </c>
      <c r="C49" s="158"/>
      <c r="D49" s="158"/>
      <c r="E49" s="158">
        <f>'実質公債費比率（分子）の構造'!L$45</f>
        <v>1468</v>
      </c>
      <c r="F49" s="158"/>
      <c r="G49" s="158"/>
      <c r="H49" s="158">
        <f>'実質公債費比率（分子）の構造'!M$45</f>
        <v>1367</v>
      </c>
      <c r="I49" s="158"/>
      <c r="J49" s="158"/>
      <c r="K49" s="158">
        <f>'実質公債費比率（分子）の構造'!N$45</f>
        <v>1332</v>
      </c>
      <c r="L49" s="158"/>
      <c r="M49" s="158"/>
      <c r="N49" s="158">
        <f>'実質公債費比率（分子）の構造'!O$45</f>
        <v>1325</v>
      </c>
      <c r="O49" s="158"/>
      <c r="P49" s="158"/>
    </row>
    <row r="50" spans="1:16" x14ac:dyDescent="0.2">
      <c r="A50" s="158" t="s">
        <v>67</v>
      </c>
      <c r="B50" s="158" t="e">
        <f>NA()</f>
        <v>#N/A</v>
      </c>
      <c r="C50" s="158">
        <f>IF(ISNUMBER('実質公債費比率（分子）の構造'!K$53),'実質公債費比率（分子）の構造'!K$53,NA())</f>
        <v>553</v>
      </c>
      <c r="D50" s="158" t="e">
        <f>NA()</f>
        <v>#N/A</v>
      </c>
      <c r="E50" s="158" t="e">
        <f>NA()</f>
        <v>#N/A</v>
      </c>
      <c r="F50" s="158">
        <f>IF(ISNUMBER('実質公債費比率（分子）の構造'!L$53),'実質公債費比率（分子）の構造'!L$53,NA())</f>
        <v>623</v>
      </c>
      <c r="G50" s="158" t="e">
        <f>NA()</f>
        <v>#N/A</v>
      </c>
      <c r="H50" s="158" t="e">
        <f>NA()</f>
        <v>#N/A</v>
      </c>
      <c r="I50" s="158">
        <f>IF(ISNUMBER('実質公債費比率（分子）の構造'!M$53),'実質公債費比率（分子）の構造'!M$53,NA())</f>
        <v>537</v>
      </c>
      <c r="J50" s="158" t="e">
        <f>NA()</f>
        <v>#N/A</v>
      </c>
      <c r="K50" s="158" t="e">
        <f>NA()</f>
        <v>#N/A</v>
      </c>
      <c r="L50" s="158">
        <f>IF(ISNUMBER('実質公債費比率（分子）の構造'!N$53),'実質公債費比率（分子）の構造'!N$53,NA())</f>
        <v>499</v>
      </c>
      <c r="M50" s="158" t="e">
        <f>NA()</f>
        <v>#N/A</v>
      </c>
      <c r="N50" s="158" t="e">
        <f>NA()</f>
        <v>#N/A</v>
      </c>
      <c r="O50" s="158">
        <f>IF(ISNUMBER('実質公債費比率（分子）の構造'!O$53),'実質公債費比率（分子）の構造'!O$53,NA())</f>
        <v>590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11545</v>
      </c>
      <c r="E56" s="157"/>
      <c r="F56" s="157"/>
      <c r="G56" s="157">
        <f>'将来負担比率（分子）の構造'!J$52</f>
        <v>11061</v>
      </c>
      <c r="H56" s="157"/>
      <c r="I56" s="157"/>
      <c r="J56" s="157">
        <f>'将来負担比率（分子）の構造'!K$52</f>
        <v>10899</v>
      </c>
      <c r="K56" s="157"/>
      <c r="L56" s="157"/>
      <c r="M56" s="157">
        <f>'将来負担比率（分子）の構造'!L$52</f>
        <v>11966</v>
      </c>
      <c r="N56" s="157"/>
      <c r="O56" s="157"/>
      <c r="P56" s="157">
        <f>'将来負担比率（分子）の構造'!M$52</f>
        <v>12970</v>
      </c>
    </row>
    <row r="57" spans="1:16" x14ac:dyDescent="0.2">
      <c r="A57" s="157" t="s">
        <v>42</v>
      </c>
      <c r="B57" s="157"/>
      <c r="C57" s="157"/>
      <c r="D57" s="157">
        <f>'将来負担比率（分子）の構造'!I$51</f>
        <v>33</v>
      </c>
      <c r="E57" s="157"/>
      <c r="F57" s="157"/>
      <c r="G57" s="157">
        <f>'将来負担比率（分子）の構造'!J$51</f>
        <v>22</v>
      </c>
      <c r="H57" s="157"/>
      <c r="I57" s="157"/>
      <c r="J57" s="157">
        <f>'将来負担比率（分子）の構造'!K$51</f>
        <v>16</v>
      </c>
      <c r="K57" s="157"/>
      <c r="L57" s="157"/>
      <c r="M57" s="157">
        <f>'将来負担比率（分子）の構造'!L$51</f>
        <v>12</v>
      </c>
      <c r="N57" s="157"/>
      <c r="O57" s="157"/>
      <c r="P57" s="157">
        <f>'将来負担比率（分子）の構造'!M$51</f>
        <v>9</v>
      </c>
    </row>
    <row r="58" spans="1:16" x14ac:dyDescent="0.2">
      <c r="A58" s="157" t="s">
        <v>41</v>
      </c>
      <c r="B58" s="157"/>
      <c r="C58" s="157"/>
      <c r="D58" s="157">
        <f>'将来負担比率（分子）の構造'!I$50</f>
        <v>6364</v>
      </c>
      <c r="E58" s="157"/>
      <c r="F58" s="157"/>
      <c r="G58" s="157">
        <f>'将来負担比率（分子）の構造'!J$50</f>
        <v>6831</v>
      </c>
      <c r="H58" s="157"/>
      <c r="I58" s="157"/>
      <c r="J58" s="157">
        <f>'将来負担比率（分子）の構造'!K$50</f>
        <v>7090</v>
      </c>
      <c r="K58" s="157"/>
      <c r="L58" s="157"/>
      <c r="M58" s="157">
        <f>'将来負担比率（分子）の構造'!L$50</f>
        <v>7220</v>
      </c>
      <c r="N58" s="157"/>
      <c r="O58" s="157"/>
      <c r="P58" s="157">
        <f>'将来負担比率（分子）の構造'!M$50</f>
        <v>6448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2452</v>
      </c>
      <c r="C62" s="157"/>
      <c r="D62" s="157"/>
      <c r="E62" s="157">
        <f>'将来負担比率（分子）の構造'!J$45</f>
        <v>2354</v>
      </c>
      <c r="F62" s="157"/>
      <c r="G62" s="157"/>
      <c r="H62" s="157">
        <f>'将来負担比率（分子）の構造'!K$45</f>
        <v>1411</v>
      </c>
      <c r="I62" s="157"/>
      <c r="J62" s="157"/>
      <c r="K62" s="157">
        <f>'将来負担比率（分子）の構造'!L$45</f>
        <v>1497</v>
      </c>
      <c r="L62" s="157"/>
      <c r="M62" s="157"/>
      <c r="N62" s="157">
        <f>'将来負担比率（分子）の構造'!M$45</f>
        <v>1518</v>
      </c>
      <c r="O62" s="157"/>
      <c r="P62" s="157"/>
    </row>
    <row r="63" spans="1:16" x14ac:dyDescent="0.2">
      <c r="A63" s="157" t="s">
        <v>34</v>
      </c>
      <c r="B63" s="157">
        <f>'将来負担比率（分子）の構造'!I$44</f>
        <v>988</v>
      </c>
      <c r="C63" s="157"/>
      <c r="D63" s="157"/>
      <c r="E63" s="157">
        <f>'将来負担比率（分子）の構造'!J$44</f>
        <v>907</v>
      </c>
      <c r="F63" s="157"/>
      <c r="G63" s="157"/>
      <c r="H63" s="157">
        <f>'将来負担比率（分子）の構造'!K$44</f>
        <v>770</v>
      </c>
      <c r="I63" s="157"/>
      <c r="J63" s="157"/>
      <c r="K63" s="157">
        <f>'将来負担比率（分子）の構造'!L$44</f>
        <v>665</v>
      </c>
      <c r="L63" s="157"/>
      <c r="M63" s="157"/>
      <c r="N63" s="157">
        <f>'将来負担比率（分子）の構造'!M$44</f>
        <v>576</v>
      </c>
      <c r="O63" s="157"/>
      <c r="P63" s="157"/>
    </row>
    <row r="64" spans="1:16" x14ac:dyDescent="0.2">
      <c r="A64" s="157" t="s">
        <v>33</v>
      </c>
      <c r="B64" s="157">
        <f>'将来負担比率（分子）の構造'!I$43</f>
        <v>4346</v>
      </c>
      <c r="C64" s="157"/>
      <c r="D64" s="157"/>
      <c r="E64" s="157">
        <f>'将来負担比率（分子）の構造'!J$43</f>
        <v>4214</v>
      </c>
      <c r="F64" s="157"/>
      <c r="G64" s="157"/>
      <c r="H64" s="157">
        <f>'将来負担比率（分子）の構造'!K$43</f>
        <v>4181</v>
      </c>
      <c r="I64" s="157"/>
      <c r="J64" s="157"/>
      <c r="K64" s="157">
        <f>'将来負担比率（分子）の構造'!L$43</f>
        <v>3952</v>
      </c>
      <c r="L64" s="157"/>
      <c r="M64" s="157"/>
      <c r="N64" s="157">
        <f>'将来負担比率（分子）の構造'!M$43</f>
        <v>3819</v>
      </c>
      <c r="O64" s="157"/>
      <c r="P64" s="157"/>
    </row>
    <row r="65" spans="1:16" x14ac:dyDescent="0.2">
      <c r="A65" s="157" t="s">
        <v>32</v>
      </c>
      <c r="B65" s="157">
        <f>'将来負担比率（分子）の構造'!I$42</f>
        <v>42</v>
      </c>
      <c r="C65" s="157"/>
      <c r="D65" s="157"/>
      <c r="E65" s="157">
        <f>'将来負担比率（分子）の構造'!J$42</f>
        <v>34</v>
      </c>
      <c r="F65" s="157"/>
      <c r="G65" s="157"/>
      <c r="H65" s="157">
        <f>'将来負担比率（分子）の構造'!K$42</f>
        <v>27</v>
      </c>
      <c r="I65" s="157"/>
      <c r="J65" s="157"/>
      <c r="K65" s="157">
        <f>'将来負担比率（分子）の構造'!L$42</f>
        <v>20</v>
      </c>
      <c r="L65" s="157"/>
      <c r="M65" s="157"/>
      <c r="N65" s="157">
        <f>'将来負担比率（分子）の構造'!M$42</f>
        <v>15</v>
      </c>
      <c r="O65" s="157"/>
      <c r="P65" s="157"/>
    </row>
    <row r="66" spans="1:16" x14ac:dyDescent="0.2">
      <c r="A66" s="157" t="s">
        <v>31</v>
      </c>
      <c r="B66" s="157">
        <f>'将来負担比率（分子）の構造'!I$41</f>
        <v>12014</v>
      </c>
      <c r="C66" s="157"/>
      <c r="D66" s="157"/>
      <c r="E66" s="157">
        <f>'将来負担比率（分子）の構造'!J$41</f>
        <v>11282</v>
      </c>
      <c r="F66" s="157"/>
      <c r="G66" s="157"/>
      <c r="H66" s="157">
        <f>'将来負担比率（分子）の構造'!K$41</f>
        <v>11437</v>
      </c>
      <c r="I66" s="157"/>
      <c r="J66" s="157"/>
      <c r="K66" s="157">
        <f>'将来負担比率（分子）の構造'!L$41</f>
        <v>13023</v>
      </c>
      <c r="L66" s="157"/>
      <c r="M66" s="157"/>
      <c r="N66" s="157">
        <f>'将来負担比率（分子）の構造'!M$41</f>
        <v>14808</v>
      </c>
      <c r="O66" s="157"/>
      <c r="P66" s="157"/>
    </row>
    <row r="67" spans="1:16" x14ac:dyDescent="0.2">
      <c r="A67" s="157" t="s">
        <v>71</v>
      </c>
      <c r="B67" s="157" t="e">
        <f>NA()</f>
        <v>#N/A</v>
      </c>
      <c r="C67" s="157">
        <f>IF(ISNUMBER('将来負担比率（分子）の構造'!I$53), IF('将来負担比率（分子）の構造'!I$53 &lt; 0, 0, '将来負担比率（分子）の構造'!I$53), NA())</f>
        <v>1900</v>
      </c>
      <c r="D67" s="157" t="e">
        <f>NA()</f>
        <v>#N/A</v>
      </c>
      <c r="E67" s="157" t="e">
        <f>NA()</f>
        <v>#N/A</v>
      </c>
      <c r="F67" s="157">
        <f>IF(ISNUMBER('将来負担比率（分子）の構造'!J$53), IF('将来負担比率（分子）の構造'!J$53 &lt; 0, 0, '将来負担比率（分子）の構造'!J$53), NA())</f>
        <v>878</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1309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3041</v>
      </c>
      <c r="C72" s="161">
        <f>基金残高に係る経年分析!G55</f>
        <v>3041</v>
      </c>
      <c r="D72" s="161">
        <f>基金残高に係る経年分析!H55</f>
        <v>3042</v>
      </c>
    </row>
    <row r="73" spans="1:16" x14ac:dyDescent="0.2">
      <c r="A73" s="160" t="s">
        <v>74</v>
      </c>
      <c r="B73" s="161">
        <f>基金残高に係る経年分析!F56</f>
        <v>1022</v>
      </c>
      <c r="C73" s="161">
        <f>基金残高に係る経年分析!G56</f>
        <v>1092</v>
      </c>
      <c r="D73" s="161">
        <f>基金残高に係る経年分析!H56</f>
        <v>593</v>
      </c>
    </row>
    <row r="74" spans="1:16" x14ac:dyDescent="0.2">
      <c r="A74" s="160" t="s">
        <v>75</v>
      </c>
      <c r="B74" s="161">
        <f>基金残高に係る経年分析!F57</f>
        <v>4619</v>
      </c>
      <c r="C74" s="161">
        <f>基金残高に係る経年分析!G57</f>
        <v>4603</v>
      </c>
      <c r="D74" s="161">
        <f>基金残高に係る経年分析!H57</f>
        <v>4004</v>
      </c>
    </row>
  </sheetData>
  <sheetProtection algorithmName="SHA-512" hashValue="eeKCvrvnx9dme3EBW8AgqrPRmokOXnv+F9dlfADlcg3kXU0GoBgJP96pzUcrXNt7bAOrltPxH7cdfuYhwW0XJA==" saltValue="FICvcFB9BUqUDHbkBaPV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2026-03-13T01:42:27Z</cp:lastPrinted>
  <dcterms:created xsi:type="dcterms:W3CDTF">2026-02-23T08:27:36Z</dcterms:created>
  <dcterms:modified xsi:type="dcterms:W3CDTF">2026-09-18T01:22:39Z</dcterms:modified>
  <cp:category/>
</cp:coreProperties>
</file>