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fs.momo.pref.okayama.jp\統合共有\0F20_医療推進課\03 看護・試験班\409病院看護職員調査\R7\02_調査票\作業ファイル\HP\"/>
    </mc:Choice>
  </mc:AlternateContent>
  <xr:revisionPtr revIDLastSave="0" documentId="13_ncr:1_{B3AA7DA3-B917-4024-AEAB-06AE23B87CC0}" xr6:coauthVersionLast="47" xr6:coauthVersionMax="47" xr10:uidLastSave="{00000000-0000-0000-0000-000000000000}"/>
  <workbookProtection workbookAlgorithmName="SHA-512" workbookHashValue="LtgPXsy0dVSFdHTv4DSeiCoID20dHRNuk6duQP0Ln+oigGywRUb+I9KiTgKV/u1LuDPZ0AoD0f/qq8fj8/k2bw==" workbookSaltValue="DENpXo/eqydT5ptKm3/Omw==" workbookSpinCount="100000" lockStructure="1"/>
  <bookViews>
    <workbookView xWindow="10140" yWindow="0" windowWidth="10455" windowHeight="10905" xr2:uid="{00000000-000D-0000-FFFF-FFFF00000000}"/>
  </bookViews>
  <sheets>
    <sheet name="需給状況調査" sheetId="1" r:id="rId1"/>
    <sheet name="採用状況" sheetId="2" r:id="rId2"/>
    <sheet name="離職者" sheetId="3" r:id="rId3"/>
    <sheet name="勤務環境" sheetId="4" r:id="rId4"/>
    <sheet name="勤務環境2" sheetId="15" r:id="rId5"/>
    <sheet name="院内保育・看護体制" sheetId="7" r:id="rId6"/>
    <sheet name="看護配置" sheetId="8" r:id="rId7"/>
    <sheet name="夜勤看護単位" sheetId="9" r:id="rId8"/>
    <sheet name="夜勤従事人数" sheetId="10" r:id="rId9"/>
    <sheet name="定着対策" sheetId="6" r:id="rId10"/>
    <sheet name="研修・講習" sheetId="12" r:id="rId11"/>
    <sheet name="専門性の高い看護師養成 （1）" sheetId="27" r:id="rId12"/>
    <sheet name="専門性の高い看護師養成 　(2)" sheetId="28" r:id="rId13"/>
    <sheet name="専門性の高い看護師養成 作業 　（2）②" sheetId="26" r:id="rId14"/>
    <sheet name="専門性の高い看護師養成作業　（3）～" sheetId="29" r:id="rId15"/>
    <sheet name="新人看護職員研修・その他" sheetId="20" r:id="rId16"/>
    <sheet name="集計表（入力不可）" sheetId="16" r:id="rId17"/>
  </sheets>
  <definedNames>
    <definedName name="_xlnm.Print_Area" localSheetId="5">院内保育・看護体制!$A$1:$J$40</definedName>
    <definedName name="_xlnm.Print_Area" localSheetId="6">看護配置!$A$1:$O$43</definedName>
    <definedName name="_xlnm.Print_Area" localSheetId="3">勤務環境!$A$1:$K$42</definedName>
    <definedName name="_xlnm.Print_Area" localSheetId="4">勤務環境2!$A$1:$M$49</definedName>
    <definedName name="_xlnm.Print_Area" localSheetId="10">研修・講習!$A$1:$J$32</definedName>
    <definedName name="_xlnm.Print_Area" localSheetId="1">採用状況!$A$1:$J$51</definedName>
    <definedName name="_xlnm.Print_Area" localSheetId="0">需給状況調査!$A$1:$N$39</definedName>
    <definedName name="_xlnm.Print_Area" localSheetId="15">新人看護職員研修・その他!$A$1:$AA$67</definedName>
    <definedName name="_xlnm.Print_Area" localSheetId="12">'専門性の高い看護師養成 　(2)'!$A$1:$L$66</definedName>
    <definedName name="_xlnm.Print_Area" localSheetId="11">'専門性の高い看護師養成 （1）'!$A$1:$L$65</definedName>
    <definedName name="_xlnm.Print_Area" localSheetId="13">'専門性の高い看護師養成 作業 　（2）②'!$A$1:$L$62</definedName>
    <definedName name="_xlnm.Print_Area" localSheetId="14">'専門性の高い看護師養成作業　（3）～'!$A$1:$S$43</definedName>
    <definedName name="_xlnm.Print_Area" localSheetId="9">定着対策!$A$1:$J$42</definedName>
    <definedName name="_xlnm.Print_Area" localSheetId="7">夜勤看護単位!$A$1:$Q$52</definedName>
    <definedName name="_xlnm.Print_Area" localSheetId="8">夜勤従事人数!$A$1:$Q$68</definedName>
    <definedName name="_xlnm.Print_Area" localSheetId="2">離職者!$A$1:$O$55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P6" i="16" l="1"/>
  <c r="APO6" i="16"/>
  <c r="APN6" i="16"/>
  <c r="APM6" i="16"/>
  <c r="APL6" i="16"/>
  <c r="APK6" i="16"/>
  <c r="A6" i="16"/>
  <c r="APJ6" i="16" l="1"/>
  <c r="AOF6" i="16" l="1"/>
  <c r="ANG6" i="16"/>
  <c r="E18" i="29"/>
  <c r="ALI6" i="16"/>
  <c r="AIB6" i="16"/>
  <c r="APD6" i="16" l="1"/>
  <c r="APC6" i="16"/>
  <c r="APB6" i="16"/>
  <c r="AOM6" i="16"/>
  <c r="AOE6" i="16"/>
  <c r="AOD6" i="16"/>
  <c r="AOC6" i="16"/>
  <c r="AOB6" i="16"/>
  <c r="AOA6" i="16"/>
  <c r="ANZ6" i="16"/>
  <c r="ANY6" i="16"/>
  <c r="ANX6" i="16"/>
  <c r="ANO6" i="16"/>
  <c r="ANM6" i="16"/>
  <c r="ANL6" i="16"/>
  <c r="ANK6" i="16"/>
  <c r="ANJ6" i="16"/>
  <c r="ANI6" i="16"/>
  <c r="ANH6" i="16"/>
  <c r="ANF6" i="16"/>
  <c r="ANE6" i="16"/>
  <c r="AND6" i="16"/>
  <c r="ANB6" i="16"/>
  <c r="ANA6" i="16"/>
  <c r="AMZ6" i="16"/>
  <c r="AMX6" i="16"/>
  <c r="AMW6" i="16"/>
  <c r="AMV6" i="16"/>
  <c r="AMT6" i="16"/>
  <c r="AMS6" i="16"/>
  <c r="AMR6" i="16"/>
  <c r="AMQ6" i="16"/>
  <c r="AMP6" i="16"/>
  <c r="AMO6" i="16"/>
  <c r="AMN6" i="16"/>
  <c r="AMM6" i="16"/>
  <c r="AML6" i="16"/>
  <c r="AMK6" i="16"/>
  <c r="AMJ6" i="16"/>
  <c r="AMI6" i="16"/>
  <c r="AMH6" i="16"/>
  <c r="AMG6" i="16"/>
  <c r="AMF6" i="16"/>
  <c r="AME6" i="16"/>
  <c r="AMD6" i="16"/>
  <c r="AMC6" i="16"/>
  <c r="AMB6" i="16"/>
  <c r="AMA6" i="16"/>
  <c r="ALZ6" i="16"/>
  <c r="ALY6" i="16"/>
  <c r="ALX6" i="16"/>
  <c r="ALW6" i="16"/>
  <c r="ALV6" i="16"/>
  <c r="ALU6" i="16"/>
  <c r="ALT6" i="16"/>
  <c r="ALS6" i="16"/>
  <c r="ALR6" i="16"/>
  <c r="ALQ6" i="16"/>
  <c r="ALP6" i="16"/>
  <c r="ALO6" i="16"/>
  <c r="ALN6" i="16"/>
  <c r="ALM6" i="16"/>
  <c r="ALL6" i="16"/>
  <c r="ALK6" i="16"/>
  <c r="ALJ6" i="16"/>
  <c r="ALH6" i="16"/>
  <c r="ALG6" i="16"/>
  <c r="ALF6" i="16"/>
  <c r="ALE6" i="16"/>
  <c r="ALD6" i="16"/>
  <c r="ALC6" i="16"/>
  <c r="ALB6" i="16"/>
  <c r="ALA6" i="16"/>
  <c r="AKZ6" i="16"/>
  <c r="AKY6" i="16"/>
  <c r="AKX6" i="16"/>
  <c r="AKW6" i="16"/>
  <c r="AKV6" i="16"/>
  <c r="AKU6" i="16"/>
  <c r="AKT6" i="16"/>
  <c r="AKS6" i="16"/>
  <c r="AKR6" i="16"/>
  <c r="AKQ6" i="16"/>
  <c r="AKP6" i="16"/>
  <c r="AKN6" i="16"/>
  <c r="AKM6" i="16"/>
  <c r="AKL6" i="16"/>
  <c r="AKK6" i="16"/>
  <c r="AKJ6" i="16"/>
  <c r="AKI6" i="16"/>
  <c r="AKH6" i="16"/>
  <c r="AKG6" i="16"/>
  <c r="AKF6" i="16"/>
  <c r="AKE6" i="16"/>
  <c r="AKD6" i="16"/>
  <c r="AKC6" i="16"/>
  <c r="AKB6" i="16"/>
  <c r="AKA6" i="16"/>
  <c r="AJZ6" i="16"/>
  <c r="AJY6" i="16"/>
  <c r="AJX6" i="16"/>
  <c r="AJW6" i="16"/>
  <c r="AJV6" i="16"/>
  <c r="AJU6" i="16"/>
  <c r="AJT6" i="16"/>
  <c r="AJR6" i="16"/>
  <c r="AJQ6" i="16"/>
  <c r="AJP6" i="16"/>
  <c r="AJO6" i="16"/>
  <c r="AJN6" i="16"/>
  <c r="AJM6" i="16"/>
  <c r="AJL6" i="16"/>
  <c r="AJK6" i="16"/>
  <c r="AJJ6" i="16"/>
  <c r="AJI6" i="16"/>
  <c r="AJH6" i="16"/>
  <c r="AJG6" i="16"/>
  <c r="AJF6" i="16"/>
  <c r="AJE6" i="16"/>
  <c r="AJC6" i="16"/>
  <c r="AJB6" i="16"/>
  <c r="AJA6" i="16"/>
  <c r="AIZ6" i="16"/>
  <c r="AIY6" i="16"/>
  <c r="AIX6" i="16"/>
  <c r="AIW6" i="16"/>
  <c r="AIV6" i="16"/>
  <c r="AIU6" i="16"/>
  <c r="AIT6" i="16"/>
  <c r="AIS6" i="16"/>
  <c r="AIR6" i="16"/>
  <c r="AIQ6" i="16"/>
  <c r="AIP6" i="16"/>
  <c r="AIO6" i="16"/>
  <c r="AIN6" i="16"/>
  <c r="AIM6" i="16"/>
  <c r="AIL6" i="16"/>
  <c r="AIK6" i="16"/>
  <c r="AIJ6" i="16"/>
  <c r="AII6" i="16"/>
  <c r="AIH6" i="16"/>
  <c r="AIG6" i="16"/>
  <c r="AIF6" i="16"/>
  <c r="AIE6" i="16"/>
  <c r="AID6" i="16"/>
  <c r="AIC6" i="16"/>
  <c r="AFO6" i="16"/>
  <c r="AIA6" i="16"/>
  <c r="AHZ6" i="16"/>
  <c r="AHY6" i="16"/>
  <c r="AHX6" i="16"/>
  <c r="AHW6" i="16"/>
  <c r="AHV6" i="16"/>
  <c r="AHU6" i="16"/>
  <c r="AHT6" i="16"/>
  <c r="AHS6" i="16"/>
  <c r="AHR6" i="16"/>
  <c r="AHQ6" i="16"/>
  <c r="AHP6" i="16"/>
  <c r="AHO6" i="16"/>
  <c r="AHN6" i="16"/>
  <c r="AHM6" i="16"/>
  <c r="AHL6" i="16"/>
  <c r="AHK6" i="16"/>
  <c r="AHJ6" i="16"/>
  <c r="AHI6" i="16"/>
  <c r="AHG6" i="16"/>
  <c r="AHF6" i="16"/>
  <c r="AHE6" i="16"/>
  <c r="AHD6" i="16"/>
  <c r="AHC6" i="16"/>
  <c r="AHB6" i="16"/>
  <c r="AHA6" i="16"/>
  <c r="AGZ6" i="16"/>
  <c r="AGY6" i="16"/>
  <c r="AGX6" i="16"/>
  <c r="AGW6" i="16"/>
  <c r="AGV6" i="16"/>
  <c r="AGU6" i="16"/>
  <c r="AGT6" i="16"/>
  <c r="AGS6" i="16"/>
  <c r="AGR6" i="16"/>
  <c r="AGQ6" i="16"/>
  <c r="AGP6" i="16"/>
  <c r="AGO6" i="16"/>
  <c r="AGN6" i="16"/>
  <c r="AGM6" i="16"/>
  <c r="AGK6" i="16"/>
  <c r="AGJ6" i="16"/>
  <c r="AGI6" i="16"/>
  <c r="AGH6" i="16"/>
  <c r="AGG6" i="16"/>
  <c r="AGF6" i="16"/>
  <c r="AGE6" i="16"/>
  <c r="AGD6" i="16"/>
  <c r="AGC6" i="16"/>
  <c r="AGB6" i="16"/>
  <c r="AGA6" i="16"/>
  <c r="AFZ6" i="16"/>
  <c r="AFY6" i="16"/>
  <c r="AFX6" i="16"/>
  <c r="AFV6" i="16"/>
  <c r="AFU6" i="16"/>
  <c r="AFT6" i="16"/>
  <c r="AFS6" i="16"/>
  <c r="AFR6" i="16"/>
  <c r="AFQ6" i="16"/>
  <c r="AFP6" i="16"/>
  <c r="AFN6" i="16"/>
  <c r="AFM6" i="16"/>
  <c r="AFL6" i="16"/>
  <c r="AFK6" i="16"/>
  <c r="AFJ6" i="16"/>
  <c r="AFI6" i="16"/>
  <c r="AFH6" i="16"/>
  <c r="AFG6" i="16"/>
  <c r="AFF6" i="16"/>
  <c r="AFE6" i="16"/>
  <c r="AFD6" i="16"/>
  <c r="AFC6" i="16"/>
  <c r="AFB6" i="16"/>
  <c r="AFA6" i="16"/>
  <c r="AEZ6" i="16"/>
  <c r="AEY6" i="16"/>
  <c r="AEX6" i="16"/>
  <c r="AEW6" i="16"/>
  <c r="AEV6" i="16"/>
  <c r="AEU6" i="16"/>
  <c r="AET6" i="16"/>
  <c r="AES6" i="16"/>
  <c r="AER6" i="16"/>
  <c r="AEQ6" i="16"/>
  <c r="AEP6" i="16"/>
  <c r="AEO6" i="16"/>
  <c r="AEN6" i="16"/>
  <c r="AEM6" i="16"/>
  <c r="AEL6" i="16"/>
  <c r="AEK6" i="16"/>
  <c r="AEJ6" i="16"/>
  <c r="AEI6" i="16"/>
  <c r="AEH6" i="16"/>
  <c r="AEG6" i="16"/>
  <c r="AEF6" i="16"/>
  <c r="AEE6" i="16"/>
  <c r="AED6" i="16"/>
  <c r="AEC6" i="16"/>
  <c r="AEB6" i="16"/>
  <c r="AEA6" i="16"/>
  <c r="ADZ6" i="16"/>
  <c r="ADY6" i="16"/>
  <c r="ADV6" i="16"/>
  <c r="ADW6" i="16"/>
  <c r="ADU6" i="16"/>
  <c r="ADT6" i="16"/>
  <c r="ADS6" i="16"/>
  <c r="ADR6" i="16"/>
  <c r="ADQ6" i="16"/>
  <c r="ADP6" i="16"/>
  <c r="ADO6" i="16"/>
  <c r="ADN6" i="16"/>
  <c r="ADM6" i="16"/>
  <c r="ADL6" i="16"/>
  <c r="ADK6" i="16"/>
  <c r="ADJ6" i="16"/>
  <c r="ADI6" i="16"/>
  <c r="ADH6" i="16"/>
  <c r="ADG6" i="16"/>
  <c r="ADF6" i="16"/>
  <c r="ADE6" i="16"/>
  <c r="ADD6" i="16"/>
  <c r="ADC6" i="16"/>
  <c r="ADA6" i="16"/>
  <c r="ACZ6" i="16"/>
  <c r="ACY6" i="16"/>
  <c r="ACX6" i="16"/>
  <c r="ACW6" i="16"/>
  <c r="ACV6" i="16"/>
  <c r="ACU6" i="16"/>
  <c r="ACT6" i="16"/>
  <c r="ACS6" i="16"/>
  <c r="ACR6" i="16"/>
  <c r="ACQ6" i="16"/>
  <c r="ACP6" i="16"/>
  <c r="ACO6" i="16"/>
  <c r="ACN6" i="16"/>
  <c r="ANQ6" i="16"/>
  <c r="ANP6" i="16"/>
  <c r="ACL6" i="16"/>
  <c r="O39" i="26" l="1"/>
  <c r="E16" i="29" s="1"/>
  <c r="O26" i="26"/>
  <c r="O13" i="26"/>
  <c r="E12" i="29" s="1"/>
  <c r="O43" i="28"/>
  <c r="AHH6" i="16" s="1"/>
  <c r="O30" i="28"/>
  <c r="AGL6" i="16" s="1"/>
  <c r="O17" i="28"/>
  <c r="AFW6" i="16" s="1"/>
  <c r="O43" i="27"/>
  <c r="ADX6" i="16" s="1"/>
  <c r="O30" i="27"/>
  <c r="ADB6" i="16" s="1"/>
  <c r="O17" i="27"/>
  <c r="ACM6" i="16" s="1"/>
  <c r="L29" i="4"/>
  <c r="AJD6" i="16" l="1"/>
  <c r="AMU6" i="16"/>
  <c r="ANC6" i="16"/>
  <c r="AKO6" i="16"/>
  <c r="AJS6" i="16"/>
  <c r="AMY6" i="16"/>
  <c r="E14" i="29"/>
  <c r="Y38" i="29"/>
  <c r="ANN6" i="16" s="1"/>
  <c r="ADL6" i="28"/>
  <c r="ADL6" i="27"/>
  <c r="ADL6" i="26"/>
  <c r="R41" i="10" l="1"/>
  <c r="R11" i="10"/>
  <c r="R38" i="10"/>
  <c r="L10" i="3" l="1"/>
  <c r="H12" i="3" l="1"/>
  <c r="E12" i="3"/>
  <c r="B40" i="7" l="1"/>
  <c r="B6" i="16" s="1"/>
  <c r="AAW6" i="16" l="1"/>
  <c r="AAP6" i="16"/>
  <c r="AAO6" i="16"/>
  <c r="AAL6" i="16"/>
  <c r="AAK6" i="16"/>
  <c r="AAI6" i="16"/>
  <c r="AAH6" i="16"/>
  <c r="AAG6" i="16"/>
  <c r="AAF6" i="16"/>
  <c r="AAE6" i="16"/>
  <c r="AAD6" i="16"/>
  <c r="AAC6" i="16"/>
  <c r="AAB6" i="16"/>
  <c r="AAA6" i="16"/>
  <c r="ZY6" i="16"/>
  <c r="ZX6" i="16"/>
  <c r="ZW6" i="16"/>
  <c r="ZV6" i="16"/>
  <c r="ZU6" i="16"/>
  <c r="ZT6" i="16"/>
  <c r="ZS6" i="16"/>
  <c r="ZQ6" i="16"/>
  <c r="ZP6" i="16"/>
  <c r="ZO6" i="16"/>
  <c r="IC6" i="16"/>
  <c r="HZ6" i="16"/>
  <c r="HX6" i="16"/>
  <c r="HV6" i="16"/>
  <c r="HR6" i="16"/>
  <c r="HK6" i="16"/>
  <c r="HI6" i="16"/>
  <c r="HH6" i="16"/>
  <c r="HG6" i="16"/>
  <c r="HF6" i="16"/>
  <c r="HE6" i="16"/>
  <c r="HD6" i="16"/>
  <c r="HC6" i="16"/>
  <c r="HB6" i="16"/>
  <c r="HA6" i="16"/>
  <c r="GZ6" i="16"/>
  <c r="GE6" i="16"/>
  <c r="AAN6" i="16" l="1"/>
  <c r="R39" i="10"/>
  <c r="R40" i="10" s="1"/>
  <c r="R9" i="10" l="1"/>
  <c r="R8" i="10"/>
  <c r="IJ6" i="16" l="1"/>
  <c r="ACA6" i="16" l="1"/>
  <c r="API6" i="16" l="1"/>
  <c r="APH6" i="16"/>
  <c r="IF6" i="16" l="1"/>
  <c r="APG6" i="16"/>
  <c r="APF6" i="16"/>
  <c r="APE6" i="16"/>
  <c r="AOT6" i="16"/>
  <c r="ANW6" i="16"/>
  <c r="AOL6" i="16"/>
  <c r="AOK6" i="16"/>
  <c r="AOJ6" i="16"/>
  <c r="AOI6" i="16"/>
  <c r="AOH6" i="16"/>
  <c r="AOG6" i="16"/>
  <c r="ANV6" i="16"/>
  <c r="ANU6" i="16"/>
  <c r="ANT6" i="16"/>
  <c r="ANS6" i="16"/>
  <c r="ANR6" i="16"/>
  <c r="GC6" i="16"/>
  <c r="GB6" i="16"/>
  <c r="GA6" i="16"/>
  <c r="FZ6" i="16"/>
  <c r="FY6" i="16"/>
  <c r="FX6" i="16"/>
  <c r="L41" i="8" l="1"/>
  <c r="II6" i="16" l="1"/>
  <c r="IG6" i="16"/>
  <c r="K17" i="7" l="1"/>
  <c r="IH6" i="16" s="1"/>
  <c r="HJ6" i="16" l="1"/>
  <c r="T6" i="16"/>
  <c r="S6" i="16"/>
  <c r="J6" i="16"/>
  <c r="ACK6" i="16"/>
  <c r="P8" i="8"/>
  <c r="P9" i="8"/>
  <c r="P10" i="8"/>
  <c r="P11" i="8"/>
  <c r="P12" i="8"/>
  <c r="P13" i="8"/>
  <c r="P14" i="8"/>
  <c r="P15" i="8"/>
  <c r="P16" i="8"/>
  <c r="P17" i="8"/>
  <c r="P18" i="8"/>
  <c r="P19" i="8"/>
  <c r="P20" i="8"/>
  <c r="P21" i="8"/>
  <c r="P22" i="8"/>
  <c r="P23" i="8"/>
  <c r="P24" i="8"/>
  <c r="P25" i="8"/>
  <c r="P26" i="8"/>
  <c r="P27" i="8"/>
  <c r="P28" i="8"/>
  <c r="P7" i="8"/>
  <c r="ACJ6" i="16" l="1"/>
  <c r="ACI6" i="16"/>
  <c r="ACH6" i="16"/>
  <c r="ACG6" i="16"/>
  <c r="ABZ6" i="16"/>
  <c r="ABY6" i="16"/>
  <c r="ABX6" i="16"/>
  <c r="ABW6" i="16"/>
  <c r="ABV6" i="16"/>
  <c r="ABU6" i="16"/>
  <c r="ABT6" i="16"/>
  <c r="ABS6" i="16"/>
  <c r="ABR6" i="16"/>
  <c r="ABQ6" i="16"/>
  <c r="ABP6" i="16"/>
  <c r="ABO6" i="16"/>
  <c r="ABN6" i="16"/>
  <c r="ABM6" i="16"/>
  <c r="ABL6" i="16"/>
  <c r="ABK6" i="16"/>
  <c r="ABJ6" i="16"/>
  <c r="ABI6" i="16"/>
  <c r="ABH6" i="16"/>
  <c r="ABG6" i="16"/>
  <c r="ABF6" i="16"/>
  <c r="ABE6" i="16"/>
  <c r="ABD6" i="16"/>
  <c r="ABC6" i="16"/>
  <c r="ABB6" i="16"/>
  <c r="ABA6" i="16"/>
  <c r="AAZ6" i="16" l="1"/>
  <c r="AAY6" i="16"/>
  <c r="AAV6" i="16"/>
  <c r="AOV6" i="16"/>
  <c r="AAU6" i="16"/>
  <c r="AAT6" i="16"/>
  <c r="AAS6" i="16"/>
  <c r="AAR6" i="16"/>
  <c r="RZ6" i="16" l="1"/>
  <c r="KC6" i="16" l="1"/>
  <c r="KM6" i="16"/>
  <c r="KN6" i="16"/>
  <c r="KO6" i="16"/>
  <c r="KP6" i="16"/>
  <c r="KQ6" i="16"/>
  <c r="KR6" i="16"/>
  <c r="KS6" i="16"/>
  <c r="KL6" i="16"/>
  <c r="KH6" i="16"/>
  <c r="KI6" i="16"/>
  <c r="KJ6" i="16"/>
  <c r="KG6" i="16"/>
  <c r="KE6" i="16"/>
  <c r="KD6" i="16"/>
  <c r="JY6" i="16"/>
  <c r="JZ6" i="16"/>
  <c r="KA6" i="16"/>
  <c r="JX6" i="16"/>
  <c r="JU6" i="16"/>
  <c r="JV6" i="16"/>
  <c r="JT6" i="16"/>
  <c r="JP6" i="16"/>
  <c r="JQ6" i="16"/>
  <c r="JR6" i="16"/>
  <c r="JO6" i="16"/>
  <c r="JK6" i="16"/>
  <c r="JL6" i="16"/>
  <c r="JM6" i="16"/>
  <c r="JJ6" i="16"/>
  <c r="JH6" i="16"/>
  <c r="JG6" i="16"/>
  <c r="JE6" i="16"/>
  <c r="JA6" i="16"/>
  <c r="JB6" i="16"/>
  <c r="JC6" i="16"/>
  <c r="JD6" i="16"/>
  <c r="IZ6" i="16"/>
  <c r="IX6" i="16"/>
  <c r="IS6" i="16"/>
  <c r="IT6" i="16"/>
  <c r="IU6" i="16"/>
  <c r="IV6" i="16"/>
  <c r="IW6" i="16"/>
  <c r="IR6" i="16"/>
  <c r="IP6" i="16"/>
  <c r="IN6" i="16"/>
  <c r="IO6" i="16"/>
  <c r="IM6" i="16"/>
  <c r="IL6" i="16"/>
  <c r="ID6" i="16" l="1"/>
  <c r="AOS6" i="16"/>
  <c r="IE6" i="16"/>
  <c r="IB6" i="16"/>
  <c r="IA6" i="16"/>
  <c r="HY6" i="16"/>
  <c r="HW6" i="16"/>
  <c r="HU6" i="16"/>
  <c r="HT6" i="16"/>
  <c r="HS6" i="16"/>
  <c r="HQ6" i="16"/>
  <c r="HP6" i="16"/>
  <c r="HO6" i="16"/>
  <c r="HN6" i="16"/>
  <c r="HM6" i="16"/>
  <c r="HL6" i="16"/>
  <c r="AOR6" i="16" l="1"/>
  <c r="GY6" i="16"/>
  <c r="GW6" i="16"/>
  <c r="GV6" i="16"/>
  <c r="L33" i="4"/>
  <c r="GX6" i="16" s="1"/>
  <c r="FW6" i="16" l="1"/>
  <c r="ACF6" i="16" l="1"/>
  <c r="ACE6" i="16"/>
  <c r="ACD6" i="16"/>
  <c r="ACC6" i="16"/>
  <c r="ACB6" i="16"/>
  <c r="AAX6" i="16"/>
  <c r="AAQ6" i="16"/>
  <c r="AAJ6" i="16"/>
  <c r="ZZ6" i="16"/>
  <c r="GU6" i="16" l="1"/>
  <c r="GQ6" i="16"/>
  <c r="GM6" i="16"/>
  <c r="GI6" i="16"/>
  <c r="FL6" i="16"/>
  <c r="FK6" i="16"/>
  <c r="FJ6" i="16"/>
  <c r="FI6" i="16"/>
  <c r="FH6" i="16"/>
  <c r="FG6" i="16"/>
  <c r="FF6" i="16"/>
  <c r="FE6" i="16"/>
  <c r="FA6" i="16"/>
  <c r="EZ6" i="16"/>
  <c r="EC6" i="16"/>
  <c r="EY6" i="16"/>
  <c r="EX6" i="16"/>
  <c r="EW6" i="16"/>
  <c r="EV6" i="16"/>
  <c r="EU6" i="16"/>
  <c r="ET6" i="16"/>
  <c r="ES6" i="16"/>
  <c r="ER6" i="16"/>
  <c r="EQ6" i="16"/>
  <c r="EP6" i="16"/>
  <c r="EO6" i="16"/>
  <c r="EN6" i="16"/>
  <c r="EM6" i="16"/>
  <c r="EL6" i="16"/>
  <c r="EK6" i="16"/>
  <c r="EJ6" i="16"/>
  <c r="EI6" i="16"/>
  <c r="EH6" i="16"/>
  <c r="EG6" i="16"/>
  <c r="EF6" i="16"/>
  <c r="EE6" i="16"/>
  <c r="ED6" i="16"/>
  <c r="AOY6" i="16"/>
  <c r="C6" i="16" l="1"/>
  <c r="D6" i="16"/>
  <c r="E6" i="16"/>
  <c r="F6" i="16"/>
  <c r="G6" i="16"/>
  <c r="H6" i="16"/>
  <c r="I6" i="16"/>
  <c r="M6" i="16"/>
  <c r="N6" i="16"/>
  <c r="O6" i="16"/>
  <c r="P6" i="16"/>
  <c r="Q6" i="16"/>
  <c r="R6" i="16"/>
  <c r="W6" i="16"/>
  <c r="X6" i="16"/>
  <c r="Y6" i="16"/>
  <c r="Z6" i="16"/>
  <c r="AA6" i="16"/>
  <c r="AB6" i="16"/>
  <c r="AC6" i="16"/>
  <c r="AD6" i="16"/>
  <c r="AG6" i="16"/>
  <c r="AH6" i="16"/>
  <c r="AI6" i="16"/>
  <c r="AJ6" i="16"/>
  <c r="AK6" i="16"/>
  <c r="AL6" i="16"/>
  <c r="AM6" i="16"/>
  <c r="AN6" i="16"/>
  <c r="AQ6" i="16"/>
  <c r="AR6" i="16"/>
  <c r="AS6" i="16"/>
  <c r="AT6" i="16"/>
  <c r="AU6" i="16"/>
  <c r="AV6" i="16"/>
  <c r="AW6" i="16"/>
  <c r="AX6" i="16"/>
  <c r="BA6" i="16"/>
  <c r="BB6" i="16"/>
  <c r="BC6" i="16"/>
  <c r="BD6" i="16"/>
  <c r="BE6" i="16"/>
  <c r="BF6" i="16"/>
  <c r="BG6" i="16"/>
  <c r="BH6" i="16"/>
  <c r="BK6" i="16"/>
  <c r="BL6" i="16"/>
  <c r="BM6" i="16"/>
  <c r="BN6" i="16"/>
  <c r="BO6" i="16"/>
  <c r="BP6" i="16"/>
  <c r="BQ6" i="16"/>
  <c r="BR6" i="16"/>
  <c r="BU6" i="16"/>
  <c r="BV6" i="16"/>
  <c r="BW6" i="16"/>
  <c r="BX6" i="16"/>
  <c r="BY6" i="16"/>
  <c r="BZ6" i="16"/>
  <c r="CA6" i="16"/>
  <c r="CB6" i="16"/>
  <c r="CE6" i="16"/>
  <c r="CF6" i="16"/>
  <c r="CG6" i="16"/>
  <c r="CH6" i="16"/>
  <c r="CI6" i="16"/>
  <c r="CJ6" i="16"/>
  <c r="CK6" i="16"/>
  <c r="CL6" i="16"/>
  <c r="CO6" i="16"/>
  <c r="CP6" i="16"/>
  <c r="CQ6" i="16"/>
  <c r="CR6" i="16"/>
  <c r="CS6" i="16"/>
  <c r="CT6" i="16"/>
  <c r="CU6" i="16"/>
  <c r="CV6" i="16"/>
  <c r="DI6" i="16"/>
  <c r="DJ6" i="16"/>
  <c r="DK6" i="16"/>
  <c r="DL6" i="16"/>
  <c r="DM6" i="16"/>
  <c r="DN6" i="16"/>
  <c r="DO6" i="16"/>
  <c r="DP6" i="16"/>
  <c r="DS6" i="16"/>
  <c r="DT6" i="16"/>
  <c r="DU6" i="16"/>
  <c r="DV6" i="16"/>
  <c r="DW6" i="16"/>
  <c r="DX6" i="16"/>
  <c r="DY6" i="16"/>
  <c r="DZ6" i="16"/>
  <c r="FN6" i="16"/>
  <c r="FO6" i="16"/>
  <c r="FQ6" i="16"/>
  <c r="FR6" i="16"/>
  <c r="GF6" i="16"/>
  <c r="GG6" i="16"/>
  <c r="GJ6" i="16"/>
  <c r="GK6" i="16"/>
  <c r="GN6" i="16"/>
  <c r="GO6" i="16"/>
  <c r="GR6" i="16"/>
  <c r="GS6" i="16"/>
  <c r="IK6" i="16"/>
  <c r="IQ6" i="16"/>
  <c r="IY6" i="16"/>
  <c r="JF6" i="16"/>
  <c r="JI6" i="16"/>
  <c r="JN6" i="16"/>
  <c r="JS6" i="16"/>
  <c r="JW6" i="16"/>
  <c r="KB6" i="16"/>
  <c r="KF6" i="16"/>
  <c r="KK6" i="16"/>
  <c r="KT6" i="16"/>
  <c r="KU6" i="16"/>
  <c r="KV6" i="16"/>
  <c r="KW6" i="16"/>
  <c r="KZ6" i="16"/>
  <c r="LA6" i="16"/>
  <c r="LB6" i="16"/>
  <c r="LC6" i="16"/>
  <c r="LD6" i="16"/>
  <c r="LE6" i="16"/>
  <c r="LH6" i="16"/>
  <c r="LI6" i="16"/>
  <c r="LJ6" i="16"/>
  <c r="LK6" i="16"/>
  <c r="LL6" i="16"/>
  <c r="LM6" i="16"/>
  <c r="LP6" i="16"/>
  <c r="LQ6" i="16"/>
  <c r="LR6" i="16"/>
  <c r="LS6" i="16"/>
  <c r="LT6" i="16"/>
  <c r="LU6" i="16"/>
  <c r="LX6" i="16"/>
  <c r="LY6" i="16"/>
  <c r="LZ6" i="16"/>
  <c r="MA6" i="16"/>
  <c r="MB6" i="16"/>
  <c r="MC6" i="16"/>
  <c r="MF6" i="16"/>
  <c r="MG6" i="16"/>
  <c r="MH6" i="16"/>
  <c r="MI6" i="16"/>
  <c r="MJ6" i="16"/>
  <c r="MK6" i="16"/>
  <c r="MN6" i="16"/>
  <c r="MO6" i="16"/>
  <c r="MP6" i="16"/>
  <c r="MQ6" i="16"/>
  <c r="MR6" i="16"/>
  <c r="MS6" i="16"/>
  <c r="MV6" i="16"/>
  <c r="MW6" i="16"/>
  <c r="MX6" i="16"/>
  <c r="MY6" i="16"/>
  <c r="MZ6" i="16"/>
  <c r="NA6" i="16"/>
  <c r="ND6" i="16"/>
  <c r="NE6" i="16"/>
  <c r="NF6" i="16"/>
  <c r="NG6" i="16"/>
  <c r="NH6" i="16"/>
  <c r="NI6" i="16"/>
  <c r="NL6" i="16"/>
  <c r="NM6" i="16"/>
  <c r="NN6" i="16"/>
  <c r="NO6" i="16"/>
  <c r="NP6" i="16"/>
  <c r="NQ6" i="16"/>
  <c r="NT6" i="16"/>
  <c r="NU6" i="16"/>
  <c r="NV6" i="16"/>
  <c r="NW6" i="16"/>
  <c r="NX6" i="16"/>
  <c r="NY6" i="16"/>
  <c r="OB6" i="16"/>
  <c r="OC6" i="16"/>
  <c r="OD6" i="16"/>
  <c r="OE6" i="16"/>
  <c r="OF6" i="16"/>
  <c r="OG6" i="16"/>
  <c r="OJ6" i="16"/>
  <c r="OK6" i="16"/>
  <c r="OL6" i="16"/>
  <c r="OM6" i="16"/>
  <c r="ON6" i="16"/>
  <c r="OO6" i="16"/>
  <c r="OR6" i="16"/>
  <c r="OS6" i="16"/>
  <c r="OT6" i="16"/>
  <c r="OU6" i="16"/>
  <c r="OV6" i="16"/>
  <c r="OW6" i="16"/>
  <c r="OZ6" i="16"/>
  <c r="PA6" i="16"/>
  <c r="PB6" i="16"/>
  <c r="PC6" i="16"/>
  <c r="PD6" i="16"/>
  <c r="PE6" i="16"/>
  <c r="PH6" i="16"/>
  <c r="PI6" i="16"/>
  <c r="PJ6" i="16"/>
  <c r="PK6" i="16"/>
  <c r="PL6" i="16"/>
  <c r="PM6" i="16"/>
  <c r="PP6" i="16"/>
  <c r="PQ6" i="16"/>
  <c r="PR6" i="16"/>
  <c r="PS6" i="16"/>
  <c r="PT6" i="16"/>
  <c r="PU6" i="16"/>
  <c r="PX6" i="16"/>
  <c r="PY6" i="16"/>
  <c r="PZ6" i="16"/>
  <c r="QA6" i="16"/>
  <c r="QB6" i="16"/>
  <c r="QC6" i="16"/>
  <c r="QF6" i="16"/>
  <c r="QG6" i="16"/>
  <c r="QH6" i="16"/>
  <c r="QI6" i="16"/>
  <c r="QJ6" i="16"/>
  <c r="QK6" i="16"/>
  <c r="QN6" i="16"/>
  <c r="QO6" i="16"/>
  <c r="QP6" i="16"/>
  <c r="QQ6" i="16"/>
  <c r="QR6" i="16"/>
  <c r="QS6" i="16"/>
  <c r="QV6" i="16"/>
  <c r="QW6" i="16"/>
  <c r="QX6" i="16"/>
  <c r="QY6" i="16"/>
  <c r="QZ6" i="16"/>
  <c r="RA6" i="16"/>
  <c r="RD6" i="16"/>
  <c r="RE6" i="16"/>
  <c r="RF6" i="16"/>
  <c r="RG6" i="16"/>
  <c r="RH6" i="16"/>
  <c r="RI6" i="16"/>
  <c r="RL6" i="16"/>
  <c r="RM6" i="16"/>
  <c r="RV6" i="16"/>
  <c r="RW6" i="16"/>
  <c r="RX6" i="16"/>
  <c r="RY6" i="16"/>
  <c r="SA6" i="16"/>
  <c r="SB6" i="16"/>
  <c r="SC6" i="16"/>
  <c r="SD6" i="16"/>
  <c r="SE6" i="16"/>
  <c r="SF6" i="16"/>
  <c r="SG6" i="16"/>
  <c r="SI6" i="16"/>
  <c r="SJ6" i="16"/>
  <c r="SK6" i="16"/>
  <c r="SL6" i="16"/>
  <c r="SM6" i="16"/>
  <c r="SN6" i="16"/>
  <c r="SO6" i="16"/>
  <c r="SQ6" i="16"/>
  <c r="SR6" i="16"/>
  <c r="SS6" i="16"/>
  <c r="ST6" i="16"/>
  <c r="SU6" i="16"/>
  <c r="SV6" i="16"/>
  <c r="SW6" i="16"/>
  <c r="SY6" i="16"/>
  <c r="SZ6" i="16"/>
  <c r="TA6" i="16"/>
  <c r="TB6" i="16"/>
  <c r="TC6" i="16"/>
  <c r="TD6" i="16"/>
  <c r="TE6" i="16"/>
  <c r="TG6" i="16"/>
  <c r="TH6" i="16"/>
  <c r="TI6" i="16"/>
  <c r="TJ6" i="16"/>
  <c r="TK6" i="16"/>
  <c r="TL6" i="16"/>
  <c r="TM6" i="16"/>
  <c r="TO6" i="16"/>
  <c r="TP6" i="16"/>
  <c r="TQ6" i="16"/>
  <c r="TR6" i="16"/>
  <c r="TS6" i="16"/>
  <c r="TT6" i="16"/>
  <c r="TU6" i="16"/>
  <c r="TW6" i="16"/>
  <c r="TX6" i="16"/>
  <c r="TY6" i="16"/>
  <c r="TZ6" i="16"/>
  <c r="UA6" i="16"/>
  <c r="UB6" i="16"/>
  <c r="UC6" i="16"/>
  <c r="UE6" i="16"/>
  <c r="UF6" i="16"/>
  <c r="UG6" i="16"/>
  <c r="UH6" i="16"/>
  <c r="UI6" i="16"/>
  <c r="UJ6" i="16"/>
  <c r="UK6" i="16"/>
  <c r="UM6" i="16"/>
  <c r="UN6" i="16"/>
  <c r="UO6" i="16"/>
  <c r="UP6" i="16"/>
  <c r="UQ6" i="16"/>
  <c r="UR6" i="16"/>
  <c r="US6" i="16"/>
  <c r="UU6" i="16"/>
  <c r="UV6" i="16"/>
  <c r="UW6" i="16"/>
  <c r="UX6" i="16"/>
  <c r="UY6" i="16"/>
  <c r="UZ6" i="16"/>
  <c r="VA6" i="16"/>
  <c r="VC6" i="16"/>
  <c r="VD6" i="16"/>
  <c r="VE6" i="16"/>
  <c r="VF6" i="16"/>
  <c r="VG6" i="16"/>
  <c r="VH6" i="16"/>
  <c r="VI6" i="16"/>
  <c r="VK6" i="16"/>
  <c r="VL6" i="16"/>
  <c r="VM6" i="16"/>
  <c r="VN6" i="16"/>
  <c r="VO6" i="16"/>
  <c r="VP6" i="16"/>
  <c r="VQ6" i="16"/>
  <c r="VS6" i="16"/>
  <c r="VT6" i="16"/>
  <c r="VU6" i="16"/>
  <c r="VV6" i="16"/>
  <c r="VW6" i="16"/>
  <c r="VX6" i="16"/>
  <c r="VY6" i="16"/>
  <c r="WA6" i="16"/>
  <c r="WB6" i="16"/>
  <c r="WC6" i="16"/>
  <c r="WD6" i="16"/>
  <c r="WE6" i="16"/>
  <c r="WF6" i="16"/>
  <c r="WG6" i="16"/>
  <c r="WI6" i="16"/>
  <c r="WJ6" i="16"/>
  <c r="WK6" i="16"/>
  <c r="WL6" i="16"/>
  <c r="WM6" i="16"/>
  <c r="WN6" i="16"/>
  <c r="WO6" i="16"/>
  <c r="WQ6" i="16"/>
  <c r="WR6" i="16"/>
  <c r="WS6" i="16"/>
  <c r="WT6" i="16"/>
  <c r="WU6" i="16"/>
  <c r="WV6" i="16"/>
  <c r="WW6" i="16"/>
  <c r="WY6" i="16"/>
  <c r="WZ6" i="16"/>
  <c r="XA6" i="16"/>
  <c r="XB6" i="16"/>
  <c r="XC6" i="16"/>
  <c r="XD6" i="16"/>
  <c r="XE6" i="16"/>
  <c r="XG6" i="16"/>
  <c r="XH6" i="16"/>
  <c r="XI6" i="16"/>
  <c r="XJ6" i="16"/>
  <c r="XK6" i="16"/>
  <c r="XL6" i="16"/>
  <c r="XM6" i="16"/>
  <c r="XO6" i="16"/>
  <c r="XP6" i="16"/>
  <c r="XQ6" i="16"/>
  <c r="XR6" i="16"/>
  <c r="XS6" i="16"/>
  <c r="XT6" i="16"/>
  <c r="XU6" i="16"/>
  <c r="XW6" i="16"/>
  <c r="XX6" i="16"/>
  <c r="XY6" i="16"/>
  <c r="XZ6" i="16"/>
  <c r="YA6" i="16"/>
  <c r="YB6" i="16"/>
  <c r="YC6" i="16"/>
  <c r="YE6" i="16"/>
  <c r="YF6" i="16"/>
  <c r="YG6" i="16"/>
  <c r="YH6" i="16"/>
  <c r="YI6" i="16"/>
  <c r="YJ6" i="16"/>
  <c r="YK6" i="16"/>
  <c r="YM6" i="16"/>
  <c r="YN6" i="16"/>
  <c r="YO6" i="16"/>
  <c r="YP6" i="16"/>
  <c r="YQ6" i="16"/>
  <c r="YR6" i="16"/>
  <c r="YS6" i="16"/>
  <c r="YU6" i="16"/>
  <c r="YV6" i="16"/>
  <c r="YW6" i="16"/>
  <c r="YX6" i="16"/>
  <c r="YY6" i="16"/>
  <c r="YZ6" i="16"/>
  <c r="ZA6" i="16"/>
  <c r="ZC6" i="16"/>
  <c r="ZD6" i="16"/>
  <c r="ZE6" i="16"/>
  <c r="ZF6" i="16"/>
  <c r="ZG6" i="16"/>
  <c r="ZH6" i="16"/>
  <c r="ZI6" i="16"/>
  <c r="ZK6" i="16"/>
  <c r="ZL6" i="16"/>
  <c r="ZM6" i="16"/>
  <c r="AON6" i="16"/>
  <c r="AOO6" i="16"/>
  <c r="AOP6" i="16"/>
  <c r="AOQ6" i="16"/>
  <c r="AOU6" i="16"/>
  <c r="AOW6" i="16"/>
  <c r="AOX6" i="16"/>
  <c r="AOZ6" i="16"/>
  <c r="APA6" i="16"/>
  <c r="DD6" i="16" l="1"/>
  <c r="CZ6" i="16"/>
  <c r="DF6" i="16"/>
  <c r="DB6" i="16"/>
  <c r="DC6" i="16"/>
  <c r="CY6" i="16"/>
  <c r="DE6" i="16"/>
  <c r="DA6" i="16"/>
  <c r="Q29" i="9"/>
  <c r="VJ6" i="16" s="1"/>
  <c r="Q15" i="9"/>
  <c r="SH6" i="16" s="1"/>
  <c r="Q21" i="9"/>
  <c r="TN6" i="16" s="1"/>
  <c r="Q17" i="9"/>
  <c r="SP6" i="16" s="1"/>
  <c r="Q46" i="9"/>
  <c r="ZJ6" i="16" s="1"/>
  <c r="Q45" i="9"/>
  <c r="ZB6" i="16" s="1"/>
  <c r="Q43" i="9"/>
  <c r="YT6" i="16" s="1"/>
  <c r="Q42" i="9"/>
  <c r="YL6" i="16" s="1"/>
  <c r="Q41" i="9"/>
  <c r="YD6" i="16" s="1"/>
  <c r="Q39" i="9"/>
  <c r="XV6" i="16" s="1"/>
  <c r="Q38" i="9"/>
  <c r="XN6" i="16" s="1"/>
  <c r="Q37" i="9"/>
  <c r="XF6" i="16" s="1"/>
  <c r="Q35" i="9"/>
  <c r="WX6" i="16" s="1"/>
  <c r="Q34" i="9"/>
  <c r="WP6" i="16" s="1"/>
  <c r="Q33" i="9"/>
  <c r="WH6" i="16" s="1"/>
  <c r="Q31" i="9"/>
  <c r="VZ6" i="16" s="1"/>
  <c r="Q30" i="9"/>
  <c r="VR6" i="16" s="1"/>
  <c r="Q27" i="9"/>
  <c r="VB6" i="16" s="1"/>
  <c r="Q26" i="9"/>
  <c r="UT6" i="16" s="1"/>
  <c r="Q25" i="9"/>
  <c r="UL6" i="16" s="1"/>
  <c r="Q23" i="9"/>
  <c r="UD6" i="16" s="1"/>
  <c r="Q22" i="9"/>
  <c r="TV6" i="16" s="1"/>
  <c r="Q19" i="9"/>
  <c r="TF6" i="16" s="1"/>
  <c r="Q18" i="9"/>
  <c r="SX6" i="16" s="1"/>
  <c r="R10" i="10" l="1"/>
  <c r="ZR6" i="16" s="1"/>
  <c r="DH6" i="16"/>
  <c r="DG6" i="16"/>
  <c r="AAM6" i="16"/>
  <c r="N52" i="9" l="1"/>
  <c r="ZN6" i="16" s="1"/>
  <c r="H16" i="8"/>
  <c r="NR6" i="16" s="1"/>
  <c r="L30" i="4" l="1"/>
  <c r="GL6" i="16" s="1"/>
  <c r="L31" i="4"/>
  <c r="GP6" i="16" s="1"/>
  <c r="L32" i="4"/>
  <c r="GT6" i="16" s="1"/>
  <c r="GH6" i="16"/>
  <c r="M21" i="1"/>
  <c r="U6" i="16" s="1"/>
  <c r="L29" i="1" l="1"/>
  <c r="K29" i="8" l="1"/>
  <c r="RU6" i="16" s="1"/>
  <c r="J29" i="8"/>
  <c r="RT6" i="16" s="1"/>
  <c r="E29" i="8"/>
  <c r="RO6" i="16" s="1"/>
  <c r="F29" i="8"/>
  <c r="RP6" i="16" s="1"/>
  <c r="G29" i="8"/>
  <c r="RQ6" i="16" s="1"/>
  <c r="D29" i="8"/>
  <c r="RN6" i="16" s="1"/>
  <c r="H19" i="8"/>
  <c r="OP6" i="16" s="1"/>
  <c r="H20" i="8"/>
  <c r="OX6" i="16" s="1"/>
  <c r="H21" i="8"/>
  <c r="PF6" i="16" s="1"/>
  <c r="H22" i="8"/>
  <c r="PN6" i="16" s="1"/>
  <c r="H23" i="8"/>
  <c r="PV6" i="16" s="1"/>
  <c r="H24" i="8"/>
  <c r="QD6" i="16" s="1"/>
  <c r="H25" i="8"/>
  <c r="QL6" i="16" s="1"/>
  <c r="H26" i="8"/>
  <c r="QT6" i="16" s="1"/>
  <c r="H27" i="8"/>
  <c r="RB6" i="16" s="1"/>
  <c r="H28" i="8"/>
  <c r="RJ6" i="16" s="1"/>
  <c r="H10" i="8" l="1"/>
  <c r="LV6" i="16" s="1"/>
  <c r="H11" i="8"/>
  <c r="MD6" i="16" s="1"/>
  <c r="H12" i="8"/>
  <c r="ML6" i="16" s="1"/>
  <c r="H13" i="8"/>
  <c r="MT6" i="16" s="1"/>
  <c r="H14" i="8"/>
  <c r="NB6" i="16" s="1"/>
  <c r="H15" i="8"/>
  <c r="NJ6" i="16" s="1"/>
  <c r="H17" i="8"/>
  <c r="NZ6" i="16" s="1"/>
  <c r="H18" i="8"/>
  <c r="OH6" i="16" s="1"/>
  <c r="H9" i="8"/>
  <c r="LN6" i="16" s="1"/>
  <c r="H8" i="8"/>
  <c r="LF6" i="16" s="1"/>
  <c r="H7" i="8"/>
  <c r="KX6" i="16" s="1"/>
  <c r="H29" i="8" l="1"/>
  <c r="RR6" i="16" s="1"/>
  <c r="G11" i="4"/>
  <c r="GD6" i="16" s="1"/>
  <c r="L11" i="3"/>
  <c r="FS6" i="16" s="1"/>
  <c r="FP6" i="16"/>
  <c r="FU6" i="16"/>
  <c r="FT6" i="16"/>
  <c r="I17" i="8" l="1"/>
  <c r="OA6" i="16" s="1"/>
  <c r="I24" i="8"/>
  <c r="QE6" i="16" s="1"/>
  <c r="I22" i="8"/>
  <c r="PO6" i="16" s="1"/>
  <c r="I11" i="8"/>
  <c r="ME6" i="16" s="1"/>
  <c r="I27" i="8"/>
  <c r="RC6" i="16" s="1"/>
  <c r="I21" i="8"/>
  <c r="PG6" i="16" s="1"/>
  <c r="I10" i="8"/>
  <c r="LW6" i="16" s="1"/>
  <c r="I26" i="8"/>
  <c r="QU6" i="16" s="1"/>
  <c r="I15" i="8"/>
  <c r="NK6" i="16" s="1"/>
  <c r="I16" i="8"/>
  <c r="NS6" i="16" s="1"/>
  <c r="I9" i="8"/>
  <c r="LO6" i="16" s="1"/>
  <c r="I25" i="8"/>
  <c r="QM6" i="16" s="1"/>
  <c r="I14" i="8"/>
  <c r="NC6" i="16" s="1"/>
  <c r="I12" i="8"/>
  <c r="MM6" i="16" s="1"/>
  <c r="I19" i="8"/>
  <c r="OQ6" i="16" s="1"/>
  <c r="I20" i="8"/>
  <c r="OY6" i="16" s="1"/>
  <c r="I13" i="8"/>
  <c r="MU6" i="16" s="1"/>
  <c r="I7" i="8"/>
  <c r="KY6" i="16" s="1"/>
  <c r="I18" i="8"/>
  <c r="OI6" i="16" s="1"/>
  <c r="I28" i="8"/>
  <c r="RK6" i="16" s="1"/>
  <c r="I23" i="8"/>
  <c r="PW6" i="16" s="1"/>
  <c r="I8" i="8"/>
  <c r="LG6" i="16" s="1"/>
  <c r="L12" i="3"/>
  <c r="N39" i="1"/>
  <c r="EB6" i="16" s="1"/>
  <c r="M39" i="1"/>
  <c r="EA6" i="16" s="1"/>
  <c r="N38" i="1"/>
  <c r="DR6" i="16" s="1"/>
  <c r="M38" i="1"/>
  <c r="DQ6" i="16" s="1"/>
  <c r="N34" i="1"/>
  <c r="CX6" i="16" s="1"/>
  <c r="M34" i="1"/>
  <c r="CW6" i="16" s="1"/>
  <c r="N33" i="1"/>
  <c r="CN6" i="16" s="1"/>
  <c r="M33" i="1"/>
  <c r="CM6" i="16" s="1"/>
  <c r="K29" i="1"/>
  <c r="J29" i="1"/>
  <c r="I29" i="1"/>
  <c r="H29" i="1"/>
  <c r="G29" i="1"/>
  <c r="F29" i="1"/>
  <c r="E29" i="1"/>
  <c r="N28" i="1"/>
  <c r="CD6" i="16" s="1"/>
  <c r="M28" i="1"/>
  <c r="CC6" i="16" s="1"/>
  <c r="N27" i="1"/>
  <c r="BT6" i="16" s="1"/>
  <c r="M27" i="1"/>
  <c r="BS6" i="16" s="1"/>
  <c r="N26" i="1"/>
  <c r="BJ6" i="16" s="1"/>
  <c r="M26" i="1"/>
  <c r="BI6" i="16" s="1"/>
  <c r="N25" i="1"/>
  <c r="AZ6" i="16" s="1"/>
  <c r="M25" i="1"/>
  <c r="AY6" i="16" s="1"/>
  <c r="L24" i="1"/>
  <c r="K24" i="1"/>
  <c r="J24" i="1"/>
  <c r="I24" i="1"/>
  <c r="H24" i="1"/>
  <c r="G24" i="1"/>
  <c r="F24" i="1"/>
  <c r="E24" i="1"/>
  <c r="N23" i="1"/>
  <c r="AP6" i="16" s="1"/>
  <c r="M23" i="1"/>
  <c r="AO6" i="16" s="1"/>
  <c r="N22" i="1"/>
  <c r="AF6" i="16" s="1"/>
  <c r="M22" i="1"/>
  <c r="AE6" i="16" s="1"/>
  <c r="N21" i="1"/>
  <c r="V6" i="16" s="1"/>
  <c r="N20" i="1"/>
  <c r="L6" i="16" s="1"/>
  <c r="M20" i="1"/>
  <c r="FM6" i="16" l="1"/>
  <c r="K6" i="16"/>
  <c r="FB6" i="16" s="1"/>
  <c r="FD6" i="16" s="1"/>
  <c r="FC6" i="16"/>
  <c r="FV6" i="16"/>
  <c r="I29" i="8"/>
  <c r="RS6" i="16" s="1"/>
  <c r="M29" i="1"/>
  <c r="N29" i="1"/>
  <c r="N24" i="1"/>
  <c r="M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武久　磨菜</author>
  </authors>
  <commentList>
    <comment ref="B38" authorId="0" shapeId="0" xr:uid="{00000000-0006-0000-0500-000001000000}">
      <text>
        <r>
          <rPr>
            <sz val="9"/>
            <color indexed="81"/>
            <rFont val="MS P ゴシック"/>
            <family val="3"/>
            <charset val="128"/>
          </rPr>
          <t>その他病棟
○○病棟　１０床
△△病棟　２０床
の場合、合計数（３０床）をご入力ください。</t>
        </r>
      </text>
    </comment>
    <comment ref="A39" authorId="0" shapeId="0" xr:uid="{00000000-0006-0000-0500-000002000000}">
      <text>
        <r>
          <rPr>
            <sz val="9"/>
            <color indexed="81"/>
            <rFont val="MS P ゴシック"/>
            <family val="3"/>
            <charset val="128"/>
          </rPr>
          <t>その他病棟が複数ある場合（○○病棟、△△病棟、・・・）は、○○病棟等と記載していただいてもかまいません。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武久　磨菜</author>
  </authors>
  <commentList>
    <comment ref="L4" authorId="0" shapeId="0" xr:uid="{00000000-0006-0000-0600-000001000000}">
      <text>
        <r>
          <rPr>
            <sz val="9"/>
            <color indexed="81"/>
            <rFont val="MS P ゴシック"/>
            <family val="3"/>
            <charset val="128"/>
          </rPr>
          <t xml:space="preserve">補足
・保健師、助産師、看護師、准看護師の非常勤者。
　臨時職員・アルバイト・パートタイマー・派遣職員等を含む。
・例 １日８時間 週２日勤務なら１６時間と入力。２名いる場合は３２時間と入力。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武久　磨菜</author>
  </authors>
  <commentList>
    <comment ref="O15" authorId="0" shapeId="0" xr:uid="{00000000-0006-0000-0700-000001000000}">
      <text>
        <r>
          <rPr>
            <sz val="9"/>
            <color indexed="81"/>
            <rFont val="MS P ゴシック"/>
            <family val="3"/>
            <charset val="128"/>
          </rPr>
          <t>既に入力してある人数以外の人数が２つ以上ある場合
（「準夜５人、深夜５人、１単位」「準夜６人、深夜６人、２単位」等）は、以下のように入力をお願いいたします。
「準夜５人、深夜５人」もしくは「準夜６人、深夜６人」のどちらかをセルに入力していただき、入力できなかった人数は、セルにコメントを挿入し、そのコメント内に入力してください。
また、単位の入力につきましては、
「準夜５人、深夜５人、１単位」「準夜６人、深夜６人、２単位」の合計３単位をセルに入力してください。
コメントが挿入できない場合は、校閲タブ→シート保護の解除をクリックしてください。</t>
        </r>
      </text>
    </comment>
  </commentList>
</comments>
</file>

<file path=xl/sharedStrings.xml><?xml version="1.0" encoding="utf-8"?>
<sst xmlns="http://schemas.openxmlformats.org/spreadsheetml/2006/main" count="2779" uniqueCount="1055">
  <si>
    <t>常勤</t>
    <rPh sb="0" eb="2">
      <t>ジョウキン</t>
    </rPh>
    <phoneticPr fontId="6"/>
  </si>
  <si>
    <t>非常勤</t>
    <rPh sb="0" eb="3">
      <t>ヒジョウキン</t>
    </rPh>
    <phoneticPr fontId="6"/>
  </si>
  <si>
    <t>保健師</t>
    <rPh sb="0" eb="3">
      <t>ホケンシ</t>
    </rPh>
    <phoneticPr fontId="6"/>
  </si>
  <si>
    <t>助産師</t>
    <rPh sb="0" eb="3">
      <t>ジョサンシ</t>
    </rPh>
    <phoneticPr fontId="6"/>
  </si>
  <si>
    <t>看護師</t>
    <rPh sb="0" eb="3">
      <t>カンゴシ</t>
    </rPh>
    <phoneticPr fontId="6"/>
  </si>
  <si>
    <t>准看護師</t>
    <rPh sb="0" eb="4">
      <t>ジュンカンゴシ</t>
    </rPh>
    <phoneticPr fontId="6"/>
  </si>
  <si>
    <t>合計</t>
    <rPh sb="0" eb="2">
      <t>ゴウケイ</t>
    </rPh>
    <phoneticPr fontId="6"/>
  </si>
  <si>
    <t>年度途中</t>
    <rPh sb="0" eb="2">
      <t>ネンド</t>
    </rPh>
    <rPh sb="2" eb="4">
      <t>トチュウ</t>
    </rPh>
    <phoneticPr fontId="6"/>
  </si>
  <si>
    <t>（単位：人）</t>
    <rPh sb="1" eb="3">
      <t>タンイ</t>
    </rPh>
    <rPh sb="4" eb="5">
      <t>ニン</t>
    </rPh>
    <phoneticPr fontId="6"/>
  </si>
  <si>
    <t>①結婚のため</t>
    <rPh sb="1" eb="3">
      <t>ケッコン</t>
    </rPh>
    <phoneticPr fontId="6"/>
  </si>
  <si>
    <t>②妊娠・出産・育児のため</t>
    <rPh sb="1" eb="3">
      <t>ニンシン</t>
    </rPh>
    <rPh sb="4" eb="6">
      <t>シュッサン</t>
    </rPh>
    <rPh sb="7" eb="9">
      <t>イクジ</t>
    </rPh>
    <phoneticPr fontId="6"/>
  </si>
  <si>
    <t>看護系大学卒業</t>
    <rPh sb="0" eb="3">
      <t>カンゴケイ</t>
    </rPh>
    <rPh sb="3" eb="5">
      <t>ダイガク</t>
    </rPh>
    <rPh sb="5" eb="7">
      <t>ソツギョウ</t>
    </rPh>
    <phoneticPr fontId="6"/>
  </si>
  <si>
    <t>最終専門学歴</t>
    <rPh sb="0" eb="2">
      <t>サイシュウ</t>
    </rPh>
    <rPh sb="2" eb="4">
      <t>センモン</t>
    </rPh>
    <rPh sb="4" eb="6">
      <t>ガクレキ</t>
    </rPh>
    <phoneticPr fontId="6"/>
  </si>
  <si>
    <t>代替職員の確保</t>
    <rPh sb="0" eb="2">
      <t>ダイガエ</t>
    </rPh>
    <rPh sb="2" eb="4">
      <t>ショクイン</t>
    </rPh>
    <rPh sb="5" eb="7">
      <t>カクホ</t>
    </rPh>
    <phoneticPr fontId="6"/>
  </si>
  <si>
    <t>育児休業</t>
    <rPh sb="0" eb="2">
      <t>イクジ</t>
    </rPh>
    <rPh sb="2" eb="4">
      <t>キュウギョウ</t>
    </rPh>
    <phoneticPr fontId="6"/>
  </si>
  <si>
    <t>Ａ</t>
    <phoneticPr fontId="6"/>
  </si>
  <si>
    <t>Ｂ</t>
    <phoneticPr fontId="6"/>
  </si>
  <si>
    <t>Ｃ</t>
    <phoneticPr fontId="6"/>
  </si>
  <si>
    <t>Ｄ</t>
    <phoneticPr fontId="6"/>
  </si>
  <si>
    <t>Ｅ</t>
    <phoneticPr fontId="6"/>
  </si>
  <si>
    <t>Ｆ</t>
    <phoneticPr fontId="6"/>
  </si>
  <si>
    <t>入院基本料</t>
    <rPh sb="0" eb="2">
      <t>ニュウイン</t>
    </rPh>
    <rPh sb="2" eb="5">
      <t>キホンリョウ</t>
    </rPh>
    <phoneticPr fontId="6"/>
  </si>
  <si>
    <t>特別入院基本料</t>
    <rPh sb="0" eb="2">
      <t>トクベツ</t>
    </rPh>
    <rPh sb="2" eb="4">
      <t>ニュウイン</t>
    </rPh>
    <rPh sb="4" eb="7">
      <t>キホンリョウ</t>
    </rPh>
    <phoneticPr fontId="6"/>
  </si>
  <si>
    <t>種別</t>
    <rPh sb="0" eb="2">
      <t>シュベツ</t>
    </rPh>
    <phoneticPr fontId="6"/>
  </si>
  <si>
    <t>一般病棟</t>
    <rPh sb="0" eb="2">
      <t>イッパン</t>
    </rPh>
    <rPh sb="2" eb="4">
      <t>ビョウトウ</t>
    </rPh>
    <phoneticPr fontId="6"/>
  </si>
  <si>
    <t>結核病棟</t>
    <rPh sb="0" eb="2">
      <t>ケッカク</t>
    </rPh>
    <rPh sb="2" eb="4">
      <t>ビョウトウ</t>
    </rPh>
    <phoneticPr fontId="6"/>
  </si>
  <si>
    <t>精神病棟</t>
    <rPh sb="0" eb="2">
      <t>セイシン</t>
    </rPh>
    <rPh sb="2" eb="4">
      <t>ビョウトウ</t>
    </rPh>
    <phoneticPr fontId="6"/>
  </si>
  <si>
    <t>特定機能一般病棟</t>
    <rPh sb="0" eb="2">
      <t>トクテイ</t>
    </rPh>
    <rPh sb="2" eb="4">
      <t>キノウ</t>
    </rPh>
    <rPh sb="4" eb="6">
      <t>イッパン</t>
    </rPh>
    <rPh sb="6" eb="8">
      <t>ビョウトウ</t>
    </rPh>
    <phoneticPr fontId="6"/>
  </si>
  <si>
    <t>特定機能結核病棟</t>
    <rPh sb="0" eb="2">
      <t>トクテイ</t>
    </rPh>
    <rPh sb="2" eb="4">
      <t>キノウ</t>
    </rPh>
    <rPh sb="4" eb="6">
      <t>ケッカク</t>
    </rPh>
    <rPh sb="6" eb="8">
      <t>ビョウトウ</t>
    </rPh>
    <phoneticPr fontId="6"/>
  </si>
  <si>
    <t>特定機能精神病棟</t>
    <rPh sb="0" eb="2">
      <t>トクテイ</t>
    </rPh>
    <rPh sb="2" eb="4">
      <t>キノウ</t>
    </rPh>
    <rPh sb="4" eb="6">
      <t>セイシン</t>
    </rPh>
    <rPh sb="6" eb="8">
      <t>ビョウトウ</t>
    </rPh>
    <phoneticPr fontId="6"/>
  </si>
  <si>
    <t>専門病院</t>
    <rPh sb="0" eb="2">
      <t>センモン</t>
    </rPh>
    <rPh sb="2" eb="4">
      <t>ビョウイン</t>
    </rPh>
    <phoneticPr fontId="6"/>
  </si>
  <si>
    <t>障害者施設等</t>
    <rPh sb="0" eb="3">
      <t>ショウガイシャ</t>
    </rPh>
    <rPh sb="3" eb="5">
      <t>シセツ</t>
    </rPh>
    <rPh sb="5" eb="6">
      <t>トウ</t>
    </rPh>
    <phoneticPr fontId="6"/>
  </si>
  <si>
    <t>７：１</t>
    <phoneticPr fontId="6"/>
  </si>
  <si>
    <t>１０：１</t>
    <phoneticPr fontId="6"/>
  </si>
  <si>
    <t>１３：１</t>
    <phoneticPr fontId="6"/>
  </si>
  <si>
    <t>１５：１</t>
    <phoneticPr fontId="6"/>
  </si>
  <si>
    <t>１８：１</t>
    <phoneticPr fontId="6"/>
  </si>
  <si>
    <t>２０：１</t>
    <phoneticPr fontId="6"/>
  </si>
  <si>
    <t>配置看護職員数（人）</t>
    <rPh sb="0" eb="2">
      <t>ハイチ</t>
    </rPh>
    <rPh sb="2" eb="4">
      <t>カンゴ</t>
    </rPh>
    <rPh sb="4" eb="7">
      <t>ショクインスウ</t>
    </rPh>
    <rPh sb="8" eb="9">
      <t>ニン</t>
    </rPh>
    <phoneticPr fontId="6"/>
  </si>
  <si>
    <t>種　　別</t>
    <rPh sb="0" eb="1">
      <t>タネ</t>
    </rPh>
    <rPh sb="3" eb="4">
      <t>ベツ</t>
    </rPh>
    <phoneticPr fontId="6"/>
  </si>
  <si>
    <t>その他病棟</t>
    <rPh sb="2" eb="3">
      <t>タ</t>
    </rPh>
    <rPh sb="3" eb="5">
      <t>ビョウトウ</t>
    </rPh>
    <phoneticPr fontId="6"/>
  </si>
  <si>
    <t>病棟</t>
    <rPh sb="0" eb="2">
      <t>ビョウトウ</t>
    </rPh>
    <phoneticPr fontId="6"/>
  </si>
  <si>
    <t>手術室</t>
    <rPh sb="0" eb="3">
      <t>シュジュツシツ</t>
    </rPh>
    <phoneticPr fontId="6"/>
  </si>
  <si>
    <t>中央材料室</t>
    <rPh sb="0" eb="2">
      <t>チュウオウ</t>
    </rPh>
    <rPh sb="2" eb="4">
      <t>ザイリョウ</t>
    </rPh>
    <rPh sb="4" eb="5">
      <t>シツ</t>
    </rPh>
    <phoneticPr fontId="6"/>
  </si>
  <si>
    <t>外来・その他診療（人工透析含む）</t>
    <rPh sb="0" eb="2">
      <t>ガイライ</t>
    </rPh>
    <rPh sb="5" eb="6">
      <t>タ</t>
    </rPh>
    <rPh sb="6" eb="8">
      <t>シンリョウ</t>
    </rPh>
    <rPh sb="9" eb="11">
      <t>ジンコウ</t>
    </rPh>
    <rPh sb="11" eb="13">
      <t>トウセキ</t>
    </rPh>
    <rPh sb="13" eb="14">
      <t>フク</t>
    </rPh>
    <phoneticPr fontId="6"/>
  </si>
  <si>
    <t>地域連携室・退院調整室等</t>
    <rPh sb="0" eb="2">
      <t>チイキ</t>
    </rPh>
    <rPh sb="2" eb="5">
      <t>レンケイシツ</t>
    </rPh>
    <rPh sb="6" eb="8">
      <t>タイイン</t>
    </rPh>
    <rPh sb="8" eb="11">
      <t>チョウセイシツ</t>
    </rPh>
    <rPh sb="11" eb="12">
      <t>トウ</t>
    </rPh>
    <phoneticPr fontId="6"/>
  </si>
  <si>
    <t>その他</t>
    <rPh sb="2" eb="3">
      <t>タ</t>
    </rPh>
    <phoneticPr fontId="6"/>
  </si>
  <si>
    <t>その他部門</t>
    <rPh sb="2" eb="3">
      <t>タ</t>
    </rPh>
    <rPh sb="3" eb="5">
      <t>ブモン</t>
    </rPh>
    <phoneticPr fontId="6"/>
  </si>
  <si>
    <t>合　計</t>
    <rPh sb="0" eb="1">
      <t>ゴウ</t>
    </rPh>
    <rPh sb="2" eb="3">
      <t>ケイ</t>
    </rPh>
    <phoneticPr fontId="6"/>
  </si>
  <si>
    <t>人数</t>
    <rPh sb="0" eb="2">
      <t>ニンズウ</t>
    </rPh>
    <phoneticPr fontId="6"/>
  </si>
  <si>
    <t>夜勤回数</t>
    <rPh sb="0" eb="2">
      <t>ヤキン</t>
    </rPh>
    <rPh sb="2" eb="4">
      <t>カイスウ</t>
    </rPh>
    <phoneticPr fontId="6"/>
  </si>
  <si>
    <t>看護職員</t>
    <rPh sb="0" eb="2">
      <t>カンゴ</t>
    </rPh>
    <rPh sb="2" eb="4">
      <t>ショクイン</t>
    </rPh>
    <phoneticPr fontId="6"/>
  </si>
  <si>
    <t>（再掲）管理者</t>
    <rPh sb="1" eb="3">
      <t>サイケイ</t>
    </rPh>
    <rPh sb="4" eb="7">
      <t>カンリシャ</t>
    </rPh>
    <phoneticPr fontId="6"/>
  </si>
  <si>
    <t>病院名</t>
    <rPh sb="0" eb="2">
      <t>ビョウイン</t>
    </rPh>
    <rPh sb="2" eb="3">
      <t>メイ</t>
    </rPh>
    <phoneticPr fontId="6"/>
  </si>
  <si>
    <t>住　所</t>
    <rPh sb="0" eb="1">
      <t>ジュウ</t>
    </rPh>
    <rPh sb="2" eb="3">
      <t>ショ</t>
    </rPh>
    <phoneticPr fontId="6"/>
  </si>
  <si>
    <t>看護管理者氏名</t>
    <rPh sb="0" eb="2">
      <t>カンゴ</t>
    </rPh>
    <rPh sb="2" eb="5">
      <t>カンリシャ</t>
    </rPh>
    <rPh sb="5" eb="7">
      <t>シメイ</t>
    </rPh>
    <phoneticPr fontId="6"/>
  </si>
  <si>
    <t>③職場の人間関係のため</t>
    <rPh sb="1" eb="3">
      <t>ショクバ</t>
    </rPh>
    <rPh sb="4" eb="6">
      <t>ニンゲン</t>
    </rPh>
    <rPh sb="6" eb="8">
      <t>カンケイ</t>
    </rPh>
    <phoneticPr fontId="6"/>
  </si>
  <si>
    <t>県内</t>
    <rPh sb="0" eb="2">
      <t>ケンナイ</t>
    </rPh>
    <phoneticPr fontId="6"/>
  </si>
  <si>
    <t>県外</t>
    <rPh sb="0" eb="2">
      <t>ケンガイ</t>
    </rPh>
    <phoneticPr fontId="6"/>
  </si>
  <si>
    <t>③医療安全対策の充実</t>
    <rPh sb="1" eb="3">
      <t>イリョウ</t>
    </rPh>
    <rPh sb="3" eb="5">
      <t>アンゼン</t>
    </rPh>
    <rPh sb="5" eb="7">
      <t>タイサク</t>
    </rPh>
    <rPh sb="8" eb="10">
      <t>ジュウジツ</t>
    </rPh>
    <phoneticPr fontId="6"/>
  </si>
  <si>
    <t>行っていない</t>
    <rPh sb="0" eb="1">
      <t>オコナ</t>
    </rPh>
    <phoneticPr fontId="6"/>
  </si>
  <si>
    <t>③プリセプターシップによる指導</t>
    <rPh sb="13" eb="15">
      <t>シドウ</t>
    </rPh>
    <phoneticPr fontId="6"/>
  </si>
  <si>
    <t>積極的に行っている</t>
    <rPh sb="0" eb="3">
      <t>セッキョクテキ</t>
    </rPh>
    <rPh sb="4" eb="5">
      <t>オコナ</t>
    </rPh>
    <phoneticPr fontId="6"/>
  </si>
  <si>
    <t>①看護職員の募集を複数回実施</t>
    <rPh sb="1" eb="3">
      <t>カンゴ</t>
    </rPh>
    <rPh sb="3" eb="5">
      <t>ショクイン</t>
    </rPh>
    <rPh sb="6" eb="8">
      <t>ボシュウ</t>
    </rPh>
    <rPh sb="9" eb="11">
      <t>フクスウ</t>
    </rPh>
    <rPh sb="11" eb="12">
      <t>カイ</t>
    </rPh>
    <rPh sb="12" eb="14">
      <t>ジッシ</t>
    </rPh>
    <phoneticPr fontId="6"/>
  </si>
  <si>
    <t>②求人広告の掲載</t>
    <rPh sb="1" eb="3">
      <t>キュウジン</t>
    </rPh>
    <rPh sb="3" eb="5">
      <t>コウコク</t>
    </rPh>
    <rPh sb="6" eb="8">
      <t>ケイサイ</t>
    </rPh>
    <phoneticPr fontId="6"/>
  </si>
  <si>
    <t>⑥病院のホームページに病院紹介や求人を掲載</t>
    <rPh sb="1" eb="3">
      <t>ビョウイン</t>
    </rPh>
    <rPh sb="11" eb="13">
      <t>ビョウイン</t>
    </rPh>
    <rPh sb="13" eb="15">
      <t>ショウカイ</t>
    </rPh>
    <rPh sb="16" eb="18">
      <t>キュウジン</t>
    </rPh>
    <rPh sb="19" eb="21">
      <t>ケイサイ</t>
    </rPh>
    <phoneticPr fontId="6"/>
  </si>
  <si>
    <t>⑦病院説明会を県内で開催</t>
    <rPh sb="1" eb="3">
      <t>ビョウイン</t>
    </rPh>
    <rPh sb="3" eb="6">
      <t>セツメイカイ</t>
    </rPh>
    <rPh sb="7" eb="9">
      <t>ケンナイ</t>
    </rPh>
    <rPh sb="10" eb="12">
      <t>カイサイ</t>
    </rPh>
    <phoneticPr fontId="6"/>
  </si>
  <si>
    <t>⑧病院説明会を県外で開催</t>
    <rPh sb="1" eb="3">
      <t>ビョウイン</t>
    </rPh>
    <rPh sb="3" eb="6">
      <t>セツメイカイ</t>
    </rPh>
    <rPh sb="7" eb="9">
      <t>ケンガイ</t>
    </rPh>
    <rPh sb="10" eb="12">
      <t>カイサイ</t>
    </rPh>
    <phoneticPr fontId="6"/>
  </si>
  <si>
    <t>⑩県内の学校に学校訪問を実施</t>
    <rPh sb="1" eb="3">
      <t>ケンナイ</t>
    </rPh>
    <rPh sb="4" eb="6">
      <t>ガッコウ</t>
    </rPh>
    <rPh sb="7" eb="9">
      <t>ガッコウ</t>
    </rPh>
    <rPh sb="9" eb="11">
      <t>ホウモン</t>
    </rPh>
    <rPh sb="12" eb="14">
      <t>ジッシ</t>
    </rPh>
    <phoneticPr fontId="6"/>
  </si>
  <si>
    <t>⑪県外の学校に学校訪問を実施</t>
    <rPh sb="1" eb="3">
      <t>ケンガイ</t>
    </rPh>
    <rPh sb="4" eb="6">
      <t>ガッコウ</t>
    </rPh>
    <rPh sb="7" eb="9">
      <t>ガッコウ</t>
    </rPh>
    <rPh sb="9" eb="11">
      <t>ホウモン</t>
    </rPh>
    <rPh sb="12" eb="14">
      <t>ジッシ</t>
    </rPh>
    <phoneticPr fontId="6"/>
  </si>
  <si>
    <t>⑫学校訪問の早期実施</t>
    <rPh sb="1" eb="3">
      <t>ガッコウ</t>
    </rPh>
    <rPh sb="3" eb="5">
      <t>ホウモン</t>
    </rPh>
    <rPh sb="6" eb="8">
      <t>ソウキ</t>
    </rPh>
    <rPh sb="8" eb="10">
      <t>ジッシ</t>
    </rPh>
    <phoneticPr fontId="6"/>
  </si>
  <si>
    <t>⑬学生実習の受け入れ</t>
    <rPh sb="1" eb="3">
      <t>ガクセイ</t>
    </rPh>
    <rPh sb="3" eb="5">
      <t>ジッシュウ</t>
    </rPh>
    <rPh sb="6" eb="7">
      <t>ウ</t>
    </rPh>
    <rPh sb="8" eb="9">
      <t>イ</t>
    </rPh>
    <phoneticPr fontId="6"/>
  </si>
  <si>
    <t>⑭学生のニーズに合わせた実習プログラムの実施</t>
    <rPh sb="1" eb="3">
      <t>ガクセイ</t>
    </rPh>
    <rPh sb="8" eb="9">
      <t>ア</t>
    </rPh>
    <rPh sb="12" eb="14">
      <t>ジッシュウ</t>
    </rPh>
    <rPh sb="20" eb="22">
      <t>ジッシ</t>
    </rPh>
    <phoneticPr fontId="6"/>
  </si>
  <si>
    <t>⑮院内に人材確保の専任担当者を配置</t>
    <rPh sb="1" eb="3">
      <t>インナイ</t>
    </rPh>
    <rPh sb="4" eb="6">
      <t>ジンザイ</t>
    </rPh>
    <rPh sb="6" eb="8">
      <t>カクホ</t>
    </rPh>
    <rPh sb="9" eb="11">
      <t>センニン</t>
    </rPh>
    <rPh sb="11" eb="14">
      <t>タントウシャ</t>
    </rPh>
    <rPh sb="15" eb="17">
      <t>ハイチ</t>
    </rPh>
    <phoneticPr fontId="6"/>
  </si>
  <si>
    <t>⑯年齢制限を設けず採用</t>
    <rPh sb="1" eb="3">
      <t>ネンレイ</t>
    </rPh>
    <rPh sb="3" eb="5">
      <t>セイゲン</t>
    </rPh>
    <rPh sb="6" eb="7">
      <t>モウ</t>
    </rPh>
    <rPh sb="9" eb="11">
      <t>サイヨウ</t>
    </rPh>
    <phoneticPr fontId="6"/>
  </si>
  <si>
    <t>⑱採用試験時に旅費や手当を支給</t>
    <rPh sb="1" eb="3">
      <t>サイヨウ</t>
    </rPh>
    <rPh sb="3" eb="6">
      <t>シケンジ</t>
    </rPh>
    <rPh sb="7" eb="9">
      <t>リョヒ</t>
    </rPh>
    <rPh sb="10" eb="12">
      <t>テアテ</t>
    </rPh>
    <rPh sb="13" eb="15">
      <t>シキュウ</t>
    </rPh>
    <phoneticPr fontId="6"/>
  </si>
  <si>
    <t>⑲着任時の準備金支給</t>
    <rPh sb="1" eb="3">
      <t>チャクニン</t>
    </rPh>
    <rPh sb="3" eb="4">
      <t>ジ</t>
    </rPh>
    <rPh sb="5" eb="8">
      <t>ジュンビキン</t>
    </rPh>
    <rPh sb="8" eb="10">
      <t>シキュウ</t>
    </rPh>
    <phoneticPr fontId="6"/>
  </si>
  <si>
    <t>⑳給与水準、各種手当てを他院よりも高く設定</t>
    <rPh sb="1" eb="3">
      <t>キュウヨ</t>
    </rPh>
    <rPh sb="3" eb="5">
      <t>スイジュン</t>
    </rPh>
    <rPh sb="6" eb="8">
      <t>カクシュ</t>
    </rPh>
    <rPh sb="8" eb="10">
      <t>テア</t>
    </rPh>
    <rPh sb="12" eb="13">
      <t>ホカ</t>
    </rPh>
    <rPh sb="13" eb="14">
      <t>イン</t>
    </rPh>
    <rPh sb="17" eb="18">
      <t>タカ</t>
    </rPh>
    <rPh sb="19" eb="21">
      <t>セッテイ</t>
    </rPh>
    <phoneticPr fontId="6"/>
  </si>
  <si>
    <t>④ナースセンターに求人登録</t>
    <rPh sb="9" eb="11">
      <t>キュウジン</t>
    </rPh>
    <rPh sb="11" eb="13">
      <t>トウロク</t>
    </rPh>
    <phoneticPr fontId="6"/>
  </si>
  <si>
    <t>Ⅱ　離職状況調査</t>
    <rPh sb="2" eb="4">
      <t>リショク</t>
    </rPh>
    <rPh sb="4" eb="6">
      <t>ジョウキョウ</t>
    </rPh>
    <rPh sb="6" eb="8">
      <t>チョウサ</t>
    </rPh>
    <phoneticPr fontId="6"/>
  </si>
  <si>
    <t>Ⅲ　勤務環境調査</t>
    <rPh sb="2" eb="4">
      <t>キンム</t>
    </rPh>
    <rPh sb="4" eb="6">
      <t>カンキョウ</t>
    </rPh>
    <rPh sb="6" eb="8">
      <t>チョウサ</t>
    </rPh>
    <phoneticPr fontId="6"/>
  </si>
  <si>
    <t>職種</t>
    <rPh sb="0" eb="2">
      <t>ショクシュ</t>
    </rPh>
    <phoneticPr fontId="6"/>
  </si>
  <si>
    <t>（＊勤務時間を労働者が決定。通常は一定のコアタイムが含まれる。）</t>
    <rPh sb="2" eb="4">
      <t>キンム</t>
    </rPh>
    <rPh sb="4" eb="6">
      <t>ジカン</t>
    </rPh>
    <rPh sb="7" eb="10">
      <t>ロウドウシャ</t>
    </rPh>
    <rPh sb="11" eb="13">
      <t>ケッテイ</t>
    </rPh>
    <rPh sb="14" eb="16">
      <t>ツウジョウ</t>
    </rPh>
    <rPh sb="17" eb="19">
      <t>イッテイ</t>
    </rPh>
    <rPh sb="26" eb="27">
      <t>フク</t>
    </rPh>
    <phoneticPr fontId="6"/>
  </si>
  <si>
    <t>（＊勤務の開始、終業時刻を労働者によって変える。）</t>
    <rPh sb="2" eb="4">
      <t>キンム</t>
    </rPh>
    <rPh sb="5" eb="7">
      <t>カイシ</t>
    </rPh>
    <rPh sb="8" eb="10">
      <t>シュウギョウ</t>
    </rPh>
    <rPh sb="10" eb="12">
      <t>ジコク</t>
    </rPh>
    <rPh sb="13" eb="16">
      <t>ロウドウシャ</t>
    </rPh>
    <rPh sb="20" eb="21">
      <t>カ</t>
    </rPh>
    <phoneticPr fontId="6"/>
  </si>
  <si>
    <t>少し行っている</t>
    <rPh sb="0" eb="1">
      <t>スコ</t>
    </rPh>
    <rPh sb="2" eb="3">
      <t>オコナ</t>
    </rPh>
    <phoneticPr fontId="6"/>
  </si>
  <si>
    <t xml:space="preserve">    </t>
    <phoneticPr fontId="6"/>
  </si>
  <si>
    <t>①実施している</t>
    <rPh sb="1" eb="3">
      <t>ジッシ</t>
    </rPh>
    <phoneticPr fontId="6"/>
  </si>
  <si>
    <t>電話番号</t>
    <rPh sb="0" eb="2">
      <t>デンワ</t>
    </rPh>
    <rPh sb="2" eb="4">
      <t>バンゴウ</t>
    </rPh>
    <phoneticPr fontId="6"/>
  </si>
  <si>
    <t>Ⅳ　院内保育所設置状況</t>
    <rPh sb="2" eb="4">
      <t>インナイ</t>
    </rPh>
    <rPh sb="4" eb="6">
      <t>ホイク</t>
    </rPh>
    <rPh sb="6" eb="7">
      <t>ショ</t>
    </rPh>
    <rPh sb="7" eb="9">
      <t>セッチ</t>
    </rPh>
    <rPh sb="9" eb="11">
      <t>ジョウキョウ</t>
    </rPh>
    <phoneticPr fontId="6"/>
  </si>
  <si>
    <t>ICU・CCU等　特殊診療（NICU等）</t>
    <rPh sb="7" eb="8">
      <t>トウ</t>
    </rPh>
    <rPh sb="9" eb="11">
      <t>トクシュ</t>
    </rPh>
    <rPh sb="11" eb="13">
      <t>シンリョウ</t>
    </rPh>
    <rPh sb="18" eb="19">
      <t>トウ</t>
    </rPh>
    <phoneticPr fontId="6"/>
  </si>
  <si>
    <t>療養病棟</t>
    <rPh sb="0" eb="2">
      <t>リョウヨウ</t>
    </rPh>
    <rPh sb="2" eb="4">
      <t>ビョウトウ</t>
    </rPh>
    <phoneticPr fontId="6"/>
  </si>
  <si>
    <t>院内感染対策部門</t>
    <rPh sb="0" eb="2">
      <t>インナイ</t>
    </rPh>
    <rPh sb="2" eb="4">
      <t>カンセン</t>
    </rPh>
    <rPh sb="4" eb="6">
      <t>タイサク</t>
    </rPh>
    <rPh sb="6" eb="8">
      <t>ブモン</t>
    </rPh>
    <phoneticPr fontId="6"/>
  </si>
  <si>
    <t>医療安全管理部門</t>
    <rPh sb="0" eb="2">
      <t>イリョウ</t>
    </rPh>
    <rPh sb="2" eb="4">
      <t>アンゼン</t>
    </rPh>
    <rPh sb="4" eb="6">
      <t>カンリ</t>
    </rPh>
    <rPh sb="6" eb="8">
      <t>ブモン</t>
    </rPh>
    <phoneticPr fontId="6"/>
  </si>
  <si>
    <t>専任のリスクマネージャー</t>
    <rPh sb="0" eb="2">
      <t>センニン</t>
    </rPh>
    <phoneticPr fontId="6"/>
  </si>
  <si>
    <t>夜勤免除制度利用者は何人でしたか。</t>
    <rPh sb="0" eb="2">
      <t>ヤキン</t>
    </rPh>
    <rPh sb="2" eb="4">
      <t>メンジョ</t>
    </rPh>
    <rPh sb="4" eb="6">
      <t>セイド</t>
    </rPh>
    <rPh sb="6" eb="9">
      <t>リヨウシャ</t>
    </rPh>
    <rPh sb="10" eb="12">
      <t>ナンニン</t>
    </rPh>
    <phoneticPr fontId="6"/>
  </si>
  <si>
    <t>①採用時研修の充実</t>
    <rPh sb="1" eb="4">
      <t>サイヨウジ</t>
    </rPh>
    <rPh sb="4" eb="6">
      <t>ケンシュウ</t>
    </rPh>
    <rPh sb="7" eb="9">
      <t>ジュウジツ</t>
    </rPh>
    <phoneticPr fontId="6"/>
  </si>
  <si>
    <t>②技術取得段階に応じたきめ細やかな指導</t>
    <rPh sb="1" eb="3">
      <t>ギジュツ</t>
    </rPh>
    <rPh sb="3" eb="5">
      <t>シュトク</t>
    </rPh>
    <rPh sb="5" eb="7">
      <t>ダンカイ</t>
    </rPh>
    <rPh sb="8" eb="9">
      <t>オウ</t>
    </rPh>
    <rPh sb="13" eb="14">
      <t>コマ</t>
    </rPh>
    <rPh sb="17" eb="19">
      <t>シドウ</t>
    </rPh>
    <phoneticPr fontId="6"/>
  </si>
  <si>
    <t>④労働安全衛生の整備（暴露、針刺し事故対応等）</t>
    <rPh sb="1" eb="3">
      <t>ロウドウ</t>
    </rPh>
    <rPh sb="3" eb="5">
      <t>アンゼン</t>
    </rPh>
    <rPh sb="5" eb="7">
      <t>エイセイ</t>
    </rPh>
    <rPh sb="8" eb="10">
      <t>セイビ</t>
    </rPh>
    <rPh sb="11" eb="12">
      <t>ボウ</t>
    </rPh>
    <rPh sb="12" eb="13">
      <t>ロ</t>
    </rPh>
    <rPh sb="14" eb="16">
      <t>ハリサ</t>
    </rPh>
    <rPh sb="17" eb="19">
      <t>ジコ</t>
    </rPh>
    <rPh sb="19" eb="21">
      <t>タイオウ</t>
    </rPh>
    <rPh sb="21" eb="22">
      <t>トウ</t>
    </rPh>
    <phoneticPr fontId="6"/>
  </si>
  <si>
    <t>①経験に応じた個別の指導体制</t>
    <rPh sb="1" eb="3">
      <t>ケイケン</t>
    </rPh>
    <rPh sb="4" eb="5">
      <t>オウ</t>
    </rPh>
    <rPh sb="7" eb="9">
      <t>コベツ</t>
    </rPh>
    <rPh sb="10" eb="12">
      <t>シドウ</t>
    </rPh>
    <rPh sb="12" eb="14">
      <t>タイセイ</t>
    </rPh>
    <phoneticPr fontId="6"/>
  </si>
  <si>
    <t>②経験を考慮した初任給の設定</t>
    <rPh sb="1" eb="3">
      <t>ケイケン</t>
    </rPh>
    <rPh sb="4" eb="6">
      <t>コウリョ</t>
    </rPh>
    <rPh sb="8" eb="11">
      <t>ショニンキュウ</t>
    </rPh>
    <rPh sb="12" eb="14">
      <t>セッテイ</t>
    </rPh>
    <phoneticPr fontId="6"/>
  </si>
  <si>
    <t>③経験を考慮した昇級・昇進</t>
    <rPh sb="1" eb="3">
      <t>ケイケン</t>
    </rPh>
    <rPh sb="4" eb="6">
      <t>コウリョ</t>
    </rPh>
    <rPh sb="8" eb="10">
      <t>ショウキュウ</t>
    </rPh>
    <rPh sb="11" eb="13">
      <t>ショウシン</t>
    </rPh>
    <phoneticPr fontId="6"/>
  </si>
  <si>
    <t>准看護師</t>
    <rPh sb="0" eb="1">
      <t>ジュン</t>
    </rPh>
    <rPh sb="1" eb="4">
      <t>カンゴシ</t>
    </rPh>
    <phoneticPr fontId="6"/>
  </si>
  <si>
    <t>（採用人数合計は、１ページの総採用数常勤合計と同数になります）</t>
    <rPh sb="1" eb="3">
      <t>サイヨウ</t>
    </rPh>
    <rPh sb="3" eb="4">
      <t>ニン</t>
    </rPh>
    <rPh sb="4" eb="5">
      <t>スウ</t>
    </rPh>
    <rPh sb="5" eb="7">
      <t>ゴウケイ</t>
    </rPh>
    <rPh sb="14" eb="15">
      <t>ソウ</t>
    </rPh>
    <rPh sb="15" eb="17">
      <t>サイヨウ</t>
    </rPh>
    <rPh sb="17" eb="18">
      <t>スウ</t>
    </rPh>
    <rPh sb="18" eb="20">
      <t>ジョウキン</t>
    </rPh>
    <rPh sb="20" eb="22">
      <t>ゴウケイ</t>
    </rPh>
    <rPh sb="23" eb="25">
      <t>ドウスウ</t>
    </rPh>
    <phoneticPr fontId="6"/>
  </si>
  <si>
    <t>⑨合同の病院説明会に参加（就職フェア含む）</t>
    <rPh sb="1" eb="3">
      <t>ゴウドウ</t>
    </rPh>
    <rPh sb="4" eb="6">
      <t>ビョウイン</t>
    </rPh>
    <rPh sb="6" eb="9">
      <t>セツメイカイ</t>
    </rPh>
    <rPh sb="10" eb="12">
      <t>サンカ</t>
    </rPh>
    <rPh sb="13" eb="15">
      <t>シュウショク</t>
    </rPh>
    <rPh sb="18" eb="19">
      <t>フク</t>
    </rPh>
    <phoneticPr fontId="6"/>
  </si>
  <si>
    <t>⑤募集パンフレットの配布（就職ガイドブックおかやま含む）</t>
    <rPh sb="1" eb="3">
      <t>ボシュウ</t>
    </rPh>
    <rPh sb="10" eb="12">
      <t>ハイフ</t>
    </rPh>
    <rPh sb="13" eb="15">
      <t>シュウショク</t>
    </rPh>
    <rPh sb="25" eb="26">
      <t>フク</t>
    </rPh>
    <phoneticPr fontId="6"/>
  </si>
  <si>
    <t>助産師</t>
    <rPh sb="0" eb="3">
      <t>ジョサンシシ</t>
    </rPh>
    <phoneticPr fontId="6"/>
  </si>
  <si>
    <t>合　　計</t>
    <rPh sb="0" eb="1">
      <t>ゴウ</t>
    </rPh>
    <rPh sb="3" eb="4">
      <t>ケイ</t>
    </rPh>
    <phoneticPr fontId="6"/>
  </si>
  <si>
    <t>最少回数</t>
    <rPh sb="0" eb="2">
      <t>サイショウ</t>
    </rPh>
    <rPh sb="2" eb="4">
      <t>カイスウ</t>
    </rPh>
    <phoneticPr fontId="6"/>
  </si>
  <si>
    <t>最多回数</t>
    <rPh sb="0" eb="2">
      <t>サイタ</t>
    </rPh>
    <rPh sb="2" eb="4">
      <t>カイスウ</t>
    </rPh>
    <phoneticPr fontId="6"/>
  </si>
  <si>
    <t>参加費・受講料</t>
    <rPh sb="0" eb="3">
      <t>サンカヒ</t>
    </rPh>
    <rPh sb="4" eb="7">
      <t>ジュコウリョウ</t>
    </rPh>
    <phoneticPr fontId="6"/>
  </si>
  <si>
    <t>交通費</t>
    <rPh sb="0" eb="3">
      <t>コウツウヒ</t>
    </rPh>
    <phoneticPr fontId="6"/>
  </si>
  <si>
    <t>宿泊費</t>
    <rPh sb="0" eb="3">
      <t>シュクハクヒ</t>
    </rPh>
    <phoneticPr fontId="6"/>
  </si>
  <si>
    <t>日当</t>
    <rPh sb="0" eb="2">
      <t>ニットウ</t>
    </rPh>
    <phoneticPr fontId="6"/>
  </si>
  <si>
    <t>給与</t>
    <rPh sb="0" eb="2">
      <t>キュウヨ</t>
    </rPh>
    <phoneticPr fontId="6"/>
  </si>
  <si>
    <t>通勤距離・時間</t>
    <rPh sb="0" eb="2">
      <t>ツウキン</t>
    </rPh>
    <rPh sb="2" eb="4">
      <t>キョリ</t>
    </rPh>
    <rPh sb="5" eb="7">
      <t>ジカン</t>
    </rPh>
    <phoneticPr fontId="6"/>
  </si>
  <si>
    <t>院内保育等の職場環境</t>
    <rPh sb="0" eb="2">
      <t>インナイ</t>
    </rPh>
    <rPh sb="2" eb="4">
      <t>ホイク</t>
    </rPh>
    <rPh sb="4" eb="5">
      <t>トウ</t>
    </rPh>
    <rPh sb="6" eb="8">
      <t>ショクバ</t>
    </rPh>
    <rPh sb="8" eb="10">
      <t>カンキョウ</t>
    </rPh>
    <phoneticPr fontId="6"/>
  </si>
  <si>
    <t>①短時間正職員制度</t>
    <rPh sb="1" eb="4">
      <t>タンジカン</t>
    </rPh>
    <rPh sb="4" eb="7">
      <t>セイショクイン</t>
    </rPh>
    <rPh sb="7" eb="9">
      <t>セイド</t>
    </rPh>
    <phoneticPr fontId="6"/>
  </si>
  <si>
    <t>②フレックスタイム</t>
    <phoneticPr fontId="6"/>
  </si>
  <si>
    <t>③ワーク・シェアリング</t>
    <phoneticPr fontId="6"/>
  </si>
  <si>
    <t>④時差出勤・終業</t>
    <rPh sb="1" eb="3">
      <t>ジサ</t>
    </rPh>
    <rPh sb="3" eb="5">
      <t>シュッキン</t>
    </rPh>
    <rPh sb="6" eb="8">
      <t>シュウギョウ</t>
    </rPh>
    <phoneticPr fontId="6"/>
  </si>
  <si>
    <t>⑤その他の多様な勤務形態</t>
    <rPh sb="3" eb="4">
      <t>タ</t>
    </rPh>
    <rPh sb="5" eb="7">
      <t>タヨウ</t>
    </rPh>
    <rPh sb="8" eb="10">
      <t>キンム</t>
    </rPh>
    <rPh sb="10" eb="12">
      <t>ケイタイ</t>
    </rPh>
    <phoneticPr fontId="6"/>
  </si>
  <si>
    <t>内 　訳</t>
    <rPh sb="0" eb="1">
      <t>ナイ</t>
    </rPh>
    <rPh sb="3" eb="4">
      <t>ヤク</t>
    </rPh>
    <phoneticPr fontId="6"/>
  </si>
  <si>
    <t>❋一般的な定着対策❋</t>
    <rPh sb="1" eb="4">
      <t>イッパンテキ</t>
    </rPh>
    <rPh sb="5" eb="7">
      <t>テイチャク</t>
    </rPh>
    <rPh sb="7" eb="9">
      <t>タイサク</t>
    </rPh>
    <phoneticPr fontId="6"/>
  </si>
  <si>
    <t>２５：１</t>
    <phoneticPr fontId="6"/>
  </si>
  <si>
    <t>G</t>
    <phoneticPr fontId="6"/>
  </si>
  <si>
    <t>常勤・短時間正職員内訳</t>
    <rPh sb="0" eb="2">
      <t>ジョウキン</t>
    </rPh>
    <rPh sb="3" eb="6">
      <t>タンジカン</t>
    </rPh>
    <rPh sb="6" eb="7">
      <t>セイ</t>
    </rPh>
    <rPh sb="7" eb="9">
      <t>ショクイン</t>
    </rPh>
    <rPh sb="9" eb="11">
      <t>ウチワケ</t>
    </rPh>
    <phoneticPr fontId="6"/>
  </si>
  <si>
    <t>専任の看護職員教育担当者</t>
    <rPh sb="0" eb="2">
      <t>センニン</t>
    </rPh>
    <rPh sb="3" eb="5">
      <t>カンゴ</t>
    </rPh>
    <rPh sb="5" eb="7">
      <t>ショクイン</t>
    </rPh>
    <rPh sb="7" eb="9">
      <t>キョウイク</t>
    </rPh>
    <rPh sb="9" eb="12">
      <t>タントウシャ</t>
    </rPh>
    <phoneticPr fontId="6"/>
  </si>
  <si>
    <t>Ⅵ　定着対策</t>
    <rPh sb="2" eb="4">
      <t>テイチャク</t>
    </rPh>
    <rPh sb="4" eb="6">
      <t>タイサク</t>
    </rPh>
    <phoneticPr fontId="6"/>
  </si>
  <si>
    <t>新人看護職員</t>
    <rPh sb="0" eb="6">
      <t>シンジンカンゴショクイン</t>
    </rPh>
    <phoneticPr fontId="6"/>
  </si>
  <si>
    <t>２位</t>
    <rPh sb="1" eb="2">
      <t>イ</t>
    </rPh>
    <phoneticPr fontId="6"/>
  </si>
  <si>
    <t>３位</t>
    <rPh sb="1" eb="2">
      <t>イ</t>
    </rPh>
    <phoneticPr fontId="6"/>
  </si>
  <si>
    <t>①業務内容や業務量の調整</t>
    <rPh sb="1" eb="3">
      <t>ギョウム</t>
    </rPh>
    <rPh sb="3" eb="5">
      <t>ナイヨウ</t>
    </rPh>
    <rPh sb="6" eb="8">
      <t>ギョウム</t>
    </rPh>
    <rPh sb="8" eb="9">
      <t>リョウ</t>
    </rPh>
    <rPh sb="10" eb="12">
      <t>チョウセイ</t>
    </rPh>
    <phoneticPr fontId="6"/>
  </si>
  <si>
    <t>②教育専任者の配置や担当の配置</t>
    <rPh sb="1" eb="3">
      <t>キョウイク</t>
    </rPh>
    <rPh sb="3" eb="6">
      <t>センニンシャ</t>
    </rPh>
    <rPh sb="7" eb="9">
      <t>ハイチ</t>
    </rPh>
    <rPh sb="10" eb="12">
      <t>タントウ</t>
    </rPh>
    <rPh sb="13" eb="15">
      <t>ハイチ</t>
    </rPh>
    <phoneticPr fontId="6"/>
  </si>
  <si>
    <t>④精神的健康上の理由</t>
    <rPh sb="1" eb="4">
      <t>セイシンテキ</t>
    </rPh>
    <rPh sb="4" eb="6">
      <t>ケンコウ</t>
    </rPh>
    <rPh sb="6" eb="7">
      <t>ジョウ</t>
    </rPh>
    <rPh sb="8" eb="10">
      <t>リユウ</t>
    </rPh>
    <phoneticPr fontId="6"/>
  </si>
  <si>
    <t>⑤身体的健康上の理由</t>
    <rPh sb="1" eb="3">
      <t>シンタイ</t>
    </rPh>
    <rPh sb="3" eb="4">
      <t>テキ</t>
    </rPh>
    <rPh sb="4" eb="7">
      <t>ケンコウジョウ</t>
    </rPh>
    <rPh sb="8" eb="10">
      <t>リユウ</t>
    </rPh>
    <phoneticPr fontId="6"/>
  </si>
  <si>
    <t>⑥自分の適正能力・看護技術への不安</t>
    <rPh sb="1" eb="3">
      <t>ジブン</t>
    </rPh>
    <rPh sb="4" eb="6">
      <t>テキセイ</t>
    </rPh>
    <rPh sb="6" eb="8">
      <t>ノウリョク</t>
    </rPh>
    <rPh sb="9" eb="11">
      <t>カンゴ</t>
    </rPh>
    <rPh sb="11" eb="13">
      <t>ギジュツ</t>
    </rPh>
    <rPh sb="15" eb="17">
      <t>フアン</t>
    </rPh>
    <phoneticPr fontId="6"/>
  </si>
  <si>
    <t>⑦看護職以外への興味</t>
    <rPh sb="1" eb="4">
      <t>カンゴショク</t>
    </rPh>
    <rPh sb="4" eb="6">
      <t>イガイ</t>
    </rPh>
    <rPh sb="8" eb="10">
      <t>キョウミ</t>
    </rPh>
    <phoneticPr fontId="6"/>
  </si>
  <si>
    <t>⑧他の職場への興味</t>
    <rPh sb="1" eb="2">
      <t>ホカ</t>
    </rPh>
    <rPh sb="3" eb="5">
      <t>ショクバ</t>
    </rPh>
    <rPh sb="7" eb="9">
      <t>キョウミ</t>
    </rPh>
    <phoneticPr fontId="6"/>
  </si>
  <si>
    <t>⑨医療事故への不安</t>
    <rPh sb="1" eb="3">
      <t>イリョウ</t>
    </rPh>
    <rPh sb="3" eb="5">
      <t>ジコ</t>
    </rPh>
    <rPh sb="7" eb="9">
      <t>フアン</t>
    </rPh>
    <phoneticPr fontId="6"/>
  </si>
  <si>
    <t>⑩勤務時間が長い、超過勤務が多い</t>
    <rPh sb="1" eb="3">
      <t>キンム</t>
    </rPh>
    <rPh sb="3" eb="5">
      <t>ジカン</t>
    </rPh>
    <rPh sb="6" eb="7">
      <t>ナガ</t>
    </rPh>
    <rPh sb="9" eb="11">
      <t>チョウカ</t>
    </rPh>
    <rPh sb="11" eb="13">
      <t>キンム</t>
    </rPh>
    <rPh sb="14" eb="15">
      <t>オオ</t>
    </rPh>
    <phoneticPr fontId="6"/>
  </si>
  <si>
    <t>⑪夜勤の負担が大きい</t>
    <rPh sb="1" eb="3">
      <t>ヤキン</t>
    </rPh>
    <rPh sb="4" eb="6">
      <t>フタン</t>
    </rPh>
    <rPh sb="7" eb="8">
      <t>オオ</t>
    </rPh>
    <phoneticPr fontId="6"/>
  </si>
  <si>
    <t>⑫休暇が取れない</t>
    <rPh sb="1" eb="3">
      <t>キュウカ</t>
    </rPh>
    <rPh sb="4" eb="5">
      <t>ト</t>
    </rPh>
    <phoneticPr fontId="6"/>
  </si>
  <si>
    <t>⑬研修体制が不十分</t>
    <rPh sb="1" eb="3">
      <t>ケンシュウ</t>
    </rPh>
    <rPh sb="3" eb="5">
      <t>タイセイ</t>
    </rPh>
    <rPh sb="6" eb="9">
      <t>フジュウブン</t>
    </rPh>
    <phoneticPr fontId="6"/>
  </si>
  <si>
    <t>再就労看護職員</t>
    <rPh sb="0" eb="3">
      <t>サイシュウロウ</t>
    </rPh>
    <rPh sb="3" eb="5">
      <t>カンゴ</t>
    </rPh>
    <rPh sb="5" eb="7">
      <t>ショクイン</t>
    </rPh>
    <phoneticPr fontId="6"/>
  </si>
  <si>
    <t>産前休業</t>
    <rPh sb="0" eb="2">
      <t>サンゼン</t>
    </rPh>
    <rPh sb="2" eb="4">
      <t>キュウギョウ</t>
    </rPh>
    <phoneticPr fontId="6"/>
  </si>
  <si>
    <t>産後休業</t>
    <rPh sb="0" eb="2">
      <t>サンゴ</t>
    </rPh>
    <rPh sb="2" eb="4">
      <t>キュウギョウ</t>
    </rPh>
    <phoneticPr fontId="6"/>
  </si>
  <si>
    <t>病床数</t>
    <rPh sb="0" eb="3">
      <t>ビョウショウスウ</t>
    </rPh>
    <phoneticPr fontId="6"/>
  </si>
  <si>
    <t>　　</t>
    <phoneticPr fontId="6"/>
  </si>
  <si>
    <t>　　　　把握している理由のうち多いもの１～3位まで、新人看護職員、再就労看護職員それぞれについて</t>
    <rPh sb="4" eb="6">
      <t>ハアク</t>
    </rPh>
    <rPh sb="10" eb="12">
      <t>リユウ</t>
    </rPh>
    <rPh sb="15" eb="16">
      <t>オオ</t>
    </rPh>
    <rPh sb="22" eb="23">
      <t>イ</t>
    </rPh>
    <rPh sb="26" eb="32">
      <t>シンジンカンゴショクイン</t>
    </rPh>
    <rPh sb="33" eb="36">
      <t>サイシュウロウ</t>
    </rPh>
    <rPh sb="36" eb="38">
      <t>カンゴ</t>
    </rPh>
    <rPh sb="38" eb="40">
      <t>ショクイン</t>
    </rPh>
    <phoneticPr fontId="6"/>
  </si>
  <si>
    <t>⑤職場の暴力対策・相談体制の充実</t>
    <phoneticPr fontId="6"/>
  </si>
  <si>
    <t>⑦看護職員と他職員の事業分担の明確化及び推進</t>
    <phoneticPr fontId="6"/>
  </si>
  <si>
    <t>⑨給与・諸手当の改善</t>
    <phoneticPr fontId="6"/>
  </si>
  <si>
    <t>⑩病院施設の整備</t>
    <phoneticPr fontId="6"/>
  </si>
  <si>
    <t>⑪寄宿舎等福利厚生施設の整備</t>
    <phoneticPr fontId="6"/>
  </si>
  <si>
    <t>⑫子育て支援策の充実</t>
    <phoneticPr fontId="6"/>
  </si>
  <si>
    <r>
      <t>⑥メンタルヘルス相談体制の整備</t>
    </r>
    <r>
      <rPr>
        <sz val="9"/>
        <rFont val="ＭＳ Ｐゴシック"/>
        <family val="3"/>
        <charset val="128"/>
      </rPr>
      <t>（カウンセラー、リエゾンナースの配置、外部相談機関の活用等）</t>
    </r>
    <phoneticPr fontId="6"/>
  </si>
  <si>
    <r>
      <t>⑧</t>
    </r>
    <r>
      <rPr>
        <sz val="10"/>
        <rFont val="ＭＳ Ｐゴシック"/>
        <family val="3"/>
        <charset val="128"/>
      </rPr>
      <t>代替え要員等の確保及び計画的な看護職員配置の取組</t>
    </r>
    <phoneticPr fontId="6"/>
  </si>
  <si>
    <t>㉒新人看護職員等研修体制の整備</t>
    <rPh sb="1" eb="3">
      <t>シンジン</t>
    </rPh>
    <rPh sb="3" eb="5">
      <t>カンゴ</t>
    </rPh>
    <rPh sb="5" eb="7">
      <t>ショクイン</t>
    </rPh>
    <rPh sb="7" eb="8">
      <t>トウ</t>
    </rPh>
    <rPh sb="8" eb="10">
      <t>ケンシュウ</t>
    </rPh>
    <rPh sb="10" eb="12">
      <t>タイセイ</t>
    </rPh>
    <rPh sb="13" eb="15">
      <t>セイビ</t>
    </rPh>
    <phoneticPr fontId="6"/>
  </si>
  <si>
    <t>②実施していない</t>
    <rPh sb="1" eb="3">
      <t>ジッシ</t>
    </rPh>
    <phoneticPr fontId="6"/>
  </si>
  <si>
    <t>⑭ワーク・ライフ・バランス、業務の見直しの推進</t>
    <phoneticPr fontId="6"/>
  </si>
  <si>
    <t>⑮認定看護師や学会等の資格認定取得の促進・支援</t>
    <phoneticPr fontId="6"/>
  </si>
  <si>
    <t>⑰リフレッシュ年次休暇等取得の促進</t>
    <phoneticPr fontId="6"/>
  </si>
  <si>
    <t>⑱本人の希望を重視した配置転換</t>
    <phoneticPr fontId="6"/>
  </si>
  <si>
    <t>⑲長期休暇取得者の復帰支援</t>
    <phoneticPr fontId="6"/>
  </si>
  <si>
    <t>⑳多様な勤務形態の導入</t>
    <phoneticPr fontId="6"/>
  </si>
  <si>
    <t>⑬介護支援策の充実</t>
    <rPh sb="1" eb="3">
      <t>カイゴ</t>
    </rPh>
    <rPh sb="3" eb="5">
      <t>シエン</t>
    </rPh>
    <rPh sb="5" eb="6">
      <t>サク</t>
    </rPh>
    <rPh sb="7" eb="9">
      <t>ジュウジツ</t>
    </rPh>
    <phoneticPr fontId="6"/>
  </si>
  <si>
    <t>③人材派遣会社に求人登録</t>
    <rPh sb="1" eb="3">
      <t>ジンザイ</t>
    </rPh>
    <rPh sb="3" eb="5">
      <t>ハケン</t>
    </rPh>
    <rPh sb="5" eb="7">
      <t>カイシャ</t>
    </rPh>
    <rPh sb="8" eb="10">
      <t>キュウジン</t>
    </rPh>
    <rPh sb="10" eb="12">
      <t>トウロク</t>
    </rPh>
    <phoneticPr fontId="6"/>
  </si>
  <si>
    <t>⑮家族介護のため</t>
    <rPh sb="1" eb="3">
      <t>カゾク</t>
    </rPh>
    <rPh sb="3" eb="5">
      <t>カイゴ</t>
    </rPh>
    <phoneticPr fontId="6"/>
  </si>
  <si>
    <t>①あり</t>
    <phoneticPr fontId="6"/>
  </si>
  <si>
    <t>②なし</t>
    <phoneticPr fontId="6"/>
  </si>
  <si>
    <t>⑰年間を通した随時の採用試験の実施</t>
    <rPh sb="1" eb="3">
      <t>ネンカン</t>
    </rPh>
    <rPh sb="4" eb="5">
      <t>トオ</t>
    </rPh>
    <rPh sb="7" eb="9">
      <t>ズイジ</t>
    </rPh>
    <rPh sb="10" eb="12">
      <t>サイヨウ</t>
    </rPh>
    <rPh sb="12" eb="14">
      <t>シケン</t>
    </rPh>
    <rPh sb="15" eb="17">
      <t>ジッシ</t>
    </rPh>
    <phoneticPr fontId="6"/>
  </si>
  <si>
    <t>訪問看護</t>
    <rPh sb="0" eb="2">
      <t>ホウモン</t>
    </rPh>
    <rPh sb="2" eb="4">
      <t>カンゴ</t>
    </rPh>
    <phoneticPr fontId="6"/>
  </si>
  <si>
    <t>１　貴院には院内保育施設がありますか。</t>
    <rPh sb="2" eb="4">
      <t>キイン</t>
    </rPh>
    <rPh sb="6" eb="8">
      <t>インナイ</t>
    </rPh>
    <rPh sb="8" eb="10">
      <t>ホイク</t>
    </rPh>
    <rPh sb="10" eb="12">
      <t>シセツ</t>
    </rPh>
    <phoneticPr fontId="6"/>
  </si>
  <si>
    <t>２　賃　金</t>
    <rPh sb="2" eb="3">
      <t>チン</t>
    </rPh>
    <rPh sb="4" eb="5">
      <t>キン</t>
    </rPh>
    <phoneticPr fontId="6"/>
  </si>
  <si>
    <t>３　休　暇</t>
    <rPh sb="2" eb="3">
      <t>キュウ</t>
    </rPh>
    <rPh sb="4" eb="5">
      <t>ヒマ</t>
    </rPh>
    <phoneticPr fontId="6"/>
  </si>
  <si>
    <t xml:space="preserve">  ※夜勤手当等の諸手当は含まない。</t>
    <rPh sb="7" eb="8">
      <t>トウ</t>
    </rPh>
    <rPh sb="9" eb="12">
      <t>ショテアテ</t>
    </rPh>
    <rPh sb="13" eb="14">
      <t>フク</t>
    </rPh>
    <phoneticPr fontId="6"/>
  </si>
  <si>
    <t>子の看護休暇（※）</t>
    <rPh sb="0" eb="1">
      <t>コ</t>
    </rPh>
    <rPh sb="2" eb="4">
      <t>カンゴ</t>
    </rPh>
    <rPh sb="4" eb="6">
      <t>キュウカ</t>
    </rPh>
    <phoneticPr fontId="6"/>
  </si>
  <si>
    <t>介護休業（※）</t>
    <rPh sb="0" eb="2">
      <t>カイゴ</t>
    </rPh>
    <rPh sb="2" eb="4">
      <t>キュウギョウ</t>
    </rPh>
    <phoneticPr fontId="6"/>
  </si>
  <si>
    <t>介護休暇（※）</t>
    <rPh sb="0" eb="2">
      <t>カイゴ</t>
    </rPh>
    <rPh sb="2" eb="4">
      <t>キュウカ</t>
    </rPh>
    <phoneticPr fontId="6"/>
  </si>
  <si>
    <t>１　労働時間</t>
    <rPh sb="2" eb="4">
      <t>ロウドウ</t>
    </rPh>
    <rPh sb="4" eb="6">
      <t>ジカン</t>
    </rPh>
    <phoneticPr fontId="6"/>
  </si>
  <si>
    <t>　 申し出により、要介護状態にある対象家族１人につき３回まで、計９３日を限度として取得できる。</t>
    <rPh sb="2" eb="3">
      <t>モウ</t>
    </rPh>
    <rPh sb="4" eb="5">
      <t>デ</t>
    </rPh>
    <rPh sb="9" eb="12">
      <t>ヨウカイゴ</t>
    </rPh>
    <rPh sb="12" eb="14">
      <t>ジョウタイ</t>
    </rPh>
    <rPh sb="17" eb="19">
      <t>タイショウ</t>
    </rPh>
    <rPh sb="19" eb="21">
      <t>カゾク</t>
    </rPh>
    <rPh sb="22" eb="23">
      <t>ヒト</t>
    </rPh>
    <rPh sb="27" eb="28">
      <t>カイ</t>
    </rPh>
    <rPh sb="31" eb="32">
      <t>ケイ</t>
    </rPh>
    <rPh sb="34" eb="35">
      <t>ニチ</t>
    </rPh>
    <rPh sb="36" eb="38">
      <t>ゲンド</t>
    </rPh>
    <rPh sb="41" eb="43">
      <t>シュトク</t>
    </rPh>
    <phoneticPr fontId="6"/>
  </si>
  <si>
    <t>（＊フルタイムの正職員より１週間の所定労働時間が短い正職員。）</t>
    <rPh sb="8" eb="11">
      <t>セイショクイン</t>
    </rPh>
    <rPh sb="14" eb="16">
      <t>シュウカン</t>
    </rPh>
    <rPh sb="17" eb="19">
      <t>ショテイ</t>
    </rPh>
    <rPh sb="19" eb="21">
      <t>ロウドウ</t>
    </rPh>
    <rPh sb="21" eb="23">
      <t>ジカン</t>
    </rPh>
    <rPh sb="24" eb="25">
      <t>ミジカ</t>
    </rPh>
    <rPh sb="26" eb="27">
      <t>セイ</t>
    </rPh>
    <rPh sb="27" eb="29">
      <t>ショクイン</t>
    </rPh>
    <phoneticPr fontId="6"/>
  </si>
  <si>
    <t>あり</t>
    <phoneticPr fontId="6"/>
  </si>
  <si>
    <t>②フレックスタイム</t>
    <phoneticPr fontId="6"/>
  </si>
  <si>
    <t>③ワーク・シェアリング</t>
    <phoneticPr fontId="6"/>
  </si>
  <si>
    <t>看護師等学校養成所卒業　　　　　　　　　　　　　　　　　　　　　　（看護系大学・大学院を除く）</t>
    <rPh sb="0" eb="3">
      <t>カンゴシ</t>
    </rPh>
    <rPh sb="3" eb="4">
      <t>トウ</t>
    </rPh>
    <rPh sb="4" eb="6">
      <t>ガッコウ</t>
    </rPh>
    <rPh sb="6" eb="9">
      <t>ヨウセイショ</t>
    </rPh>
    <rPh sb="9" eb="11">
      <t>ソツギョウ</t>
    </rPh>
    <rPh sb="34" eb="36">
      <t>カンゴ</t>
    </rPh>
    <rPh sb="36" eb="37">
      <t>ケイ</t>
    </rPh>
    <rPh sb="37" eb="39">
      <t>ダイガク</t>
    </rPh>
    <rPh sb="40" eb="42">
      <t>ダイガク</t>
    </rPh>
    <rPh sb="42" eb="43">
      <t>イン</t>
    </rPh>
    <rPh sb="44" eb="45">
      <t>ノゾ</t>
    </rPh>
    <phoneticPr fontId="6"/>
  </si>
  <si>
    <t>看護系大学院卒業</t>
    <rPh sb="0" eb="2">
      <t>カンゴ</t>
    </rPh>
    <rPh sb="2" eb="3">
      <t>ケイ</t>
    </rPh>
    <rPh sb="3" eb="6">
      <t>ダイガクイン</t>
    </rPh>
    <rPh sb="6" eb="8">
      <t>ソツギョウ</t>
    </rPh>
    <phoneticPr fontId="6"/>
  </si>
  <si>
    <t>※短時間正職員は、常勤に含む。</t>
    <rPh sb="1" eb="2">
      <t>タン</t>
    </rPh>
    <rPh sb="2" eb="4">
      <t>ジカン</t>
    </rPh>
    <rPh sb="4" eb="5">
      <t>セイ</t>
    </rPh>
    <rPh sb="5" eb="7">
      <t>ショクイン</t>
    </rPh>
    <rPh sb="9" eb="11">
      <t>ジョウキン</t>
    </rPh>
    <rPh sb="12" eb="13">
      <t>フク</t>
    </rPh>
    <phoneticPr fontId="6"/>
  </si>
  <si>
    <r>
      <t>医療相談窓口</t>
    </r>
    <r>
      <rPr>
        <sz val="9"/>
        <rFont val="ＭＳ Ｐゴシック"/>
        <family val="3"/>
        <charset val="128"/>
      </rPr>
      <t>（メディエーター等）</t>
    </r>
    <rPh sb="0" eb="2">
      <t>イリョウ</t>
    </rPh>
    <rPh sb="2" eb="4">
      <t>ソウダン</t>
    </rPh>
    <rPh sb="4" eb="6">
      <t>マドグチ</t>
    </rPh>
    <rPh sb="14" eb="15">
      <t>トウ</t>
    </rPh>
    <phoneticPr fontId="6"/>
  </si>
  <si>
    <t>※早出・遅出を含まない。</t>
    <rPh sb="1" eb="2">
      <t>ハヤ</t>
    </rPh>
    <rPh sb="2" eb="3">
      <t>デ</t>
    </rPh>
    <rPh sb="4" eb="6">
      <t>オソデ</t>
    </rPh>
    <rPh sb="7" eb="8">
      <t>フク</t>
    </rPh>
    <phoneticPr fontId="6"/>
  </si>
  <si>
    <t>※外来当直は含まない。</t>
    <rPh sb="1" eb="3">
      <t>ガイライ</t>
    </rPh>
    <rPh sb="3" eb="5">
      <t>トウチョク</t>
    </rPh>
    <rPh sb="6" eb="7">
      <t>フク</t>
    </rPh>
    <phoneticPr fontId="6"/>
  </si>
  <si>
    <t>※看護職員には、夜勤専従職員、看護補助者は含まない。</t>
    <rPh sb="1" eb="3">
      <t>カンゴ</t>
    </rPh>
    <rPh sb="3" eb="5">
      <t>ショクイン</t>
    </rPh>
    <rPh sb="8" eb="10">
      <t>ヤキン</t>
    </rPh>
    <rPh sb="10" eb="12">
      <t>センジュウ</t>
    </rPh>
    <rPh sb="12" eb="14">
      <t>ショクイン</t>
    </rPh>
    <rPh sb="15" eb="17">
      <t>カンゴ</t>
    </rPh>
    <rPh sb="17" eb="19">
      <t>ホジョ</t>
    </rPh>
    <rPh sb="19" eb="20">
      <t>シャ</t>
    </rPh>
    <rPh sb="21" eb="22">
      <t>フク</t>
    </rPh>
    <phoneticPr fontId="6"/>
  </si>
  <si>
    <r>
      <t>④</t>
    </r>
    <r>
      <rPr>
        <sz val="10"/>
        <rFont val="ＭＳ Ｐゴシック"/>
        <family val="3"/>
        <charset val="128"/>
      </rPr>
      <t>プリセプターシップ以外による新人サポート体制の整備</t>
    </r>
    <rPh sb="10" eb="12">
      <t>イガイ</t>
    </rPh>
    <rPh sb="15" eb="17">
      <t>シンジン</t>
    </rPh>
    <rPh sb="21" eb="23">
      <t>タイセイ</t>
    </rPh>
    <rPh sb="24" eb="26">
      <t>セイビ</t>
    </rPh>
    <phoneticPr fontId="6"/>
  </si>
  <si>
    <t>⑯年次有給休暇の取得促進、計画的付与制度の導入</t>
    <phoneticPr fontId="6"/>
  </si>
  <si>
    <t>うち定年退職者</t>
    <rPh sb="2" eb="4">
      <t>テイネン</t>
    </rPh>
    <rPh sb="4" eb="6">
      <t>タイショク</t>
    </rPh>
    <rPh sb="6" eb="7">
      <t>シャ</t>
    </rPh>
    <phoneticPr fontId="6"/>
  </si>
  <si>
    <t>㉑福利厚生施設の整備（看護師寮、保育施設など）</t>
    <rPh sb="1" eb="3">
      <t>フクリ</t>
    </rPh>
    <rPh sb="3" eb="5">
      <t>コウセイ</t>
    </rPh>
    <rPh sb="5" eb="7">
      <t>シセツ</t>
    </rPh>
    <rPh sb="8" eb="10">
      <t>セイビ</t>
    </rPh>
    <rPh sb="11" eb="13">
      <t>カンゴ</t>
    </rPh>
    <rPh sb="13" eb="14">
      <t>シ</t>
    </rPh>
    <rPh sb="14" eb="15">
      <t>リョウ</t>
    </rPh>
    <rPh sb="16" eb="18">
      <t>ホイク</t>
    </rPh>
    <rPh sb="18" eb="20">
      <t>シセツ</t>
    </rPh>
    <phoneticPr fontId="6"/>
  </si>
  <si>
    <t>時間単位での　　　　　　　　　有休取得</t>
    <rPh sb="0" eb="2">
      <t>ジカン</t>
    </rPh>
    <rPh sb="2" eb="4">
      <t>タンイ</t>
    </rPh>
    <rPh sb="15" eb="17">
      <t>ユウキュウ</t>
    </rPh>
    <rPh sb="17" eb="19">
      <t>シュトク</t>
    </rPh>
    <phoneticPr fontId="6"/>
  </si>
  <si>
    <t>１人あたり平均回数</t>
    <rPh sb="1" eb="2">
      <t>ニン</t>
    </rPh>
    <rPh sb="5" eb="7">
      <t>ヘイキン</t>
    </rPh>
    <rPh sb="7" eb="9">
      <t>カイスウ</t>
    </rPh>
    <phoneticPr fontId="6"/>
  </si>
  <si>
    <t>㉓奨学金制度</t>
    <rPh sb="1" eb="4">
      <t>ショウガクキン</t>
    </rPh>
    <rPh sb="4" eb="6">
      <t>セイド</t>
    </rPh>
    <phoneticPr fontId="6"/>
  </si>
  <si>
    <t>㉔インターンシップ</t>
    <phoneticPr fontId="6"/>
  </si>
  <si>
    <t>㉕その他　　　　　　　　　　　　　　　　　　　　　　　　　</t>
    <rPh sb="3" eb="4">
      <t>タ</t>
    </rPh>
    <phoneticPr fontId="6"/>
  </si>
  <si>
    <t>地域包括ケア病棟</t>
    <rPh sb="0" eb="2">
      <t>チイキ</t>
    </rPh>
    <rPh sb="2" eb="4">
      <t>ホウカツ</t>
    </rPh>
    <rPh sb="6" eb="8">
      <t>ビョウトウ</t>
    </rPh>
    <phoneticPr fontId="6"/>
  </si>
  <si>
    <t>１位</t>
    <rPh sb="1" eb="2">
      <t>イ</t>
    </rPh>
    <phoneticPr fontId="6"/>
  </si>
  <si>
    <t>地域包括ケア病棟</t>
    <rPh sb="0" eb="2">
      <t>チイキ</t>
    </rPh>
    <rPh sb="2" eb="4">
      <t>ホウカツ</t>
    </rPh>
    <rPh sb="6" eb="8">
      <t>ビョウトウ</t>
    </rPh>
    <phoneticPr fontId="6"/>
  </si>
  <si>
    <t>小計①</t>
    <rPh sb="0" eb="2">
      <t>ショウケイ</t>
    </rPh>
    <phoneticPr fontId="6"/>
  </si>
  <si>
    <t>小計②</t>
    <rPh sb="0" eb="2">
      <t>ショウケイ</t>
    </rPh>
    <phoneticPr fontId="6"/>
  </si>
  <si>
    <t>病院名</t>
    <rPh sb="0" eb="2">
      <t>ビョウイン</t>
    </rPh>
    <rPh sb="2" eb="3">
      <t>メイ</t>
    </rPh>
    <phoneticPr fontId="24"/>
  </si>
  <si>
    <t>病床数</t>
    <rPh sb="0" eb="3">
      <t>ビョウショウスウ</t>
    </rPh>
    <phoneticPr fontId="24"/>
  </si>
  <si>
    <t>県内校新人看護職員</t>
    <rPh sb="0" eb="2">
      <t>ケンナイ</t>
    </rPh>
    <rPh sb="2" eb="3">
      <t>コウ</t>
    </rPh>
    <rPh sb="3" eb="5">
      <t>シンジン</t>
    </rPh>
    <rPh sb="5" eb="7">
      <t>カンゴ</t>
    </rPh>
    <rPh sb="7" eb="9">
      <t>ショクイン</t>
    </rPh>
    <phoneticPr fontId="24"/>
  </si>
  <si>
    <t>県内校再就労看護職員</t>
    <rPh sb="0" eb="1">
      <t>ケン</t>
    </rPh>
    <rPh sb="1" eb="2">
      <t>ナイ</t>
    </rPh>
    <rPh sb="2" eb="3">
      <t>コウ</t>
    </rPh>
    <rPh sb="3" eb="4">
      <t>サイ</t>
    </rPh>
    <rPh sb="4" eb="6">
      <t>シュウロウ</t>
    </rPh>
    <rPh sb="6" eb="8">
      <t>カンゴ</t>
    </rPh>
    <rPh sb="8" eb="10">
      <t>ショクイン</t>
    </rPh>
    <phoneticPr fontId="24"/>
  </si>
  <si>
    <t>県外校新人看護職員</t>
    <rPh sb="0" eb="1">
      <t>ケン</t>
    </rPh>
    <rPh sb="2" eb="3">
      <t>コウ</t>
    </rPh>
    <rPh sb="3" eb="5">
      <t>シンジン</t>
    </rPh>
    <rPh sb="5" eb="7">
      <t>カンゴ</t>
    </rPh>
    <rPh sb="7" eb="9">
      <t>ショクイン</t>
    </rPh>
    <phoneticPr fontId="24"/>
  </si>
  <si>
    <t>県外校再就労看護職員</t>
    <rPh sb="0" eb="2">
      <t>ケンガイ</t>
    </rPh>
    <rPh sb="2" eb="3">
      <t>コウ</t>
    </rPh>
    <rPh sb="3" eb="4">
      <t>サイ</t>
    </rPh>
    <rPh sb="4" eb="6">
      <t>シュウロウ</t>
    </rPh>
    <rPh sb="6" eb="8">
      <t>カンゴ</t>
    </rPh>
    <rPh sb="8" eb="10">
      <t>ショクイン</t>
    </rPh>
    <phoneticPr fontId="24"/>
  </si>
  <si>
    <t>定年退職</t>
    <rPh sb="0" eb="2">
      <t>テイネン</t>
    </rPh>
    <rPh sb="2" eb="4">
      <t>タイショク</t>
    </rPh>
    <phoneticPr fontId="24"/>
  </si>
  <si>
    <t>定年退職以外</t>
    <rPh sb="0" eb="2">
      <t>テイネン</t>
    </rPh>
    <rPh sb="2" eb="4">
      <t>タイショク</t>
    </rPh>
    <rPh sb="4" eb="6">
      <t>イガイ</t>
    </rPh>
    <phoneticPr fontId="24"/>
  </si>
  <si>
    <t>保健師</t>
    <rPh sb="0" eb="3">
      <t>ホケンシ</t>
    </rPh>
    <phoneticPr fontId="24"/>
  </si>
  <si>
    <t>助産師</t>
    <rPh sb="0" eb="3">
      <t>ジョサンシ</t>
    </rPh>
    <phoneticPr fontId="24"/>
  </si>
  <si>
    <t>看護師</t>
    <rPh sb="0" eb="3">
      <t>カンゴシ</t>
    </rPh>
    <phoneticPr fontId="24"/>
  </si>
  <si>
    <t>准看護師</t>
    <rPh sb="0" eb="1">
      <t>ジュン</t>
    </rPh>
    <rPh sb="1" eb="4">
      <t>カンゴシ</t>
    </rPh>
    <phoneticPr fontId="24"/>
  </si>
  <si>
    <t>合計</t>
    <rPh sb="0" eb="2">
      <t>ゴウケイ</t>
    </rPh>
    <phoneticPr fontId="24"/>
  </si>
  <si>
    <t>常勤</t>
    <rPh sb="0" eb="2">
      <t>ジョウキン</t>
    </rPh>
    <phoneticPr fontId="24"/>
  </si>
  <si>
    <t>非常</t>
    <rPh sb="0" eb="2">
      <t>ヒジョウ</t>
    </rPh>
    <phoneticPr fontId="24"/>
  </si>
  <si>
    <t>採用者確保のために実施した事</t>
    <rPh sb="0" eb="3">
      <t>サイヨウシャ</t>
    </rPh>
    <rPh sb="3" eb="5">
      <t>カクホ</t>
    </rPh>
    <rPh sb="9" eb="11">
      <t>ジッシ</t>
    </rPh>
    <rPh sb="13" eb="14">
      <t>コト</t>
    </rPh>
    <phoneticPr fontId="24"/>
  </si>
  <si>
    <t>確保率
採用
/求人</t>
    <rPh sb="0" eb="2">
      <t>カクホ</t>
    </rPh>
    <rPh sb="2" eb="3">
      <t>リツ</t>
    </rPh>
    <rPh sb="4" eb="6">
      <t>サイヨウ</t>
    </rPh>
    <rPh sb="8" eb="10">
      <t>キュウジン</t>
    </rPh>
    <phoneticPr fontId="24"/>
  </si>
  <si>
    <t>確保状況</t>
    <rPh sb="0" eb="2">
      <t>カクホ</t>
    </rPh>
    <rPh sb="2" eb="4">
      <t>ジョウキョウ</t>
    </rPh>
    <phoneticPr fontId="24"/>
  </si>
  <si>
    <t>確保できなかった要因</t>
    <rPh sb="0" eb="2">
      <t>カクホ</t>
    </rPh>
    <rPh sb="8" eb="10">
      <t>ヨウイン</t>
    </rPh>
    <phoneticPr fontId="24"/>
  </si>
  <si>
    <t>離職率</t>
    <rPh sb="0" eb="3">
      <t>リショクリツ</t>
    </rPh>
    <phoneticPr fontId="24"/>
  </si>
  <si>
    <t>新規採用職員の1年以内離職状況</t>
    <rPh sb="0" eb="2">
      <t>シンキ</t>
    </rPh>
    <rPh sb="2" eb="4">
      <t>サイヨウ</t>
    </rPh>
    <rPh sb="4" eb="5">
      <t>ショク</t>
    </rPh>
    <rPh sb="5" eb="6">
      <t>イン</t>
    </rPh>
    <rPh sb="8" eb="9">
      <t>ネン</t>
    </rPh>
    <rPh sb="9" eb="11">
      <t>イナイ</t>
    </rPh>
    <rPh sb="11" eb="13">
      <t>リショク</t>
    </rPh>
    <rPh sb="13" eb="15">
      <t>ジョウキョウ</t>
    </rPh>
    <phoneticPr fontId="24"/>
  </si>
  <si>
    <t>離職理由</t>
    <rPh sb="0" eb="2">
      <t>リショク</t>
    </rPh>
    <rPh sb="2" eb="4">
      <t>リユウ</t>
    </rPh>
    <phoneticPr fontId="24"/>
  </si>
  <si>
    <t>把握している理由のうち多いもの</t>
    <rPh sb="0" eb="2">
      <t>ハアク</t>
    </rPh>
    <rPh sb="6" eb="8">
      <t>リユウ</t>
    </rPh>
    <rPh sb="11" eb="12">
      <t>オオ</t>
    </rPh>
    <phoneticPr fontId="24"/>
  </si>
  <si>
    <t>所定労働時間</t>
    <rPh sb="0" eb="2">
      <t>ショテイ</t>
    </rPh>
    <rPh sb="2" eb="4">
      <t>ロウドウ</t>
    </rPh>
    <rPh sb="4" eb="6">
      <t>ジカン</t>
    </rPh>
    <phoneticPr fontId="24"/>
  </si>
  <si>
    <t>時間外労働時間</t>
    <rPh sb="0" eb="3">
      <t>ジカンガイ</t>
    </rPh>
    <rPh sb="3" eb="5">
      <t>ロウドウ</t>
    </rPh>
    <rPh sb="5" eb="7">
      <t>ジカン</t>
    </rPh>
    <phoneticPr fontId="24"/>
  </si>
  <si>
    <t>多様な勤務形態について</t>
    <rPh sb="0" eb="2">
      <t>タヨウ</t>
    </rPh>
    <rPh sb="3" eb="5">
      <t>キンム</t>
    </rPh>
    <rPh sb="5" eb="7">
      <t>ケイタイ</t>
    </rPh>
    <phoneticPr fontId="24"/>
  </si>
  <si>
    <t>賃金</t>
    <rPh sb="0" eb="2">
      <t>チンギン</t>
    </rPh>
    <phoneticPr fontId="24"/>
  </si>
  <si>
    <t>年次休暇日数</t>
    <rPh sb="0" eb="2">
      <t>ネンジ</t>
    </rPh>
    <rPh sb="2" eb="4">
      <t>キュウカ</t>
    </rPh>
    <rPh sb="4" eb="6">
      <t>ニッスウ</t>
    </rPh>
    <phoneticPr fontId="24"/>
  </si>
  <si>
    <t>出産件数</t>
    <rPh sb="0" eb="2">
      <t>シュッサン</t>
    </rPh>
    <rPh sb="2" eb="4">
      <t>ケンスウ</t>
    </rPh>
    <phoneticPr fontId="24"/>
  </si>
  <si>
    <t>休暇制度の有無及び利用状況</t>
    <rPh sb="0" eb="2">
      <t>キュウカ</t>
    </rPh>
    <rPh sb="2" eb="4">
      <t>セイド</t>
    </rPh>
    <rPh sb="5" eb="7">
      <t>ウム</t>
    </rPh>
    <rPh sb="7" eb="8">
      <t>オヨ</t>
    </rPh>
    <rPh sb="9" eb="11">
      <t>リヨウ</t>
    </rPh>
    <rPh sb="11" eb="13">
      <t>ジョウキョウ</t>
    </rPh>
    <phoneticPr fontId="24"/>
  </si>
  <si>
    <t>1募集複数回</t>
    <rPh sb="1" eb="3">
      <t>ボシュウ</t>
    </rPh>
    <rPh sb="3" eb="6">
      <t>フクスウカイ</t>
    </rPh>
    <phoneticPr fontId="24"/>
  </si>
  <si>
    <t>2求人広告</t>
    <rPh sb="1" eb="3">
      <t>キュウジン</t>
    </rPh>
    <rPh sb="3" eb="5">
      <t>コウコク</t>
    </rPh>
    <phoneticPr fontId="24"/>
  </si>
  <si>
    <t>3派遣会社</t>
    <rPh sb="1" eb="3">
      <t>ハケン</t>
    </rPh>
    <rPh sb="3" eb="5">
      <t>ガイシャ</t>
    </rPh>
    <phoneticPr fontId="24"/>
  </si>
  <si>
    <t>4Ｎｓセンター</t>
    <phoneticPr fontId="24"/>
  </si>
  <si>
    <t>5募集パンフレット</t>
    <rPh sb="1" eb="3">
      <t>ボシュウ</t>
    </rPh>
    <phoneticPr fontId="24"/>
  </si>
  <si>
    <t>6ＨＰに紹介や求人</t>
    <rPh sb="4" eb="6">
      <t>ショウカイ</t>
    </rPh>
    <rPh sb="7" eb="9">
      <t>キュウジン</t>
    </rPh>
    <phoneticPr fontId="24"/>
  </si>
  <si>
    <t>7病院説明会（県内）</t>
    <rPh sb="1" eb="3">
      <t>ビョウイン</t>
    </rPh>
    <rPh sb="3" eb="6">
      <t>セツメイカイ</t>
    </rPh>
    <rPh sb="7" eb="8">
      <t>ケン</t>
    </rPh>
    <rPh sb="8" eb="9">
      <t>ナイ</t>
    </rPh>
    <phoneticPr fontId="24"/>
  </si>
  <si>
    <t>8病院説明会（県外）</t>
    <rPh sb="1" eb="3">
      <t>ビョウイン</t>
    </rPh>
    <rPh sb="3" eb="6">
      <t>セツメイカイ</t>
    </rPh>
    <rPh sb="7" eb="9">
      <t>ケンガイ</t>
    </rPh>
    <phoneticPr fontId="24"/>
  </si>
  <si>
    <t>9合同病院説明会</t>
    <rPh sb="1" eb="3">
      <t>ゴウドウ</t>
    </rPh>
    <rPh sb="3" eb="5">
      <t>ビョウイン</t>
    </rPh>
    <rPh sb="5" eb="8">
      <t>セツメイカイ</t>
    </rPh>
    <phoneticPr fontId="24"/>
  </si>
  <si>
    <t>10学校訪問（県内）</t>
    <rPh sb="2" eb="4">
      <t>ガッコウ</t>
    </rPh>
    <rPh sb="4" eb="6">
      <t>ホウモン</t>
    </rPh>
    <rPh sb="7" eb="8">
      <t>ケン</t>
    </rPh>
    <rPh sb="8" eb="9">
      <t>ナイ</t>
    </rPh>
    <phoneticPr fontId="24"/>
  </si>
  <si>
    <t>11学校訪問（県外）</t>
    <rPh sb="2" eb="4">
      <t>ガッコウ</t>
    </rPh>
    <rPh sb="4" eb="6">
      <t>ホウモン</t>
    </rPh>
    <rPh sb="7" eb="9">
      <t>ケンガイ</t>
    </rPh>
    <phoneticPr fontId="24"/>
  </si>
  <si>
    <t>12学校訪問（早期実施）</t>
    <rPh sb="2" eb="4">
      <t>ガッコウ</t>
    </rPh>
    <rPh sb="4" eb="6">
      <t>ホウモン</t>
    </rPh>
    <rPh sb="7" eb="9">
      <t>ソウキ</t>
    </rPh>
    <rPh sb="9" eb="11">
      <t>ジッシ</t>
    </rPh>
    <phoneticPr fontId="24"/>
  </si>
  <si>
    <t>13学生実習受け入れ</t>
    <rPh sb="2" eb="4">
      <t>ガクセイ</t>
    </rPh>
    <rPh sb="4" eb="6">
      <t>ジッシュウ</t>
    </rPh>
    <rPh sb="6" eb="7">
      <t>ウ</t>
    </rPh>
    <rPh sb="8" eb="9">
      <t>イ</t>
    </rPh>
    <phoneticPr fontId="24"/>
  </si>
  <si>
    <t>14学生のニーズに合わせた実習</t>
    <rPh sb="2" eb="4">
      <t>ガクセイ</t>
    </rPh>
    <rPh sb="9" eb="10">
      <t>ア</t>
    </rPh>
    <rPh sb="13" eb="15">
      <t>ジッシュウ</t>
    </rPh>
    <phoneticPr fontId="24"/>
  </si>
  <si>
    <t>15人材確保の専任担当者</t>
    <rPh sb="2" eb="4">
      <t>ジンザイ</t>
    </rPh>
    <rPh sb="4" eb="6">
      <t>カクホ</t>
    </rPh>
    <rPh sb="7" eb="9">
      <t>センニン</t>
    </rPh>
    <rPh sb="9" eb="12">
      <t>タントウシャ</t>
    </rPh>
    <phoneticPr fontId="24"/>
  </si>
  <si>
    <t>16年齢制限なし</t>
    <rPh sb="2" eb="4">
      <t>ネンレイ</t>
    </rPh>
    <rPh sb="4" eb="6">
      <t>セイゲン</t>
    </rPh>
    <phoneticPr fontId="24"/>
  </si>
  <si>
    <t>17通年の採用試験</t>
    <rPh sb="2" eb="4">
      <t>ツウネン</t>
    </rPh>
    <rPh sb="5" eb="7">
      <t>サイヨウ</t>
    </rPh>
    <rPh sb="7" eb="9">
      <t>シケン</t>
    </rPh>
    <phoneticPr fontId="24"/>
  </si>
  <si>
    <t>18採用試験時に旅費や手当</t>
    <rPh sb="2" eb="4">
      <t>サイヨウ</t>
    </rPh>
    <rPh sb="4" eb="6">
      <t>シケン</t>
    </rPh>
    <rPh sb="6" eb="7">
      <t>ジ</t>
    </rPh>
    <rPh sb="8" eb="10">
      <t>リョヒ</t>
    </rPh>
    <rPh sb="11" eb="13">
      <t>テアテ</t>
    </rPh>
    <phoneticPr fontId="24"/>
  </si>
  <si>
    <t>19着任時の準備金</t>
    <rPh sb="2" eb="4">
      <t>チャクニン</t>
    </rPh>
    <rPh sb="4" eb="5">
      <t>ジ</t>
    </rPh>
    <rPh sb="6" eb="9">
      <t>ジュンビキン</t>
    </rPh>
    <phoneticPr fontId="24"/>
  </si>
  <si>
    <t>20給与水準等が他院より高い</t>
    <rPh sb="2" eb="4">
      <t>キュウヨ</t>
    </rPh>
    <rPh sb="4" eb="6">
      <t>スイジュン</t>
    </rPh>
    <rPh sb="6" eb="7">
      <t>ナド</t>
    </rPh>
    <rPh sb="8" eb="10">
      <t>タイン</t>
    </rPh>
    <rPh sb="12" eb="13">
      <t>タカ</t>
    </rPh>
    <phoneticPr fontId="24"/>
  </si>
  <si>
    <t>21福利厚生施設</t>
    <rPh sb="2" eb="4">
      <t>フクリ</t>
    </rPh>
    <rPh sb="4" eb="6">
      <t>コウセイ</t>
    </rPh>
    <rPh sb="6" eb="8">
      <t>シセツ</t>
    </rPh>
    <phoneticPr fontId="24"/>
  </si>
  <si>
    <t>22新人看護職員等研修体制の整備</t>
    <rPh sb="2" eb="4">
      <t>シンジン</t>
    </rPh>
    <rPh sb="4" eb="6">
      <t>カンゴ</t>
    </rPh>
    <rPh sb="6" eb="8">
      <t>ショクイン</t>
    </rPh>
    <rPh sb="8" eb="9">
      <t>トウ</t>
    </rPh>
    <rPh sb="9" eb="11">
      <t>ケンシュウ</t>
    </rPh>
    <rPh sb="11" eb="13">
      <t>タイセイ</t>
    </rPh>
    <rPh sb="14" eb="16">
      <t>セイビ</t>
    </rPh>
    <phoneticPr fontId="24"/>
  </si>
  <si>
    <t>23奨学金制度</t>
    <rPh sb="2" eb="5">
      <t>ショウガクキン</t>
    </rPh>
    <rPh sb="5" eb="7">
      <t>セイド</t>
    </rPh>
    <phoneticPr fontId="24"/>
  </si>
  <si>
    <t>24インターンシップ</t>
    <phoneticPr fontId="24"/>
  </si>
  <si>
    <t>25その他</t>
    <rPh sb="4" eb="5">
      <t>タ</t>
    </rPh>
    <phoneticPr fontId="24"/>
  </si>
  <si>
    <t>確保できた</t>
    <rPh sb="0" eb="2">
      <t>カクホ</t>
    </rPh>
    <phoneticPr fontId="24"/>
  </si>
  <si>
    <t>求職者なし</t>
    <rPh sb="0" eb="2">
      <t>キュウショク</t>
    </rPh>
    <rPh sb="2" eb="3">
      <t>シャ</t>
    </rPh>
    <phoneticPr fontId="24"/>
  </si>
  <si>
    <t>通勤距離・時間</t>
    <rPh sb="0" eb="2">
      <t>ツウキン</t>
    </rPh>
    <rPh sb="2" eb="4">
      <t>キョリ</t>
    </rPh>
    <rPh sb="5" eb="7">
      <t>ジカン</t>
    </rPh>
    <phoneticPr fontId="24"/>
  </si>
  <si>
    <t>夜勤回数</t>
    <rPh sb="0" eb="2">
      <t>ヤキン</t>
    </rPh>
    <rPh sb="2" eb="4">
      <t>カイスウ</t>
    </rPh>
    <phoneticPr fontId="24"/>
  </si>
  <si>
    <t>給与</t>
    <rPh sb="0" eb="2">
      <t>キュウヨ</t>
    </rPh>
    <phoneticPr fontId="24"/>
  </si>
  <si>
    <t>業務の内容</t>
    <rPh sb="0" eb="2">
      <t>ギョウム</t>
    </rPh>
    <rPh sb="3" eb="5">
      <t>ナイヨウ</t>
    </rPh>
    <phoneticPr fontId="24"/>
  </si>
  <si>
    <t>院内保育等職場環境</t>
    <rPh sb="0" eb="2">
      <t>インナイ</t>
    </rPh>
    <rPh sb="2" eb="4">
      <t>ホイク</t>
    </rPh>
    <rPh sb="4" eb="5">
      <t>トウ</t>
    </rPh>
    <rPh sb="5" eb="7">
      <t>ショクバ</t>
    </rPh>
    <rPh sb="7" eb="9">
      <t>カンキョウ</t>
    </rPh>
    <phoneticPr fontId="24"/>
  </si>
  <si>
    <t>その他</t>
    <rPh sb="2" eb="3">
      <t>タ</t>
    </rPh>
    <phoneticPr fontId="24"/>
  </si>
  <si>
    <t>無回答</t>
    <rPh sb="0" eb="3">
      <t>ムカイトウ</t>
    </rPh>
    <phoneticPr fontId="24"/>
  </si>
  <si>
    <t>新人看護職員</t>
    <rPh sb="0" eb="2">
      <t>シンジン</t>
    </rPh>
    <rPh sb="2" eb="4">
      <t>カンゴ</t>
    </rPh>
    <rPh sb="4" eb="6">
      <t>ショクイン</t>
    </rPh>
    <phoneticPr fontId="24"/>
  </si>
  <si>
    <t>再就職看護職員</t>
    <rPh sb="0" eb="3">
      <t>サイシュウショク</t>
    </rPh>
    <rPh sb="3" eb="5">
      <t>カンゴ</t>
    </rPh>
    <rPh sb="5" eb="7">
      <t>ショクイン</t>
    </rPh>
    <phoneticPr fontId="24"/>
  </si>
  <si>
    <t>再就労看護職員</t>
    <rPh sb="0" eb="1">
      <t>サイ</t>
    </rPh>
    <rPh sb="1" eb="3">
      <t>シュウロウ</t>
    </rPh>
    <rPh sb="3" eb="5">
      <t>カンゴ</t>
    </rPh>
    <rPh sb="5" eb="7">
      <t>ショクイン</t>
    </rPh>
    <phoneticPr fontId="24"/>
  </si>
  <si>
    <t>短時間正職員制度</t>
    <rPh sb="0" eb="3">
      <t>タンジカン</t>
    </rPh>
    <rPh sb="3" eb="6">
      <t>セイショクイン</t>
    </rPh>
    <rPh sb="6" eb="8">
      <t>セイド</t>
    </rPh>
    <phoneticPr fontId="24"/>
  </si>
  <si>
    <t>フレックスタイム</t>
    <phoneticPr fontId="24"/>
  </si>
  <si>
    <t>ワークシェアリング</t>
    <phoneticPr fontId="24"/>
  </si>
  <si>
    <t>時差出勤・終業</t>
    <rPh sb="0" eb="2">
      <t>ジサ</t>
    </rPh>
    <rPh sb="2" eb="4">
      <t>シュッキン</t>
    </rPh>
    <rPh sb="5" eb="7">
      <t>シュウギョウ</t>
    </rPh>
    <phoneticPr fontId="24"/>
  </si>
  <si>
    <t>産前休業</t>
    <rPh sb="0" eb="2">
      <t>サンゼン</t>
    </rPh>
    <rPh sb="2" eb="4">
      <t>キュウギョウ</t>
    </rPh>
    <phoneticPr fontId="24"/>
  </si>
  <si>
    <t>産後休業</t>
    <rPh sb="0" eb="1">
      <t>ウ</t>
    </rPh>
    <rPh sb="1" eb="2">
      <t>ゴ</t>
    </rPh>
    <rPh sb="2" eb="4">
      <t>キュウギョウ</t>
    </rPh>
    <phoneticPr fontId="24"/>
  </si>
  <si>
    <t>育児休業</t>
    <rPh sb="0" eb="2">
      <t>イクジ</t>
    </rPh>
    <rPh sb="2" eb="4">
      <t>キュウギョウ</t>
    </rPh>
    <phoneticPr fontId="24"/>
  </si>
  <si>
    <t>育児時間</t>
    <rPh sb="0" eb="2">
      <t>イクジ</t>
    </rPh>
    <rPh sb="2" eb="4">
      <t>ジカン</t>
    </rPh>
    <phoneticPr fontId="24"/>
  </si>
  <si>
    <t>看護休暇</t>
    <rPh sb="0" eb="2">
      <t>カンゴ</t>
    </rPh>
    <rPh sb="2" eb="4">
      <t>キュウカ</t>
    </rPh>
    <phoneticPr fontId="24"/>
  </si>
  <si>
    <t>介護休業</t>
    <rPh sb="0" eb="2">
      <t>カイゴ</t>
    </rPh>
    <rPh sb="2" eb="4">
      <t>キュウギョウ</t>
    </rPh>
    <phoneticPr fontId="24"/>
  </si>
  <si>
    <t>介護休暇</t>
    <rPh sb="0" eb="2">
      <t>カイゴ</t>
    </rPh>
    <rPh sb="2" eb="4">
      <t>キュウカ</t>
    </rPh>
    <phoneticPr fontId="24"/>
  </si>
  <si>
    <t>時間単位の有休</t>
    <rPh sb="0" eb="2">
      <t>ジカン</t>
    </rPh>
    <rPh sb="2" eb="4">
      <t>タンイ</t>
    </rPh>
    <rPh sb="5" eb="7">
      <t>ユウキュウ</t>
    </rPh>
    <phoneticPr fontId="24"/>
  </si>
  <si>
    <t>導入予定</t>
    <rPh sb="0" eb="2">
      <t>ドウニュウ</t>
    </rPh>
    <rPh sb="2" eb="4">
      <t>ヨテイ</t>
    </rPh>
    <phoneticPr fontId="24"/>
  </si>
  <si>
    <t>養成所卒業</t>
    <rPh sb="0" eb="2">
      <t>ヨウセイ</t>
    </rPh>
    <rPh sb="2" eb="3">
      <t>ショ</t>
    </rPh>
    <rPh sb="3" eb="5">
      <t>ソツギョウ</t>
    </rPh>
    <phoneticPr fontId="24"/>
  </si>
  <si>
    <t>大学卒業</t>
    <rPh sb="0" eb="2">
      <t>ダイガク</t>
    </rPh>
    <rPh sb="2" eb="4">
      <t>ソツギョウ</t>
    </rPh>
    <phoneticPr fontId="24"/>
  </si>
  <si>
    <t>大学院卒</t>
    <rPh sb="0" eb="3">
      <t>ダイガクイン</t>
    </rPh>
    <rPh sb="3" eb="4">
      <t>ソツ</t>
    </rPh>
    <phoneticPr fontId="24"/>
  </si>
  <si>
    <t>利用者</t>
    <rPh sb="0" eb="3">
      <t>リヨウシャ</t>
    </rPh>
    <phoneticPr fontId="24"/>
  </si>
  <si>
    <t>代替職員の確保</t>
    <rPh sb="0" eb="2">
      <t>ダイタイ</t>
    </rPh>
    <rPh sb="2" eb="4">
      <t>ショクイン</t>
    </rPh>
    <rPh sb="5" eb="7">
      <t>カクホ</t>
    </rPh>
    <phoneticPr fontId="24"/>
  </si>
  <si>
    <t>対象者</t>
    <rPh sb="0" eb="3">
      <t>タイショウシャ</t>
    </rPh>
    <phoneticPr fontId="24"/>
  </si>
  <si>
    <t>期間</t>
    <rPh sb="0" eb="2">
      <t>キカン</t>
    </rPh>
    <phoneticPr fontId="24"/>
  </si>
  <si>
    <t>制度</t>
    <rPh sb="0" eb="2">
      <t>セイド</t>
    </rPh>
    <phoneticPr fontId="24"/>
  </si>
  <si>
    <t>制度ある場合</t>
    <rPh sb="0" eb="2">
      <t>セイド</t>
    </rPh>
    <rPh sb="4" eb="6">
      <t>バアイ</t>
    </rPh>
    <phoneticPr fontId="24"/>
  </si>
  <si>
    <t>採用</t>
    <rPh sb="0" eb="2">
      <t>サイヨウ</t>
    </rPh>
    <phoneticPr fontId="24"/>
  </si>
  <si>
    <t>離職</t>
    <rPh sb="0" eb="2">
      <t>リショク</t>
    </rPh>
    <phoneticPr fontId="24"/>
  </si>
  <si>
    <t>割合</t>
    <rPh sb="0" eb="2">
      <t>ワリアイ</t>
    </rPh>
    <phoneticPr fontId="24"/>
  </si>
  <si>
    <t>1位</t>
    <rPh sb="1" eb="2">
      <t>イ</t>
    </rPh>
    <phoneticPr fontId="24"/>
  </si>
  <si>
    <t>2位</t>
    <rPh sb="1" eb="2">
      <t>イ</t>
    </rPh>
    <phoneticPr fontId="24"/>
  </si>
  <si>
    <t>3位</t>
    <rPh sb="1" eb="2">
      <t>イ</t>
    </rPh>
    <phoneticPr fontId="24"/>
  </si>
  <si>
    <t>あり</t>
    <phoneticPr fontId="24"/>
  </si>
  <si>
    <t>時期</t>
    <rPh sb="0" eb="2">
      <t>ジキ</t>
    </rPh>
    <phoneticPr fontId="24"/>
  </si>
  <si>
    <t>現在の看護体制</t>
    <rPh sb="0" eb="2">
      <t>ゲンザイ</t>
    </rPh>
    <rPh sb="3" eb="5">
      <t>カンゴ</t>
    </rPh>
    <rPh sb="5" eb="7">
      <t>タイセイ</t>
    </rPh>
    <phoneticPr fontId="24"/>
  </si>
  <si>
    <t>一般病棟</t>
    <rPh sb="0" eb="2">
      <t>イッパン</t>
    </rPh>
    <rPh sb="2" eb="4">
      <t>ビョウトウ</t>
    </rPh>
    <phoneticPr fontId="24"/>
  </si>
  <si>
    <t>結核病棟</t>
    <rPh sb="0" eb="2">
      <t>ケッカク</t>
    </rPh>
    <rPh sb="2" eb="4">
      <t>ビョウトウ</t>
    </rPh>
    <phoneticPr fontId="24"/>
  </si>
  <si>
    <t>精神病棟</t>
    <rPh sb="0" eb="2">
      <t>セイシン</t>
    </rPh>
    <rPh sb="2" eb="4">
      <t>ビョウトウ</t>
    </rPh>
    <phoneticPr fontId="24"/>
  </si>
  <si>
    <t>特定機能一般</t>
    <rPh sb="0" eb="2">
      <t>トクテイ</t>
    </rPh>
    <rPh sb="2" eb="4">
      <t>キノウ</t>
    </rPh>
    <rPh sb="4" eb="6">
      <t>イッパン</t>
    </rPh>
    <phoneticPr fontId="24"/>
  </si>
  <si>
    <t>特定機能結核病棟</t>
    <rPh sb="0" eb="2">
      <t>トクテイ</t>
    </rPh>
    <rPh sb="2" eb="4">
      <t>キノウ</t>
    </rPh>
    <rPh sb="4" eb="6">
      <t>ケッカク</t>
    </rPh>
    <rPh sb="6" eb="8">
      <t>ビョウトウ</t>
    </rPh>
    <phoneticPr fontId="24"/>
  </si>
  <si>
    <t>特定機能精神病棟</t>
    <rPh sb="0" eb="2">
      <t>トクテイ</t>
    </rPh>
    <rPh sb="2" eb="4">
      <t>キノウ</t>
    </rPh>
    <rPh sb="4" eb="7">
      <t>セイシンビョウ</t>
    </rPh>
    <rPh sb="7" eb="8">
      <t>トウ</t>
    </rPh>
    <phoneticPr fontId="24"/>
  </si>
  <si>
    <t>専門病院</t>
    <rPh sb="0" eb="2">
      <t>センモン</t>
    </rPh>
    <rPh sb="2" eb="4">
      <t>ビョウイン</t>
    </rPh>
    <phoneticPr fontId="24"/>
  </si>
  <si>
    <t>障害者施設等</t>
    <rPh sb="0" eb="2">
      <t>ショウガイ</t>
    </rPh>
    <rPh sb="2" eb="3">
      <t>シャ</t>
    </rPh>
    <rPh sb="3" eb="6">
      <t>シセツトウ</t>
    </rPh>
    <phoneticPr fontId="24"/>
  </si>
  <si>
    <t>療養病棟</t>
    <rPh sb="0" eb="2">
      <t>リョウヨウ</t>
    </rPh>
    <rPh sb="2" eb="4">
      <t>ビョウトウ</t>
    </rPh>
    <phoneticPr fontId="24"/>
  </si>
  <si>
    <t>地域包括ケア病棟</t>
    <rPh sb="0" eb="2">
      <t>チイキ</t>
    </rPh>
    <rPh sb="2" eb="4">
      <t>ホウカツ</t>
    </rPh>
    <rPh sb="6" eb="8">
      <t>ビョウトウ</t>
    </rPh>
    <phoneticPr fontId="24"/>
  </si>
  <si>
    <t>特</t>
    <rPh sb="0" eb="1">
      <t>トク</t>
    </rPh>
    <phoneticPr fontId="24"/>
  </si>
  <si>
    <t>精神病棟</t>
    <rPh sb="0" eb="3">
      <t>セイシンビョウ</t>
    </rPh>
    <rPh sb="3" eb="4">
      <t>トウ</t>
    </rPh>
    <phoneticPr fontId="24"/>
  </si>
  <si>
    <t>障害者施設等</t>
    <rPh sb="0" eb="3">
      <t>ショウガイシャ</t>
    </rPh>
    <rPh sb="3" eb="5">
      <t>シセツ</t>
    </rPh>
    <rPh sb="5" eb="6">
      <t>トウ</t>
    </rPh>
    <phoneticPr fontId="24"/>
  </si>
  <si>
    <t>その他病棟</t>
    <rPh sb="2" eb="3">
      <t>タ</t>
    </rPh>
    <rPh sb="3" eb="5">
      <t>ビョウトウ</t>
    </rPh>
    <phoneticPr fontId="24"/>
  </si>
  <si>
    <t>手術室</t>
    <rPh sb="0" eb="3">
      <t>シュジュツシツ</t>
    </rPh>
    <phoneticPr fontId="24"/>
  </si>
  <si>
    <t>中央材料室</t>
    <rPh sb="0" eb="2">
      <t>チュウオウ</t>
    </rPh>
    <rPh sb="2" eb="4">
      <t>ザイリョウ</t>
    </rPh>
    <rPh sb="4" eb="5">
      <t>シツ</t>
    </rPh>
    <phoneticPr fontId="24"/>
  </si>
  <si>
    <t>外来・その他診療（人工透析含む）</t>
    <rPh sb="0" eb="2">
      <t>ガイライ</t>
    </rPh>
    <rPh sb="5" eb="6">
      <t>タ</t>
    </rPh>
    <rPh sb="6" eb="8">
      <t>シンリョウ</t>
    </rPh>
    <rPh sb="9" eb="11">
      <t>ジンコウ</t>
    </rPh>
    <rPh sb="11" eb="13">
      <t>トウセキ</t>
    </rPh>
    <rPh sb="13" eb="14">
      <t>フク</t>
    </rPh>
    <phoneticPr fontId="24"/>
  </si>
  <si>
    <t>ICU・CCU・NICU等　特殊診療</t>
    <rPh sb="12" eb="13">
      <t>ナド</t>
    </rPh>
    <rPh sb="14" eb="16">
      <t>トクシュ</t>
    </rPh>
    <rPh sb="16" eb="18">
      <t>シンリョウ</t>
    </rPh>
    <phoneticPr fontId="24"/>
  </si>
  <si>
    <t>看護管理部門</t>
    <rPh sb="0" eb="2">
      <t>カンゴ</t>
    </rPh>
    <rPh sb="2" eb="4">
      <t>カンリ</t>
    </rPh>
    <rPh sb="4" eb="6">
      <t>ブモン</t>
    </rPh>
    <phoneticPr fontId="24"/>
  </si>
  <si>
    <t>院内感染対策部門</t>
    <rPh sb="0" eb="2">
      <t>インナイ</t>
    </rPh>
    <rPh sb="2" eb="4">
      <t>カンセン</t>
    </rPh>
    <rPh sb="4" eb="6">
      <t>タイサク</t>
    </rPh>
    <rPh sb="6" eb="8">
      <t>ブモン</t>
    </rPh>
    <phoneticPr fontId="24"/>
  </si>
  <si>
    <t>地域連携室・退院調整室等</t>
    <rPh sb="0" eb="2">
      <t>チイキ</t>
    </rPh>
    <rPh sb="2" eb="4">
      <t>レンケイ</t>
    </rPh>
    <rPh sb="4" eb="5">
      <t>シツ</t>
    </rPh>
    <rPh sb="6" eb="8">
      <t>タイイン</t>
    </rPh>
    <rPh sb="8" eb="10">
      <t>チョウセイ</t>
    </rPh>
    <rPh sb="10" eb="11">
      <t>シツ</t>
    </rPh>
    <rPh sb="11" eb="12">
      <t>トウ</t>
    </rPh>
    <phoneticPr fontId="24"/>
  </si>
  <si>
    <t>医療安全管理部門</t>
    <rPh sb="0" eb="2">
      <t>イリョウ</t>
    </rPh>
    <rPh sb="2" eb="4">
      <t>アンゼン</t>
    </rPh>
    <rPh sb="4" eb="6">
      <t>カンリ</t>
    </rPh>
    <rPh sb="6" eb="8">
      <t>ブモン</t>
    </rPh>
    <phoneticPr fontId="24"/>
  </si>
  <si>
    <t>医療相談窓口（メディエーター等）</t>
    <rPh sb="0" eb="2">
      <t>イリョウ</t>
    </rPh>
    <rPh sb="2" eb="4">
      <t>ソウダン</t>
    </rPh>
    <rPh sb="4" eb="6">
      <t>マドグチ</t>
    </rPh>
    <rPh sb="14" eb="15">
      <t>トウ</t>
    </rPh>
    <phoneticPr fontId="24"/>
  </si>
  <si>
    <t>専任のリスクマネージャー</t>
    <rPh sb="0" eb="2">
      <t>センニン</t>
    </rPh>
    <phoneticPr fontId="24"/>
  </si>
  <si>
    <t>訪問看護</t>
    <rPh sb="0" eb="2">
      <t>ホウモン</t>
    </rPh>
    <rPh sb="2" eb="4">
      <t>カンゴ</t>
    </rPh>
    <phoneticPr fontId="24"/>
  </si>
  <si>
    <t>増減員計画</t>
    <rPh sb="0" eb="1">
      <t>ゾウ</t>
    </rPh>
    <rPh sb="1" eb="3">
      <t>ゲンイン</t>
    </rPh>
    <rPh sb="3" eb="5">
      <t>ケイカク</t>
    </rPh>
    <phoneticPr fontId="24"/>
  </si>
  <si>
    <t>配置看護職員数</t>
    <rPh sb="0" eb="2">
      <t>ハイチ</t>
    </rPh>
    <rPh sb="2" eb="4">
      <t>カンゴ</t>
    </rPh>
    <rPh sb="4" eb="7">
      <t>ショクインスウ</t>
    </rPh>
    <phoneticPr fontId="24"/>
  </si>
  <si>
    <t>看護補助者</t>
    <rPh sb="0" eb="2">
      <t>カンゴ</t>
    </rPh>
    <rPh sb="2" eb="5">
      <t>ホジョシャ</t>
    </rPh>
    <phoneticPr fontId="24"/>
  </si>
  <si>
    <t>病棟
クラ
ーク</t>
    <rPh sb="0" eb="2">
      <t>ビョウトウ</t>
    </rPh>
    <phoneticPr fontId="24"/>
  </si>
  <si>
    <t>常勤内訳</t>
    <rPh sb="0" eb="2">
      <t>ジョウキン</t>
    </rPh>
    <rPh sb="2" eb="4">
      <t>ウチワケ</t>
    </rPh>
    <phoneticPr fontId="24"/>
  </si>
  <si>
    <t>常勤合計</t>
    <rPh sb="0" eb="2">
      <t>ジョウキン</t>
    </rPh>
    <rPh sb="2" eb="4">
      <t>ゴウケイ</t>
    </rPh>
    <phoneticPr fontId="24"/>
  </si>
  <si>
    <t>非常勤</t>
    <rPh sb="0" eb="3">
      <t>ヒジョウキン</t>
    </rPh>
    <phoneticPr fontId="24"/>
  </si>
  <si>
    <t>保</t>
    <rPh sb="0" eb="1">
      <t>ホ</t>
    </rPh>
    <phoneticPr fontId="24"/>
  </si>
  <si>
    <t>助</t>
    <rPh sb="0" eb="1">
      <t>ジョ</t>
    </rPh>
    <phoneticPr fontId="24"/>
  </si>
  <si>
    <t>看</t>
    <rPh sb="0" eb="1">
      <t>ミ</t>
    </rPh>
    <phoneticPr fontId="24"/>
  </si>
  <si>
    <t>准</t>
    <rPh sb="0" eb="1">
      <t>ジュン</t>
    </rPh>
    <phoneticPr fontId="24"/>
  </si>
  <si>
    <t>産科・産婦人科の夜勤</t>
    <rPh sb="0" eb="2">
      <t>サンカ</t>
    </rPh>
    <rPh sb="3" eb="7">
      <t>サンフジンカ</t>
    </rPh>
    <rPh sb="8" eb="10">
      <t>ヤキン</t>
    </rPh>
    <phoneticPr fontId="24"/>
  </si>
  <si>
    <t>看護職員の夜勤回数</t>
    <rPh sb="0" eb="2">
      <t>カンゴ</t>
    </rPh>
    <rPh sb="2" eb="4">
      <t>ショクイン</t>
    </rPh>
    <rPh sb="5" eb="7">
      <t>ヤキン</t>
    </rPh>
    <rPh sb="7" eb="9">
      <t>カイスウ</t>
    </rPh>
    <phoneticPr fontId="24"/>
  </si>
  <si>
    <t>管理者の夜勤の有無</t>
    <rPh sb="0" eb="3">
      <t>カンリシャ</t>
    </rPh>
    <rPh sb="4" eb="6">
      <t>ヤキン</t>
    </rPh>
    <rPh sb="7" eb="9">
      <t>ウム</t>
    </rPh>
    <phoneticPr fontId="24"/>
  </si>
  <si>
    <t>管理者の夜勤回数</t>
    <rPh sb="0" eb="3">
      <t>カンリシャ</t>
    </rPh>
    <rPh sb="4" eb="6">
      <t>ヤキン</t>
    </rPh>
    <rPh sb="6" eb="8">
      <t>カイスウ</t>
    </rPh>
    <phoneticPr fontId="24"/>
  </si>
  <si>
    <t>夜勤専従職員</t>
    <rPh sb="0" eb="2">
      <t>ヤキン</t>
    </rPh>
    <rPh sb="2" eb="4">
      <t>センジュウ</t>
    </rPh>
    <rPh sb="4" eb="6">
      <t>ショクイン</t>
    </rPh>
    <phoneticPr fontId="24"/>
  </si>
  <si>
    <t>夜勤専従職員の夜勤回数</t>
    <rPh sb="0" eb="2">
      <t>ヤキン</t>
    </rPh>
    <rPh sb="2" eb="4">
      <t>センジュウ</t>
    </rPh>
    <rPh sb="4" eb="6">
      <t>ショクイン</t>
    </rPh>
    <rPh sb="7" eb="9">
      <t>ヤキン</t>
    </rPh>
    <rPh sb="9" eb="11">
      <t>カイスウ</t>
    </rPh>
    <phoneticPr fontId="24"/>
  </si>
  <si>
    <t>夜勤免除制度利用者</t>
    <rPh sb="0" eb="2">
      <t>ヤキン</t>
    </rPh>
    <rPh sb="2" eb="4">
      <t>メンジョ</t>
    </rPh>
    <rPh sb="4" eb="6">
      <t>セイド</t>
    </rPh>
    <rPh sb="6" eb="8">
      <t>リヨウ</t>
    </rPh>
    <rPh sb="8" eb="9">
      <t>シャ</t>
    </rPh>
    <phoneticPr fontId="24"/>
  </si>
  <si>
    <t>夜勤負担軽減の仕組み</t>
    <rPh sb="0" eb="2">
      <t>ヤキン</t>
    </rPh>
    <rPh sb="2" eb="4">
      <t>フタン</t>
    </rPh>
    <rPh sb="4" eb="6">
      <t>ケイゲン</t>
    </rPh>
    <rPh sb="7" eb="9">
      <t>シク</t>
    </rPh>
    <phoneticPr fontId="24"/>
  </si>
  <si>
    <t>三交替</t>
    <rPh sb="0" eb="1">
      <t>サン</t>
    </rPh>
    <rPh sb="1" eb="3">
      <t>コウタイ</t>
    </rPh>
    <phoneticPr fontId="24"/>
  </si>
  <si>
    <t>二交替</t>
    <rPh sb="0" eb="1">
      <t>ニ</t>
    </rPh>
    <rPh sb="1" eb="3">
      <t>コウタイ</t>
    </rPh>
    <phoneticPr fontId="24"/>
  </si>
  <si>
    <t>三交替病棟</t>
    <rPh sb="0" eb="1">
      <t>サン</t>
    </rPh>
    <rPh sb="1" eb="3">
      <t>コウタイ</t>
    </rPh>
    <rPh sb="3" eb="5">
      <t>ビョウトウ</t>
    </rPh>
    <phoneticPr fontId="24"/>
  </si>
  <si>
    <t>二交替病棟</t>
    <rPh sb="0" eb="1">
      <t>ニ</t>
    </rPh>
    <rPh sb="1" eb="3">
      <t>コウタイ</t>
    </rPh>
    <rPh sb="3" eb="5">
      <t>ビョウトウ</t>
    </rPh>
    <phoneticPr fontId="24"/>
  </si>
  <si>
    <t>利用者人数</t>
    <rPh sb="0" eb="2">
      <t>リヨウ</t>
    </rPh>
    <rPh sb="2" eb="3">
      <t>シャ</t>
    </rPh>
    <rPh sb="3" eb="5">
      <t>ニンズウ</t>
    </rPh>
    <phoneticPr fontId="24"/>
  </si>
  <si>
    <t>最小回数</t>
    <rPh sb="0" eb="2">
      <t>サイショウ</t>
    </rPh>
    <rPh sb="2" eb="4">
      <t>カイスウ</t>
    </rPh>
    <phoneticPr fontId="24"/>
  </si>
  <si>
    <t>最多回数</t>
    <rPh sb="0" eb="2">
      <t>サイタ</t>
    </rPh>
    <rPh sb="2" eb="4">
      <t>カイスウ</t>
    </rPh>
    <phoneticPr fontId="24"/>
  </si>
  <si>
    <t>平均回数</t>
    <rPh sb="0" eb="2">
      <t>ヘイキン</t>
    </rPh>
    <rPh sb="2" eb="4">
      <t>カイスウ</t>
    </rPh>
    <phoneticPr fontId="24"/>
  </si>
  <si>
    <t>夜勤時間</t>
    <rPh sb="0" eb="2">
      <t>ヤキン</t>
    </rPh>
    <rPh sb="2" eb="4">
      <t>ジカン</t>
    </rPh>
    <phoneticPr fontId="24"/>
  </si>
  <si>
    <t>休憩時間</t>
    <rPh sb="0" eb="2">
      <t>キュウケイ</t>
    </rPh>
    <rPh sb="2" eb="4">
      <t>ジカン</t>
    </rPh>
    <phoneticPr fontId="24"/>
  </si>
  <si>
    <t>人数</t>
    <rPh sb="0" eb="2">
      <t>ニンズウ</t>
    </rPh>
    <phoneticPr fontId="24"/>
  </si>
  <si>
    <t>勤務時間</t>
    <rPh sb="0" eb="2">
      <t>キンム</t>
    </rPh>
    <rPh sb="2" eb="4">
      <t>ジカン</t>
    </rPh>
    <phoneticPr fontId="24"/>
  </si>
  <si>
    <t>準２深２</t>
    <rPh sb="0" eb="1">
      <t>ジュン</t>
    </rPh>
    <rPh sb="2" eb="3">
      <t>シン</t>
    </rPh>
    <phoneticPr fontId="24"/>
  </si>
  <si>
    <t>準３深３</t>
    <rPh sb="0" eb="1">
      <t>ジュン</t>
    </rPh>
    <rPh sb="2" eb="3">
      <t>シン</t>
    </rPh>
    <phoneticPr fontId="24"/>
  </si>
  <si>
    <t>準３深２</t>
    <rPh sb="0" eb="1">
      <t>ジュン</t>
    </rPh>
    <rPh sb="2" eb="3">
      <t>シン</t>
    </rPh>
    <phoneticPr fontId="24"/>
  </si>
  <si>
    <t>準４深３</t>
    <rPh sb="0" eb="1">
      <t>ジュン</t>
    </rPh>
    <rPh sb="2" eb="3">
      <t>シン</t>
    </rPh>
    <phoneticPr fontId="24"/>
  </si>
  <si>
    <t>1人</t>
    <rPh sb="1" eb="2">
      <t>ニン</t>
    </rPh>
    <phoneticPr fontId="24"/>
  </si>
  <si>
    <t>2人</t>
    <rPh sb="1" eb="2">
      <t>ニン</t>
    </rPh>
    <phoneticPr fontId="24"/>
  </si>
  <si>
    <t>3人</t>
    <rPh sb="1" eb="2">
      <t>ニン</t>
    </rPh>
    <phoneticPr fontId="24"/>
  </si>
  <si>
    <t>4人</t>
    <rPh sb="1" eb="2">
      <t>ニン</t>
    </rPh>
    <phoneticPr fontId="24"/>
  </si>
  <si>
    <t>5人</t>
    <rPh sb="1" eb="2">
      <t>ニン</t>
    </rPh>
    <phoneticPr fontId="24"/>
  </si>
  <si>
    <t>準１深１</t>
    <rPh sb="0" eb="1">
      <t>ジュン</t>
    </rPh>
    <rPh sb="2" eb="3">
      <t>シン</t>
    </rPh>
    <phoneticPr fontId="24"/>
  </si>
  <si>
    <t>定着対策</t>
    <rPh sb="0" eb="2">
      <t>テイチャク</t>
    </rPh>
    <rPh sb="2" eb="4">
      <t>タイサク</t>
    </rPh>
    <phoneticPr fontId="24"/>
  </si>
  <si>
    <t>院外研修参加のための補助制度</t>
    <rPh sb="0" eb="1">
      <t>イン</t>
    </rPh>
    <rPh sb="1" eb="2">
      <t>ガイ</t>
    </rPh>
    <rPh sb="2" eb="4">
      <t>ケンシュウ</t>
    </rPh>
    <rPh sb="4" eb="6">
      <t>サンカ</t>
    </rPh>
    <rPh sb="10" eb="12">
      <t>ホジョ</t>
    </rPh>
    <rPh sb="12" eb="14">
      <t>セイド</t>
    </rPh>
    <phoneticPr fontId="24"/>
  </si>
  <si>
    <t>院外研修参加の扱い</t>
    <rPh sb="0" eb="1">
      <t>イン</t>
    </rPh>
    <rPh sb="1" eb="2">
      <t>ガイ</t>
    </rPh>
    <rPh sb="2" eb="4">
      <t>ケンシュウ</t>
    </rPh>
    <rPh sb="4" eb="6">
      <t>サンカ</t>
    </rPh>
    <rPh sb="7" eb="8">
      <t>アツカ</t>
    </rPh>
    <phoneticPr fontId="24"/>
  </si>
  <si>
    <t>一般的な対策</t>
    <rPh sb="0" eb="2">
      <t>イッパン</t>
    </rPh>
    <rPh sb="2" eb="3">
      <t>テキ</t>
    </rPh>
    <rPh sb="4" eb="6">
      <t>タイサク</t>
    </rPh>
    <phoneticPr fontId="24"/>
  </si>
  <si>
    <t>具体的な補助項目</t>
    <rPh sb="0" eb="3">
      <t>グタイテキ</t>
    </rPh>
    <rPh sb="4" eb="6">
      <t>ホジョ</t>
    </rPh>
    <rPh sb="6" eb="8">
      <t>コウモク</t>
    </rPh>
    <phoneticPr fontId="24"/>
  </si>
  <si>
    <t>業務内容等の調整</t>
    <rPh sb="0" eb="2">
      <t>ギョウム</t>
    </rPh>
    <rPh sb="2" eb="4">
      <t>ナイヨウ</t>
    </rPh>
    <rPh sb="4" eb="5">
      <t>トウ</t>
    </rPh>
    <rPh sb="6" eb="8">
      <t>チョウセイ</t>
    </rPh>
    <phoneticPr fontId="24"/>
  </si>
  <si>
    <t>教育責任者や担当の配置</t>
    <rPh sb="0" eb="2">
      <t>キョウイク</t>
    </rPh>
    <rPh sb="2" eb="5">
      <t>セキニンシャ</t>
    </rPh>
    <rPh sb="6" eb="8">
      <t>タントウ</t>
    </rPh>
    <rPh sb="9" eb="11">
      <t>ハイチ</t>
    </rPh>
    <phoneticPr fontId="24"/>
  </si>
  <si>
    <t>プリセプターシップ</t>
    <phoneticPr fontId="24"/>
  </si>
  <si>
    <t>新人サポート体制強化</t>
    <rPh sb="0" eb="2">
      <t>シンジン</t>
    </rPh>
    <rPh sb="6" eb="8">
      <t>タイセイ</t>
    </rPh>
    <rPh sb="8" eb="10">
      <t>キョウカ</t>
    </rPh>
    <phoneticPr fontId="24"/>
  </si>
  <si>
    <t>厚労省新人研修</t>
    <rPh sb="0" eb="3">
      <t>コウロウショウ</t>
    </rPh>
    <rPh sb="3" eb="5">
      <t>シンジン</t>
    </rPh>
    <rPh sb="5" eb="7">
      <t>ケンシュウ</t>
    </rPh>
    <phoneticPr fontId="24"/>
  </si>
  <si>
    <t>経験による指導体制</t>
    <rPh sb="0" eb="2">
      <t>ケイケン</t>
    </rPh>
    <rPh sb="5" eb="7">
      <t>シドウ</t>
    </rPh>
    <rPh sb="7" eb="9">
      <t>タイセイ</t>
    </rPh>
    <phoneticPr fontId="24"/>
  </si>
  <si>
    <t>経験による初任給</t>
    <rPh sb="0" eb="2">
      <t>ケイケン</t>
    </rPh>
    <rPh sb="5" eb="8">
      <t>ショニンキュウ</t>
    </rPh>
    <phoneticPr fontId="24"/>
  </si>
  <si>
    <t>経験による昇給昇進</t>
    <rPh sb="0" eb="2">
      <t>ケイケン</t>
    </rPh>
    <rPh sb="5" eb="7">
      <t>ショウキュウ</t>
    </rPh>
    <rPh sb="7" eb="9">
      <t>ショウシン</t>
    </rPh>
    <phoneticPr fontId="24"/>
  </si>
  <si>
    <t>採用時研修</t>
    <rPh sb="0" eb="3">
      <t>サイヨウジ</t>
    </rPh>
    <rPh sb="3" eb="5">
      <t>ケンシュウ</t>
    </rPh>
    <phoneticPr fontId="24"/>
  </si>
  <si>
    <t>技術取得段階に応じた指導</t>
    <rPh sb="0" eb="2">
      <t>ギジュツ</t>
    </rPh>
    <rPh sb="2" eb="4">
      <t>シュトク</t>
    </rPh>
    <rPh sb="4" eb="6">
      <t>ダンカイ</t>
    </rPh>
    <rPh sb="7" eb="8">
      <t>オウ</t>
    </rPh>
    <rPh sb="10" eb="12">
      <t>シドウ</t>
    </rPh>
    <phoneticPr fontId="24"/>
  </si>
  <si>
    <t>医療安全対策の充実</t>
    <rPh sb="0" eb="2">
      <t>イリョウ</t>
    </rPh>
    <rPh sb="2" eb="4">
      <t>アンゼン</t>
    </rPh>
    <rPh sb="4" eb="6">
      <t>タイサク</t>
    </rPh>
    <rPh sb="7" eb="9">
      <t>ジュウジツ</t>
    </rPh>
    <phoneticPr fontId="24"/>
  </si>
  <si>
    <t>労働安全衛生の整備</t>
    <rPh sb="0" eb="2">
      <t>ロウドウ</t>
    </rPh>
    <rPh sb="2" eb="4">
      <t>アンゼン</t>
    </rPh>
    <rPh sb="4" eb="6">
      <t>エイセイ</t>
    </rPh>
    <rPh sb="7" eb="9">
      <t>セイビ</t>
    </rPh>
    <phoneticPr fontId="24"/>
  </si>
  <si>
    <t>暴力対策・相談体制</t>
    <rPh sb="0" eb="2">
      <t>ボウリョク</t>
    </rPh>
    <rPh sb="2" eb="4">
      <t>タイサク</t>
    </rPh>
    <rPh sb="5" eb="7">
      <t>ソウダン</t>
    </rPh>
    <rPh sb="7" eb="9">
      <t>タイセイ</t>
    </rPh>
    <phoneticPr fontId="24"/>
  </si>
  <si>
    <t>メンタルヘルス</t>
    <phoneticPr fontId="24"/>
  </si>
  <si>
    <t>事業分担の明確化</t>
    <rPh sb="0" eb="2">
      <t>ジギョウ</t>
    </rPh>
    <rPh sb="2" eb="4">
      <t>ブンタン</t>
    </rPh>
    <rPh sb="5" eb="8">
      <t>メイカクカ</t>
    </rPh>
    <phoneticPr fontId="24"/>
  </si>
  <si>
    <t>代替確保・計画的な配置</t>
    <rPh sb="0" eb="2">
      <t>ダイタイ</t>
    </rPh>
    <rPh sb="2" eb="4">
      <t>カクホ</t>
    </rPh>
    <rPh sb="5" eb="8">
      <t>ケイカクテキ</t>
    </rPh>
    <rPh sb="9" eb="11">
      <t>ハイチ</t>
    </rPh>
    <phoneticPr fontId="24"/>
  </si>
  <si>
    <t>給与・諸手当の改善</t>
    <rPh sb="0" eb="2">
      <t>キュウヨ</t>
    </rPh>
    <rPh sb="3" eb="6">
      <t>ショテアテ</t>
    </rPh>
    <rPh sb="7" eb="9">
      <t>カイゼン</t>
    </rPh>
    <phoneticPr fontId="24"/>
  </si>
  <si>
    <t>病院施設の整備</t>
    <rPh sb="0" eb="2">
      <t>ビョウイン</t>
    </rPh>
    <rPh sb="2" eb="4">
      <t>シセツ</t>
    </rPh>
    <rPh sb="5" eb="7">
      <t>セイビ</t>
    </rPh>
    <phoneticPr fontId="24"/>
  </si>
  <si>
    <t>福利厚生施設の整備</t>
    <rPh sb="0" eb="2">
      <t>フクリ</t>
    </rPh>
    <rPh sb="2" eb="4">
      <t>コウセイ</t>
    </rPh>
    <rPh sb="4" eb="6">
      <t>シセツ</t>
    </rPh>
    <rPh sb="7" eb="9">
      <t>セイビ</t>
    </rPh>
    <phoneticPr fontId="24"/>
  </si>
  <si>
    <t>子育て支援策</t>
    <rPh sb="0" eb="2">
      <t>コソダ</t>
    </rPh>
    <rPh sb="3" eb="6">
      <t>シエンサク</t>
    </rPh>
    <phoneticPr fontId="24"/>
  </si>
  <si>
    <t>介護支援策</t>
    <rPh sb="0" eb="2">
      <t>カイゴ</t>
    </rPh>
    <rPh sb="2" eb="5">
      <t>シエンサク</t>
    </rPh>
    <phoneticPr fontId="24"/>
  </si>
  <si>
    <t>ワークライフバランス</t>
    <phoneticPr fontId="24"/>
  </si>
  <si>
    <t>資格認定取得の促進</t>
    <rPh sb="0" eb="2">
      <t>シカク</t>
    </rPh>
    <rPh sb="2" eb="4">
      <t>ニンテイ</t>
    </rPh>
    <rPh sb="4" eb="6">
      <t>シュトク</t>
    </rPh>
    <rPh sb="7" eb="9">
      <t>ソクシン</t>
    </rPh>
    <phoneticPr fontId="24"/>
  </si>
  <si>
    <t>年次有給休暇の取得</t>
    <rPh sb="0" eb="2">
      <t>ネンジ</t>
    </rPh>
    <rPh sb="2" eb="4">
      <t>ユウキュウ</t>
    </rPh>
    <rPh sb="4" eb="6">
      <t>キュウカ</t>
    </rPh>
    <rPh sb="7" eb="9">
      <t>シュトク</t>
    </rPh>
    <phoneticPr fontId="24"/>
  </si>
  <si>
    <t>リフレッシュ休暇</t>
    <rPh sb="6" eb="8">
      <t>キュウカ</t>
    </rPh>
    <phoneticPr fontId="24"/>
  </si>
  <si>
    <t>本人希望の配置転換</t>
    <rPh sb="0" eb="2">
      <t>ホンニン</t>
    </rPh>
    <rPh sb="2" eb="4">
      <t>キボウ</t>
    </rPh>
    <rPh sb="5" eb="7">
      <t>ハイチ</t>
    </rPh>
    <rPh sb="7" eb="9">
      <t>テンカン</t>
    </rPh>
    <phoneticPr fontId="24"/>
  </si>
  <si>
    <t>長期休暇復帰支援</t>
    <rPh sb="0" eb="2">
      <t>チョウキ</t>
    </rPh>
    <rPh sb="2" eb="4">
      <t>キュウカ</t>
    </rPh>
    <rPh sb="4" eb="6">
      <t>フッキ</t>
    </rPh>
    <rPh sb="6" eb="8">
      <t>シエン</t>
    </rPh>
    <phoneticPr fontId="24"/>
  </si>
  <si>
    <t>多様な勤務形態</t>
    <rPh sb="0" eb="2">
      <t>タヨウ</t>
    </rPh>
    <rPh sb="3" eb="5">
      <t>キンム</t>
    </rPh>
    <rPh sb="5" eb="7">
      <t>ケイタイ</t>
    </rPh>
    <phoneticPr fontId="24"/>
  </si>
  <si>
    <t>参加費・受講料</t>
    <rPh sb="0" eb="3">
      <t>サンカヒ</t>
    </rPh>
    <rPh sb="4" eb="7">
      <t>ジュコウリョウ</t>
    </rPh>
    <phoneticPr fontId="24"/>
  </si>
  <si>
    <t>交通費</t>
    <rPh sb="0" eb="3">
      <t>コウツウヒ</t>
    </rPh>
    <phoneticPr fontId="24"/>
  </si>
  <si>
    <t>宿泊費</t>
    <rPh sb="0" eb="3">
      <t>シュクハクヒ</t>
    </rPh>
    <phoneticPr fontId="24"/>
  </si>
  <si>
    <t>日当</t>
    <rPh sb="0" eb="2">
      <t>ニットウ</t>
    </rPh>
    <phoneticPr fontId="24"/>
  </si>
  <si>
    <t>Ⅵ-３
看護業務効率化の取り組み</t>
    <rPh sb="4" eb="6">
      <t>カンゴ</t>
    </rPh>
    <rPh sb="6" eb="8">
      <t>ギョウム</t>
    </rPh>
    <rPh sb="8" eb="11">
      <t>コウリツカ</t>
    </rPh>
    <rPh sb="12" eb="13">
      <t>ト</t>
    </rPh>
    <rPh sb="14" eb="15">
      <t>ク</t>
    </rPh>
    <phoneticPr fontId="24"/>
  </si>
  <si>
    <t>Ⅶ
その他</t>
    <rPh sb="4" eb="5">
      <t>タ</t>
    </rPh>
    <phoneticPr fontId="24"/>
  </si>
  <si>
    <t>職名</t>
    <rPh sb="0" eb="2">
      <t>ショクメイ</t>
    </rPh>
    <phoneticPr fontId="6"/>
  </si>
  <si>
    <t>所属</t>
    <rPh sb="0" eb="2">
      <t>ショゾク</t>
    </rPh>
    <phoneticPr fontId="6"/>
  </si>
  <si>
    <t>氏名</t>
    <rPh sb="0" eb="2">
      <t>シメイ</t>
    </rPh>
    <phoneticPr fontId="6"/>
  </si>
  <si>
    <t>○</t>
    <phoneticPr fontId="6"/>
  </si>
  <si>
    <t>「確保できなかった」要因は何ですか。該当するものに○を入力してください。（複数回答可）</t>
    <rPh sb="1" eb="3">
      <t>カクホ</t>
    </rPh>
    <rPh sb="10" eb="12">
      <t>ヨウイン</t>
    </rPh>
    <rPh sb="13" eb="14">
      <t>ナン</t>
    </rPh>
    <rPh sb="18" eb="20">
      <t>ガイトウ</t>
    </rPh>
    <rPh sb="27" eb="29">
      <t>ニュウリョク</t>
    </rPh>
    <rPh sb="37" eb="39">
      <t>フクスウ</t>
    </rPh>
    <rPh sb="39" eb="41">
      <t>カイトウ</t>
    </rPh>
    <rPh sb="41" eb="42">
      <t>カ</t>
    </rPh>
    <phoneticPr fontId="6"/>
  </si>
  <si>
    <t>新人看護職員</t>
    <rPh sb="0" eb="1">
      <t>シン</t>
    </rPh>
    <rPh sb="1" eb="2">
      <t>ジン</t>
    </rPh>
    <rPh sb="2" eb="4">
      <t>カンゴ</t>
    </rPh>
    <rPh sb="4" eb="6">
      <t>ショクイン</t>
    </rPh>
    <phoneticPr fontId="6"/>
  </si>
  <si>
    <t>再就労看護職員</t>
    <rPh sb="0" eb="1">
      <t>サイ</t>
    </rPh>
    <rPh sb="1" eb="2">
      <t>シュウ</t>
    </rPh>
    <rPh sb="2" eb="3">
      <t>ロウ</t>
    </rPh>
    <rPh sb="3" eb="5">
      <t>カンゴ</t>
    </rPh>
    <rPh sb="5" eb="7">
      <t>ショクイン</t>
    </rPh>
    <phoneticPr fontId="6"/>
  </si>
  <si>
    <t>新人看護職員</t>
    <rPh sb="0" eb="4">
      <t>シンジンカンゴ</t>
    </rPh>
    <rPh sb="4" eb="6">
      <t>ショクイン</t>
    </rPh>
    <phoneticPr fontId="6"/>
  </si>
  <si>
    <t>再就労看護職員</t>
    <rPh sb="0" eb="3">
      <t>サイシュウロウ</t>
    </rPh>
    <rPh sb="3" eb="5">
      <t>カンゴ</t>
    </rPh>
    <rPh sb="5" eb="7">
      <t>ショクイン</t>
    </rPh>
    <phoneticPr fontId="6"/>
  </si>
  <si>
    <t>時間</t>
    <rPh sb="0" eb="2">
      <t>ジカン</t>
    </rPh>
    <phoneticPr fontId="6"/>
  </si>
  <si>
    <t>分</t>
    <rPh sb="0" eb="1">
      <t>フン</t>
    </rPh>
    <phoneticPr fontId="6"/>
  </si>
  <si>
    <t>時間（小数点第２位四捨五入）</t>
    <rPh sb="0" eb="2">
      <t>ジカン</t>
    </rPh>
    <rPh sb="3" eb="6">
      <t>ショウスウテン</t>
    </rPh>
    <rPh sb="6" eb="7">
      <t>ダイ</t>
    </rPh>
    <rPh sb="8" eb="9">
      <t>イ</t>
    </rPh>
    <rPh sb="9" eb="13">
      <t>シシャゴニュウ</t>
    </rPh>
    <phoneticPr fontId="6"/>
  </si>
  <si>
    <t>導入している</t>
    <rPh sb="0" eb="2">
      <t>ドウニュウ</t>
    </rPh>
    <phoneticPr fontId="6"/>
  </si>
  <si>
    <t>導入していない</t>
    <rPh sb="0" eb="2">
      <t>ドウニュウ</t>
    </rPh>
    <phoneticPr fontId="6"/>
  </si>
  <si>
    <t>１人平均</t>
    <rPh sb="1" eb="2">
      <t>ニン</t>
    </rPh>
    <rPh sb="2" eb="4">
      <t>ヘイキン</t>
    </rPh>
    <phoneticPr fontId="6"/>
  </si>
  <si>
    <t>日　（小数点第２位四捨五入）</t>
    <rPh sb="0" eb="1">
      <t>ニチ</t>
    </rPh>
    <rPh sb="3" eb="6">
      <t>ショウスウテン</t>
    </rPh>
    <rPh sb="6" eb="7">
      <t>ダイ</t>
    </rPh>
    <rPh sb="8" eb="9">
      <t>イ</t>
    </rPh>
    <rPh sb="9" eb="13">
      <t>シシャゴニュウ</t>
    </rPh>
    <phoneticPr fontId="6"/>
  </si>
  <si>
    <t>満期できた</t>
    <rPh sb="0" eb="2">
      <t>マンキ</t>
    </rPh>
    <phoneticPr fontId="6"/>
  </si>
  <si>
    <t>一部できた</t>
    <rPh sb="0" eb="2">
      <t>イチブ</t>
    </rPh>
    <phoneticPr fontId="6"/>
  </si>
  <si>
    <t>できなかった</t>
    <phoneticPr fontId="6"/>
  </si>
  <si>
    <t>○</t>
    <phoneticPr fontId="6"/>
  </si>
  <si>
    <t>（うち）産科・産婦人科</t>
    <rPh sb="4" eb="6">
      <t>サンカ</t>
    </rPh>
    <rPh sb="7" eb="11">
      <t>サンフジンカ</t>
    </rPh>
    <phoneticPr fontId="6"/>
  </si>
  <si>
    <t>時間</t>
    <rPh sb="0" eb="2">
      <t>ジカン</t>
    </rPh>
    <phoneticPr fontId="6"/>
  </si>
  <si>
    <t>分</t>
    <rPh sb="0" eb="1">
      <t>フン</t>
    </rPh>
    <phoneticPr fontId="6"/>
  </si>
  <si>
    <t>人数</t>
    <rPh sb="0" eb="2">
      <t>ニンズウ</t>
    </rPh>
    <phoneticPr fontId="6"/>
  </si>
  <si>
    <t>単位</t>
    <rPh sb="0" eb="2">
      <t>タンイ</t>
    </rPh>
    <phoneticPr fontId="6"/>
  </si>
  <si>
    <t>分</t>
    <rPh sb="0" eb="1">
      <t>フン</t>
    </rPh>
    <phoneticPr fontId="6"/>
  </si>
  <si>
    <t>うち休憩時間</t>
    <rPh sb="2" eb="6">
      <t>キュウケイジカン</t>
    </rPh>
    <phoneticPr fontId="6"/>
  </si>
  <si>
    <t>時</t>
    <rPh sb="0" eb="1">
      <t>トキ</t>
    </rPh>
    <phoneticPr fontId="6"/>
  </si>
  <si>
    <t>～</t>
    <phoneticPr fontId="6"/>
  </si>
  <si>
    <t>夜勤時間</t>
    <rPh sb="0" eb="4">
      <t>ヤキンジカン</t>
    </rPh>
    <phoneticPr fontId="6"/>
  </si>
  <si>
    <t>○</t>
    <phoneticPr fontId="6"/>
  </si>
  <si>
    <t>①</t>
    <phoneticPr fontId="6"/>
  </si>
  <si>
    <t>②</t>
    <phoneticPr fontId="6"/>
  </si>
  <si>
    <t>人</t>
    <rPh sb="0" eb="1">
      <t>ヒト</t>
    </rPh>
    <phoneticPr fontId="6"/>
  </si>
  <si>
    <t>ア</t>
    <phoneticPr fontId="6"/>
  </si>
  <si>
    <t>イ</t>
    <phoneticPr fontId="6"/>
  </si>
  <si>
    <t>ウ</t>
    <phoneticPr fontId="6"/>
  </si>
  <si>
    <t>エ</t>
    <phoneticPr fontId="6"/>
  </si>
  <si>
    <t>①専従職員がいる</t>
    <rPh sb="1" eb="3">
      <t>センジュウ</t>
    </rPh>
    <rPh sb="3" eb="5">
      <t>ショクイン</t>
    </rPh>
    <phoneticPr fontId="6"/>
  </si>
  <si>
    <t>②専従職員はいない</t>
    <rPh sb="1" eb="3">
      <t>センジュウ</t>
    </rPh>
    <rPh sb="3" eb="5">
      <t>ショクイン</t>
    </rPh>
    <phoneticPr fontId="6"/>
  </si>
  <si>
    <t>①夜勤免除利用者がいる</t>
    <rPh sb="1" eb="3">
      <t>ヤキン</t>
    </rPh>
    <rPh sb="3" eb="5">
      <t>メンジョ</t>
    </rPh>
    <rPh sb="5" eb="8">
      <t>リヨウシャ</t>
    </rPh>
    <phoneticPr fontId="6"/>
  </si>
  <si>
    <t>②夜勤免除利用者はいない</t>
    <rPh sb="1" eb="3">
      <t>ヤキン</t>
    </rPh>
    <rPh sb="3" eb="5">
      <t>メンジョ</t>
    </rPh>
    <rPh sb="5" eb="8">
      <t>リヨウシャ</t>
    </rPh>
    <phoneticPr fontId="6"/>
  </si>
  <si>
    <t>　該当するものに○を入力してください。（複数回答可）　</t>
    <rPh sb="1" eb="3">
      <t>ガイトウ</t>
    </rPh>
    <rPh sb="10" eb="12">
      <t>ニュウリョク</t>
    </rPh>
    <rPh sb="20" eb="22">
      <t>フクスウ</t>
    </rPh>
    <rPh sb="22" eb="24">
      <t>カイトウ</t>
    </rPh>
    <rPh sb="24" eb="25">
      <t>カ</t>
    </rPh>
    <phoneticPr fontId="6"/>
  </si>
  <si>
    <t>求人に対して求職者がなかった</t>
    <rPh sb="0" eb="2">
      <t>キュウジン</t>
    </rPh>
    <rPh sb="3" eb="4">
      <t>タイ</t>
    </rPh>
    <rPh sb="6" eb="9">
      <t>キュウショクシャ</t>
    </rPh>
    <phoneticPr fontId="6"/>
  </si>
  <si>
    <t>採用予定</t>
    <rPh sb="0" eb="2">
      <t>サイヨウ</t>
    </rPh>
    <rPh sb="2" eb="4">
      <t>ヨテイ</t>
    </rPh>
    <phoneticPr fontId="24"/>
  </si>
  <si>
    <t>業務の内容</t>
    <rPh sb="0" eb="2">
      <t>ギョウム</t>
    </rPh>
    <rPh sb="3" eb="5">
      <t>ナイヨウ</t>
    </rPh>
    <phoneticPr fontId="6"/>
  </si>
  <si>
    <t>①把握している</t>
    <rPh sb="1" eb="3">
      <t>ハアク</t>
    </rPh>
    <phoneticPr fontId="6"/>
  </si>
  <si>
    <t>②把握していない</t>
    <rPh sb="1" eb="3">
      <t>ハアク</t>
    </rPh>
    <phoneticPr fontId="6"/>
  </si>
  <si>
    <t>令和</t>
    <rPh sb="0" eb="2">
      <t>レイワ</t>
    </rPh>
    <phoneticPr fontId="6"/>
  </si>
  <si>
    <t>年</t>
    <rPh sb="0" eb="1">
      <t>ネン</t>
    </rPh>
    <phoneticPr fontId="6"/>
  </si>
  <si>
    <t>月頃</t>
    <rPh sb="0" eb="1">
      <t>ガツ</t>
    </rPh>
    <rPh sb="1" eb="2">
      <t>コロ</t>
    </rPh>
    <phoneticPr fontId="6"/>
  </si>
  <si>
    <t>なし</t>
    <phoneticPr fontId="6"/>
  </si>
  <si>
    <t>導入</t>
    <rPh sb="0" eb="2">
      <t>ドウニュウ</t>
    </rPh>
    <phoneticPr fontId="24"/>
  </si>
  <si>
    <t>導入しているか</t>
    <rPh sb="0" eb="2">
      <t>ドウニュウ</t>
    </rPh>
    <phoneticPr fontId="6"/>
  </si>
  <si>
    <t>（３）就業者のライフスタイルに応じて働き方が選べる雇用形態の導入について、ご入力ください。</t>
    <rPh sb="3" eb="6">
      <t>シュウギョウシャ</t>
    </rPh>
    <rPh sb="15" eb="16">
      <t>オウ</t>
    </rPh>
    <rPh sb="18" eb="19">
      <t>ハタラ</t>
    </rPh>
    <rPh sb="20" eb="21">
      <t>カタ</t>
    </rPh>
    <rPh sb="22" eb="23">
      <t>エラ</t>
    </rPh>
    <rPh sb="25" eb="27">
      <t>コヨウ</t>
    </rPh>
    <rPh sb="27" eb="29">
      <t>ケイタイ</t>
    </rPh>
    <rPh sb="30" eb="32">
      <t>ドウニュウ</t>
    </rPh>
    <rPh sb="38" eb="40">
      <t>ニュウリョク</t>
    </rPh>
    <phoneticPr fontId="6"/>
  </si>
  <si>
    <t>貴院の看護職員の勤務環境について、ご入力ください。</t>
    <rPh sb="0" eb="2">
      <t>キイン</t>
    </rPh>
    <rPh sb="3" eb="5">
      <t>カンゴ</t>
    </rPh>
    <rPh sb="5" eb="7">
      <t>ショクイン</t>
    </rPh>
    <rPh sb="8" eb="10">
      <t>キンム</t>
    </rPh>
    <rPh sb="10" eb="12">
      <t>カンキョウ</t>
    </rPh>
    <rPh sb="18" eb="20">
      <t>ニュウリョク</t>
    </rPh>
    <phoneticPr fontId="6"/>
  </si>
  <si>
    <t>　申し出により、小学校就学前の子１人につき年５日（対象の子が２人以上の場合にあっては、年１０日）を限度として取得できる。</t>
    <rPh sb="1" eb="2">
      <t>モウ</t>
    </rPh>
    <rPh sb="3" eb="4">
      <t>デ</t>
    </rPh>
    <rPh sb="8" eb="11">
      <t>ショウガッコウ</t>
    </rPh>
    <rPh sb="11" eb="14">
      <t>シュウガクマエ</t>
    </rPh>
    <rPh sb="15" eb="16">
      <t>コ</t>
    </rPh>
    <rPh sb="17" eb="18">
      <t>ニン</t>
    </rPh>
    <rPh sb="21" eb="22">
      <t>ネン</t>
    </rPh>
    <rPh sb="23" eb="24">
      <t>ニチ</t>
    </rPh>
    <rPh sb="25" eb="27">
      <t>タイショウ</t>
    </rPh>
    <rPh sb="28" eb="29">
      <t>コ</t>
    </rPh>
    <rPh sb="31" eb="32">
      <t>ニン</t>
    </rPh>
    <rPh sb="32" eb="34">
      <t>イジョウ</t>
    </rPh>
    <rPh sb="35" eb="37">
      <t>バアイ</t>
    </rPh>
    <rPh sb="43" eb="44">
      <t>ネン</t>
    </rPh>
    <rPh sb="46" eb="47">
      <t>ニチ</t>
    </rPh>
    <rPh sb="49" eb="51">
      <t>ゲンド</t>
    </rPh>
    <rPh sb="54" eb="56">
      <t>シュトク</t>
    </rPh>
    <phoneticPr fontId="6"/>
  </si>
  <si>
    <t>検討中の場合</t>
    <rPh sb="0" eb="3">
      <t>ケントウチュウ</t>
    </rPh>
    <rPh sb="4" eb="6">
      <t>バアイ</t>
    </rPh>
    <phoneticPr fontId="24"/>
  </si>
  <si>
    <t>開設予定</t>
    <rPh sb="0" eb="2">
      <t>カイセツ</t>
    </rPh>
    <rPh sb="2" eb="4">
      <t>ヨテイ</t>
    </rPh>
    <phoneticPr fontId="24"/>
  </si>
  <si>
    <t>未定</t>
    <rPh sb="0" eb="2">
      <t>ミテイ</t>
    </rPh>
    <phoneticPr fontId="24"/>
  </si>
  <si>
    <t>有無</t>
    <rPh sb="0" eb="1">
      <t>アリ</t>
    </rPh>
    <rPh sb="1" eb="2">
      <t>ナ</t>
    </rPh>
    <phoneticPr fontId="24"/>
  </si>
  <si>
    <t>院内保育施設</t>
    <rPh sb="0" eb="2">
      <t>インナイ</t>
    </rPh>
    <rPh sb="2" eb="4">
      <t>ホイク</t>
    </rPh>
    <rPh sb="4" eb="6">
      <t>シセツ</t>
    </rPh>
    <phoneticPr fontId="24"/>
  </si>
  <si>
    <t>その他（具体的に↓）</t>
    <rPh sb="2" eb="3">
      <t>タ</t>
    </rPh>
    <rPh sb="4" eb="7">
      <t>グタイテキ</t>
    </rPh>
    <phoneticPr fontId="6"/>
  </si>
  <si>
    <t>１　貴院の現在の看護体制についてご入力ください。</t>
    <rPh sb="2" eb="4">
      <t>キイン</t>
    </rPh>
    <rPh sb="5" eb="7">
      <t>ゲンザイ</t>
    </rPh>
    <rPh sb="8" eb="10">
      <t>カンゴ</t>
    </rPh>
    <rPh sb="10" eb="12">
      <t>タイセイ</t>
    </rPh>
    <rPh sb="17" eb="19">
      <t>ニュウリョク</t>
    </rPh>
    <phoneticPr fontId="6"/>
  </si>
  <si>
    <t>その他１</t>
    <rPh sb="2" eb="3">
      <t>タ</t>
    </rPh>
    <phoneticPr fontId="24"/>
  </si>
  <si>
    <t>その他２</t>
    <rPh sb="2" eb="3">
      <t>タ</t>
    </rPh>
    <phoneticPr fontId="24"/>
  </si>
  <si>
    <t>準４深４</t>
    <rPh sb="0" eb="1">
      <t>ジュン</t>
    </rPh>
    <rPh sb="2" eb="3">
      <t>シン</t>
    </rPh>
    <phoneticPr fontId="24"/>
  </si>
  <si>
    <t>合計</t>
    <rPh sb="0" eb="2">
      <t>ゴウケイ</t>
    </rPh>
    <phoneticPr fontId="6"/>
  </si>
  <si>
    <t>その他</t>
    <rPh sb="2" eb="3">
      <t>タ</t>
    </rPh>
    <phoneticPr fontId="6"/>
  </si>
  <si>
    <t>一般
病棟</t>
    <rPh sb="0" eb="2">
      <t>イッパン</t>
    </rPh>
    <rPh sb="3" eb="5">
      <t>ビョウトウ</t>
    </rPh>
    <phoneticPr fontId="6"/>
  </si>
  <si>
    <t>結核
病棟</t>
    <rPh sb="0" eb="2">
      <t>ケッカク</t>
    </rPh>
    <rPh sb="3" eb="5">
      <t>ビョウトウ</t>
    </rPh>
    <phoneticPr fontId="6"/>
  </si>
  <si>
    <t>精神
病棟</t>
    <rPh sb="0" eb="2">
      <t>セイシン</t>
    </rPh>
    <rPh sb="3" eb="5">
      <t>ビョウトウ</t>
    </rPh>
    <phoneticPr fontId="6"/>
  </si>
  <si>
    <t>障害者
施設等</t>
    <rPh sb="0" eb="2">
      <t>ショウガイ</t>
    </rPh>
    <rPh sb="2" eb="3">
      <t>シャ</t>
    </rPh>
    <rPh sb="4" eb="6">
      <t>シセツ</t>
    </rPh>
    <rPh sb="6" eb="7">
      <t>トウ</t>
    </rPh>
    <phoneticPr fontId="6"/>
  </si>
  <si>
    <t>療養
病棟</t>
    <rPh sb="0" eb="2">
      <t>リョウヨウ</t>
    </rPh>
    <rPh sb="3" eb="5">
      <t>ビョウトウ</t>
    </rPh>
    <phoneticPr fontId="6"/>
  </si>
  <si>
    <t>（うち）産科・産婦人科</t>
    <rPh sb="4" eb="6">
      <t>サンカ</t>
    </rPh>
    <rPh sb="7" eb="11">
      <t>サンフジンカ</t>
    </rPh>
    <phoneticPr fontId="6"/>
  </si>
  <si>
    <t>結核病棟</t>
    <rPh sb="0" eb="2">
      <t>ケッカク</t>
    </rPh>
    <rPh sb="2" eb="4">
      <t>ビョウトウ</t>
    </rPh>
    <phoneticPr fontId="6"/>
  </si>
  <si>
    <t>精神病棟</t>
    <rPh sb="0" eb="2">
      <t>セイシン</t>
    </rPh>
    <rPh sb="2" eb="4">
      <t>ビョウトウ</t>
    </rPh>
    <phoneticPr fontId="6"/>
  </si>
  <si>
    <t>単位</t>
    <rPh sb="0" eb="2">
      <t>タンイ</t>
    </rPh>
    <phoneticPr fontId="6"/>
  </si>
  <si>
    <t>人数</t>
    <rPh sb="0" eb="2">
      <t>ニンズウ</t>
    </rPh>
    <phoneticPr fontId="6"/>
  </si>
  <si>
    <t>勤務
体制</t>
    <rPh sb="0" eb="2">
      <t>キンム</t>
    </rPh>
    <rPh sb="3" eb="5">
      <t>タイセイ</t>
    </rPh>
    <phoneticPr fontId="6"/>
  </si>
  <si>
    <t>合計
単位</t>
    <rPh sb="0" eb="1">
      <t>ゴウ</t>
    </rPh>
    <rPh sb="1" eb="2">
      <t>ケイ</t>
    </rPh>
    <rPh sb="3" eb="4">
      <t>タン</t>
    </rPh>
    <rPh sb="4" eb="5">
      <t>クライ</t>
    </rPh>
    <phoneticPr fontId="6"/>
  </si>
  <si>
    <t>準夜１人</t>
    <rPh sb="0" eb="1">
      <t>ジュン</t>
    </rPh>
    <rPh sb="1" eb="2">
      <t>ヨル</t>
    </rPh>
    <rPh sb="3" eb="4">
      <t>ニン</t>
    </rPh>
    <phoneticPr fontId="6"/>
  </si>
  <si>
    <t>準夜２人</t>
    <rPh sb="0" eb="1">
      <t>ジュン</t>
    </rPh>
    <rPh sb="1" eb="2">
      <t>ヤ</t>
    </rPh>
    <rPh sb="3" eb="4">
      <t>ニン</t>
    </rPh>
    <phoneticPr fontId="6"/>
  </si>
  <si>
    <t>準夜３人</t>
    <rPh sb="0" eb="1">
      <t>ジュン</t>
    </rPh>
    <rPh sb="1" eb="2">
      <t>ヤ</t>
    </rPh>
    <rPh sb="3" eb="4">
      <t>ニン</t>
    </rPh>
    <phoneticPr fontId="6"/>
  </si>
  <si>
    <t>深夜１人</t>
    <rPh sb="0" eb="2">
      <t>シンヤ</t>
    </rPh>
    <rPh sb="3" eb="4">
      <t>ニン</t>
    </rPh>
    <phoneticPr fontId="6"/>
  </si>
  <si>
    <t>深夜２人</t>
    <rPh sb="0" eb="1">
      <t>フカ</t>
    </rPh>
    <rPh sb="1" eb="2">
      <t>ヤ</t>
    </rPh>
    <rPh sb="3" eb="4">
      <t>ニン</t>
    </rPh>
    <phoneticPr fontId="6"/>
  </si>
  <si>
    <t>深夜３人</t>
    <rPh sb="0" eb="1">
      <t>フカ</t>
    </rPh>
    <rPh sb="1" eb="2">
      <t>ヤ</t>
    </rPh>
    <rPh sb="3" eb="4">
      <t>ニン</t>
    </rPh>
    <phoneticPr fontId="6"/>
  </si>
  <si>
    <t>準夜４人</t>
    <rPh sb="0" eb="1">
      <t>ジュン</t>
    </rPh>
    <rPh sb="1" eb="2">
      <t>ヤ</t>
    </rPh>
    <rPh sb="3" eb="4">
      <t>ニン</t>
    </rPh>
    <phoneticPr fontId="6"/>
  </si>
  <si>
    <t>深夜４人</t>
    <rPh sb="0" eb="1">
      <t>フカ</t>
    </rPh>
    <rPh sb="1" eb="2">
      <t>ヤ</t>
    </rPh>
    <rPh sb="3" eb="4">
      <t>ニン</t>
    </rPh>
    <phoneticPr fontId="6"/>
  </si>
  <si>
    <t>深夜３人</t>
    <rPh sb="0" eb="2">
      <t>シンヤ</t>
    </rPh>
    <rPh sb="3" eb="4">
      <t>ニン</t>
    </rPh>
    <phoneticPr fontId="6"/>
  </si>
  <si>
    <t>６人</t>
    <rPh sb="1" eb="2">
      <t>ニン</t>
    </rPh>
    <phoneticPr fontId="6"/>
  </si>
  <si>
    <t>６人</t>
    <rPh sb="1" eb="2">
      <t>ニン</t>
    </rPh>
    <phoneticPr fontId="24"/>
  </si>
  <si>
    <t>6人</t>
    <rPh sb="1" eb="2">
      <t>ニン</t>
    </rPh>
    <phoneticPr fontId="24"/>
  </si>
  <si>
    <t>有無</t>
    <rPh sb="0" eb="2">
      <t>ウム</t>
    </rPh>
    <phoneticPr fontId="6"/>
  </si>
  <si>
    <t>（１）現在取り組んでいることについて該当箇所にご入力ください。</t>
    <rPh sb="3" eb="5">
      <t>ゲンザイ</t>
    </rPh>
    <rPh sb="5" eb="6">
      <t>ト</t>
    </rPh>
    <rPh sb="7" eb="8">
      <t>ク</t>
    </rPh>
    <rPh sb="18" eb="22">
      <t>ガイトウカショ</t>
    </rPh>
    <rPh sb="24" eb="26">
      <t>ニュウリョク</t>
    </rPh>
    <phoneticPr fontId="6"/>
  </si>
  <si>
    <t>（２）その他、貴院で実施している、定着に関する取組があればご入力ください。</t>
    <rPh sb="5" eb="6">
      <t>タ</t>
    </rPh>
    <rPh sb="7" eb="8">
      <t>タカシ</t>
    </rPh>
    <rPh sb="8" eb="9">
      <t>イン</t>
    </rPh>
    <rPh sb="10" eb="12">
      <t>ジッシ</t>
    </rPh>
    <rPh sb="17" eb="19">
      <t>テイチャク</t>
    </rPh>
    <rPh sb="20" eb="21">
      <t>カン</t>
    </rPh>
    <rPh sb="23" eb="24">
      <t>ト</t>
    </rPh>
    <rPh sb="24" eb="25">
      <t>ク</t>
    </rPh>
    <rPh sb="30" eb="32">
      <t>ニュウリョク</t>
    </rPh>
    <phoneticPr fontId="6"/>
  </si>
  <si>
    <t>２　研修・講習についてご入力ください。</t>
    <rPh sb="2" eb="4">
      <t>ケンシュウ</t>
    </rPh>
    <rPh sb="5" eb="7">
      <t>コウシュウ</t>
    </rPh>
    <rPh sb="12" eb="14">
      <t>ニュウリョク</t>
    </rPh>
    <phoneticPr fontId="6"/>
  </si>
  <si>
    <t>（１）院外研修参加のための費用等の補助がありますか。</t>
    <rPh sb="3" eb="5">
      <t>インガイ</t>
    </rPh>
    <rPh sb="5" eb="7">
      <t>ケンシュウ</t>
    </rPh>
    <rPh sb="7" eb="9">
      <t>サンカ</t>
    </rPh>
    <rPh sb="13" eb="15">
      <t>ヒヨウ</t>
    </rPh>
    <rPh sb="15" eb="16">
      <t>トウ</t>
    </rPh>
    <rPh sb="17" eb="19">
      <t>ホジョ</t>
    </rPh>
    <phoneticPr fontId="6"/>
  </si>
  <si>
    <t>Ⅰ-２-(１）
採用者確保
その他</t>
    <rPh sb="8" eb="11">
      <t>サイヨウシャ</t>
    </rPh>
    <rPh sb="11" eb="13">
      <t>カクホ</t>
    </rPh>
    <rPh sb="16" eb="17">
      <t>タ</t>
    </rPh>
    <phoneticPr fontId="24"/>
  </si>
  <si>
    <t>Ⅱ-１-(２）
離職理由（再就労）
その他</t>
    <rPh sb="8" eb="10">
      <t>リショク</t>
    </rPh>
    <rPh sb="10" eb="12">
      <t>リユウ</t>
    </rPh>
    <rPh sb="13" eb="16">
      <t>サイシュウロウ</t>
    </rPh>
    <rPh sb="20" eb="21">
      <t>タ</t>
    </rPh>
    <phoneticPr fontId="24"/>
  </si>
  <si>
    <t>Ⅱ-１-(２）
離職理由（新人）
その他</t>
    <rPh sb="8" eb="10">
      <t>リショク</t>
    </rPh>
    <rPh sb="10" eb="12">
      <t>リユウ</t>
    </rPh>
    <rPh sb="13" eb="15">
      <t>シンジン</t>
    </rPh>
    <rPh sb="19" eb="20">
      <t>タ</t>
    </rPh>
    <phoneticPr fontId="24"/>
  </si>
  <si>
    <t>Ⅰ-２-(２）
確保できなかった要因
その他</t>
    <rPh sb="8" eb="10">
      <t>カクホ</t>
    </rPh>
    <rPh sb="16" eb="18">
      <t>ヨウイン</t>
    </rPh>
    <rPh sb="21" eb="22">
      <t>タ</t>
    </rPh>
    <phoneticPr fontId="24"/>
  </si>
  <si>
    <t>Ⅲ-1-(3)
多様な勤務形態</t>
    <rPh sb="8" eb="10">
      <t>タヨウ</t>
    </rPh>
    <rPh sb="11" eb="15">
      <t>キンムケイタイ</t>
    </rPh>
    <phoneticPr fontId="6"/>
  </si>
  <si>
    <t>Ⅴ-1
看護体制
種別</t>
    <rPh sb="4" eb="8">
      <t>カンゴタイセイ</t>
    </rPh>
    <rPh sb="9" eb="11">
      <t>シュベツ</t>
    </rPh>
    <phoneticPr fontId="24"/>
  </si>
  <si>
    <t>Ⅵ-１-(２）
定着対策
その他</t>
    <rPh sb="8" eb="10">
      <t>テイチャク</t>
    </rPh>
    <rPh sb="10" eb="12">
      <t>タイサク</t>
    </rPh>
    <rPh sb="15" eb="16">
      <t>タ</t>
    </rPh>
    <phoneticPr fontId="24"/>
  </si>
  <si>
    <t xml:space="preserve">Ⅵ-２-(３）
院内研修
</t>
    <rPh sb="8" eb="10">
      <t>インナイ</t>
    </rPh>
    <rPh sb="10" eb="12">
      <t>ケンシュウ</t>
    </rPh>
    <phoneticPr fontId="24"/>
  </si>
  <si>
    <t>(３）院内研修について</t>
    <rPh sb="3" eb="5">
      <t>インナイ</t>
    </rPh>
    <rPh sb="5" eb="7">
      <t>ケンシュウ</t>
    </rPh>
    <phoneticPr fontId="6"/>
  </si>
  <si>
    <t>（うち）産科・産婦人科</t>
    <rPh sb="4" eb="6">
      <t>サンカ</t>
    </rPh>
    <rPh sb="7" eb="11">
      <t>サンフジンカ</t>
    </rPh>
    <phoneticPr fontId="24"/>
  </si>
  <si>
    <t>１　看護業務の効率化のために、取り組んできたことはありますか。</t>
    <rPh sb="2" eb="4">
      <t>カンゴ</t>
    </rPh>
    <rPh sb="4" eb="6">
      <t>ギョウム</t>
    </rPh>
    <rPh sb="7" eb="9">
      <t>コウリツ</t>
    </rPh>
    <rPh sb="9" eb="10">
      <t>カ</t>
    </rPh>
    <rPh sb="15" eb="16">
      <t>ト</t>
    </rPh>
    <rPh sb="17" eb="18">
      <t>ク</t>
    </rPh>
    <phoneticPr fontId="6"/>
  </si>
  <si>
    <t>２　その他ご自由に入力ください。</t>
    <rPh sb="4" eb="5">
      <t>タ</t>
    </rPh>
    <rPh sb="6" eb="8">
      <t>ジユウ</t>
    </rPh>
    <rPh sb="9" eb="11">
      <t>ニュウリョク</t>
    </rPh>
    <phoneticPr fontId="6"/>
  </si>
  <si>
    <t>受講計画</t>
    <rPh sb="0" eb="4">
      <t>ジュコウケイカク</t>
    </rPh>
    <phoneticPr fontId="6"/>
  </si>
  <si>
    <t>指定予定</t>
    <rPh sb="0" eb="2">
      <t>シテイ</t>
    </rPh>
    <rPh sb="2" eb="4">
      <t>ヨテイ</t>
    </rPh>
    <phoneticPr fontId="6"/>
  </si>
  <si>
    <t>指定時期</t>
    <rPh sb="0" eb="4">
      <t>シテイジキ</t>
    </rPh>
    <phoneticPr fontId="6"/>
  </si>
  <si>
    <t>行為区分数</t>
    <rPh sb="0" eb="2">
      <t>コウイ</t>
    </rPh>
    <rPh sb="2" eb="4">
      <t>クブン</t>
    </rPh>
    <rPh sb="4" eb="5">
      <t>カズ</t>
    </rPh>
    <phoneticPr fontId="6"/>
  </si>
  <si>
    <t>Ⅵ-2-(4)-⑤
特定行為研修
工夫配慮</t>
    <rPh sb="10" eb="16">
      <t>トクテイコウイケンシュウ</t>
    </rPh>
    <rPh sb="17" eb="19">
      <t>クフウ</t>
    </rPh>
    <rPh sb="19" eb="21">
      <t>ハイリョ</t>
    </rPh>
    <phoneticPr fontId="6"/>
  </si>
  <si>
    <t>Ⅵ-2-(１）
院外研修補助
その他</t>
    <rPh sb="8" eb="10">
      <t>インガイ</t>
    </rPh>
    <rPh sb="10" eb="12">
      <t>ケンシュウ</t>
    </rPh>
    <rPh sb="12" eb="14">
      <t>ホジョ</t>
    </rPh>
    <rPh sb="17" eb="18">
      <t>タ</t>
    </rPh>
    <phoneticPr fontId="24"/>
  </si>
  <si>
    <t>Ⅵ-2-(２）
院外研修扱い
その他</t>
    <rPh sb="8" eb="10">
      <t>インガイ</t>
    </rPh>
    <rPh sb="10" eb="12">
      <t>ケンシュウ</t>
    </rPh>
    <rPh sb="12" eb="13">
      <t>アツカ</t>
    </rPh>
    <rPh sb="17" eb="18">
      <t>タ</t>
    </rPh>
    <phoneticPr fontId="24"/>
  </si>
  <si>
    <t>⑭福利厚生等の職場環境への不満</t>
    <rPh sb="1" eb="3">
      <t>フクリ</t>
    </rPh>
    <rPh sb="3" eb="5">
      <t>コウセイ</t>
    </rPh>
    <rPh sb="5" eb="6">
      <t>トウ</t>
    </rPh>
    <rPh sb="7" eb="9">
      <t>ショクバ</t>
    </rPh>
    <rPh sb="9" eb="11">
      <t>カンキョウ</t>
    </rPh>
    <rPh sb="13" eb="15">
      <t>フマン</t>
    </rPh>
    <phoneticPr fontId="6"/>
  </si>
  <si>
    <t>⑤その他の多様な勤務形態（具体的内容↓）</t>
    <rPh sb="3" eb="4">
      <t>タ</t>
    </rPh>
    <rPh sb="5" eb="7">
      <t>タヨウ</t>
    </rPh>
    <rPh sb="8" eb="10">
      <t>キンム</t>
    </rPh>
    <rPh sb="10" eb="12">
      <t>ケイタイ</t>
    </rPh>
    <rPh sb="13" eb="16">
      <t>グタイテキ</t>
    </rPh>
    <rPh sb="16" eb="18">
      <t>ナイヨウ</t>
    </rPh>
    <phoneticPr fontId="6"/>
  </si>
  <si>
    <t>その他</t>
    <rPh sb="2" eb="3">
      <t>タ</t>
    </rPh>
    <phoneticPr fontId="6"/>
  </si>
  <si>
    <t>導入</t>
    <rPh sb="0" eb="2">
      <t>ドウニュウ</t>
    </rPh>
    <phoneticPr fontId="6"/>
  </si>
  <si>
    <t>導入予定</t>
    <rPh sb="0" eb="4">
      <t>ドウニュウヨテイ</t>
    </rPh>
    <phoneticPr fontId="6"/>
  </si>
  <si>
    <t>時期</t>
    <rPh sb="0" eb="2">
      <t>ジキ</t>
    </rPh>
    <phoneticPr fontId="6"/>
  </si>
  <si>
    <t>無回答</t>
    <rPh sb="0" eb="3">
      <t>ムカイトウ</t>
    </rPh>
    <phoneticPr fontId="6"/>
  </si>
  <si>
    <t>あり・なし</t>
    <phoneticPr fontId="6"/>
  </si>
  <si>
    <t>導入予定時期</t>
    <rPh sb="0" eb="6">
      <t>ドウニュウヨテイジキ</t>
    </rPh>
    <phoneticPr fontId="6"/>
  </si>
  <si>
    <t>　申し出により、要介護状態にある対象家族１人につき年５日（対象家族が２人以上の場合は年１０日）を限度として取得できる。</t>
    <rPh sb="1" eb="2">
      <t>モウ</t>
    </rPh>
    <rPh sb="3" eb="4">
      <t>デ</t>
    </rPh>
    <rPh sb="8" eb="11">
      <t>ヨウカイゴ</t>
    </rPh>
    <rPh sb="11" eb="13">
      <t>ジョウタイ</t>
    </rPh>
    <rPh sb="16" eb="18">
      <t>タイショウ</t>
    </rPh>
    <rPh sb="18" eb="20">
      <t>カゾク</t>
    </rPh>
    <rPh sb="21" eb="22">
      <t>ニン</t>
    </rPh>
    <rPh sb="25" eb="26">
      <t>ネン</t>
    </rPh>
    <rPh sb="27" eb="28">
      <t>ニチ</t>
    </rPh>
    <rPh sb="29" eb="31">
      <t>タイショウ</t>
    </rPh>
    <rPh sb="31" eb="33">
      <t>カゾク</t>
    </rPh>
    <rPh sb="35" eb="36">
      <t>ヒト</t>
    </rPh>
    <rPh sb="36" eb="38">
      <t>イジョウ</t>
    </rPh>
    <rPh sb="39" eb="41">
      <t>バアイ</t>
    </rPh>
    <rPh sb="42" eb="43">
      <t>ネン</t>
    </rPh>
    <rPh sb="45" eb="46">
      <t>ニチ</t>
    </rPh>
    <rPh sb="48" eb="50">
      <t>ゲンド</t>
    </rPh>
    <rPh sb="53" eb="55">
      <t>シュトク</t>
    </rPh>
    <phoneticPr fontId="6"/>
  </si>
  <si>
    <t>育児時間（※）</t>
    <rPh sb="0" eb="2">
      <t>イクジ</t>
    </rPh>
    <rPh sb="2" eb="4">
      <t>ジカン</t>
    </rPh>
    <phoneticPr fontId="6"/>
  </si>
  <si>
    <t>　申し出により、生後満１年に達しない生児を育てる女性は、１日２回各３０分を限度として取得できる。</t>
    <rPh sb="1" eb="2">
      <t>モウ</t>
    </rPh>
    <rPh sb="3" eb="4">
      <t>デ</t>
    </rPh>
    <rPh sb="8" eb="10">
      <t>セイゴ</t>
    </rPh>
    <rPh sb="10" eb="11">
      <t>マン</t>
    </rPh>
    <rPh sb="12" eb="13">
      <t>ネン</t>
    </rPh>
    <rPh sb="14" eb="15">
      <t>タッ</t>
    </rPh>
    <rPh sb="18" eb="19">
      <t>イ</t>
    </rPh>
    <rPh sb="21" eb="22">
      <t>ソダ</t>
    </rPh>
    <rPh sb="24" eb="26">
      <t>ジョセイ</t>
    </rPh>
    <rPh sb="29" eb="30">
      <t>ニチ</t>
    </rPh>
    <rPh sb="31" eb="32">
      <t>カイ</t>
    </rPh>
    <rPh sb="32" eb="33">
      <t>カク</t>
    </rPh>
    <rPh sb="35" eb="36">
      <t>フン</t>
    </rPh>
    <rPh sb="37" eb="39">
      <t>ゲンド</t>
    </rPh>
    <rPh sb="42" eb="44">
      <t>シュトク</t>
    </rPh>
    <phoneticPr fontId="6"/>
  </si>
  <si>
    <t>人</t>
    <rPh sb="0" eb="1">
      <t>ヒト</t>
    </rPh>
    <phoneticPr fontId="6"/>
  </si>
  <si>
    <t>円</t>
    <rPh sb="0" eb="1">
      <t>エン</t>
    </rPh>
    <phoneticPr fontId="6"/>
  </si>
  <si>
    <t>ヶ月</t>
    <rPh sb="1" eb="2">
      <t>ゲツ</t>
    </rPh>
    <phoneticPr fontId="6"/>
  </si>
  <si>
    <t>日</t>
    <rPh sb="0" eb="1">
      <t>ニチ</t>
    </rPh>
    <phoneticPr fontId="6"/>
  </si>
  <si>
    <t>件</t>
    <rPh sb="0" eb="1">
      <t>ケン</t>
    </rPh>
    <phoneticPr fontId="6"/>
  </si>
  <si>
    <t xml:space="preserve">制度の有無 </t>
    <rPh sb="0" eb="2">
      <t>セイド</t>
    </rPh>
    <phoneticPr fontId="6"/>
  </si>
  <si>
    <t>１時間単位</t>
    <rPh sb="1" eb="5">
      <t>ジカンタンイ</t>
    </rPh>
    <phoneticPr fontId="6"/>
  </si>
  <si>
    <t>半日単位</t>
    <rPh sb="0" eb="2">
      <t>ハンニチ</t>
    </rPh>
    <rPh sb="2" eb="4">
      <t>タンイ</t>
    </rPh>
    <phoneticPr fontId="6"/>
  </si>
  <si>
    <t>その他</t>
    <rPh sb="2" eb="3">
      <t>タ</t>
    </rPh>
    <phoneticPr fontId="6"/>
  </si>
  <si>
    <t>１人あたりの
平均取得期間</t>
    <rPh sb="0" eb="2">
      <t>ヒトリ</t>
    </rPh>
    <rPh sb="7" eb="9">
      <t>ヘイキン</t>
    </rPh>
    <rPh sb="9" eb="11">
      <t>シュトク</t>
    </rPh>
    <rPh sb="11" eb="13">
      <t>キカン</t>
    </rPh>
    <phoneticPr fontId="6"/>
  </si>
  <si>
    <t>（注）　育児休業・育児時間の平均取得期間は、年度をまたいでいても総取得期間の平均としてください。</t>
    <rPh sb="1" eb="2">
      <t>チュウ</t>
    </rPh>
    <rPh sb="4" eb="6">
      <t>イクジ</t>
    </rPh>
    <rPh sb="6" eb="8">
      <t>キュウギョウ</t>
    </rPh>
    <rPh sb="9" eb="11">
      <t>イクジ</t>
    </rPh>
    <rPh sb="11" eb="13">
      <t>ジカン</t>
    </rPh>
    <rPh sb="14" eb="16">
      <t>ヘイキン</t>
    </rPh>
    <rPh sb="16" eb="20">
      <t>シュトクキカン</t>
    </rPh>
    <rPh sb="22" eb="24">
      <t>ネンド</t>
    </rPh>
    <rPh sb="32" eb="33">
      <t>ソウ</t>
    </rPh>
    <rPh sb="33" eb="35">
      <t>シュトク</t>
    </rPh>
    <rPh sb="35" eb="37">
      <t>キカン</t>
    </rPh>
    <rPh sb="38" eb="40">
      <t>ヘイキン</t>
    </rPh>
    <phoneticPr fontId="6"/>
  </si>
  <si>
    <t>Ⅲ-3-(3)
休暇制度
その他</t>
    <rPh sb="8" eb="10">
      <t>キュウカ</t>
    </rPh>
    <rPh sb="10" eb="12">
      <t>セイド</t>
    </rPh>
    <rPh sb="15" eb="16">
      <t>タ</t>
    </rPh>
    <phoneticPr fontId="24"/>
  </si>
  <si>
    <t>分</t>
    <rPh sb="0" eb="1">
      <t>フン</t>
    </rPh>
    <phoneticPr fontId="6"/>
  </si>
  <si>
    <t>あり</t>
    <phoneticPr fontId="6"/>
  </si>
  <si>
    <t>なし</t>
    <phoneticPr fontId="6"/>
  </si>
  <si>
    <t>7:1</t>
    <phoneticPr fontId="6"/>
  </si>
  <si>
    <t>10:1</t>
    <phoneticPr fontId="6"/>
  </si>
  <si>
    <t>13:1</t>
    <phoneticPr fontId="6"/>
  </si>
  <si>
    <t>15:1</t>
    <phoneticPr fontId="6"/>
  </si>
  <si>
    <t>7:1</t>
    <phoneticPr fontId="24"/>
  </si>
  <si>
    <t>18:1</t>
    <phoneticPr fontId="6"/>
  </si>
  <si>
    <t>20:1</t>
    <phoneticPr fontId="6"/>
  </si>
  <si>
    <t>25:1</t>
    <phoneticPr fontId="6"/>
  </si>
  <si>
    <t>（１）　貴院の夜勤体制についてお答えください。</t>
    <rPh sb="4" eb="6">
      <t>キイン</t>
    </rPh>
    <rPh sb="7" eb="11">
      <t>ヤキンタイセイ</t>
    </rPh>
    <rPh sb="16" eb="17">
      <t>コタ</t>
    </rPh>
    <phoneticPr fontId="6"/>
  </si>
  <si>
    <t>３交代のみ</t>
    <rPh sb="1" eb="3">
      <t>コウタイ</t>
    </rPh>
    <phoneticPr fontId="6"/>
  </si>
  <si>
    <t>３交代・２交代併用</t>
    <rPh sb="1" eb="3">
      <t>コウタイ</t>
    </rPh>
    <rPh sb="5" eb="7">
      <t>コウタイ</t>
    </rPh>
    <rPh sb="7" eb="9">
      <t>ヘイヨウ</t>
    </rPh>
    <phoneticPr fontId="6"/>
  </si>
  <si>
    <t>２交代のみ</t>
    <rPh sb="1" eb="3">
      <t>コウタイ</t>
    </rPh>
    <phoneticPr fontId="6"/>
  </si>
  <si>
    <t>その他</t>
    <rPh sb="2" eb="3">
      <t>タ</t>
    </rPh>
    <phoneticPr fontId="6"/>
  </si>
  <si>
    <t>　　　（産科・産婦人科のある病院のみ）</t>
    <rPh sb="4" eb="6">
      <t>サンカ</t>
    </rPh>
    <rPh sb="7" eb="11">
      <t>サンフジンカ</t>
    </rPh>
    <rPh sb="14" eb="16">
      <t>ビョウイン</t>
    </rPh>
    <phoneticPr fontId="6"/>
  </si>
  <si>
    <t>４　夜勤人員配置について</t>
    <rPh sb="2" eb="4">
      <t>ヤキン</t>
    </rPh>
    <rPh sb="4" eb="6">
      <t>ジンイン</t>
    </rPh>
    <rPh sb="6" eb="8">
      <t>ハイチ</t>
    </rPh>
    <phoneticPr fontId="6"/>
  </si>
  <si>
    <t>５　夜勤回数について</t>
    <rPh sb="2" eb="4">
      <t>ヤキン</t>
    </rPh>
    <rPh sb="4" eb="6">
      <t>カイスウ</t>
    </rPh>
    <phoneticPr fontId="6"/>
  </si>
  <si>
    <t>（２）　師長等の中間管理者が病棟での夜勤を実施していますか。（スタッフの一員として）</t>
    <rPh sb="4" eb="5">
      <t>シ</t>
    </rPh>
    <rPh sb="5" eb="6">
      <t>チョウ</t>
    </rPh>
    <rPh sb="6" eb="7">
      <t>トウ</t>
    </rPh>
    <rPh sb="8" eb="10">
      <t>チュウカン</t>
    </rPh>
    <rPh sb="10" eb="13">
      <t>カンリシャ</t>
    </rPh>
    <rPh sb="14" eb="16">
      <t>ビョウトウ</t>
    </rPh>
    <rPh sb="18" eb="20">
      <t>ヤキン</t>
    </rPh>
    <rPh sb="21" eb="23">
      <t>ジッシ</t>
    </rPh>
    <rPh sb="36" eb="38">
      <t>イチイン</t>
    </rPh>
    <phoneticPr fontId="6"/>
  </si>
  <si>
    <t>回</t>
    <rPh sb="0" eb="1">
      <t>カイ</t>
    </rPh>
    <phoneticPr fontId="6"/>
  </si>
  <si>
    <t>６　夜勤専従看護職員について</t>
    <rPh sb="2" eb="4">
      <t>ヤキン</t>
    </rPh>
    <rPh sb="4" eb="6">
      <t>センジュウ</t>
    </rPh>
    <rPh sb="6" eb="8">
      <t>カンゴ</t>
    </rPh>
    <rPh sb="8" eb="10">
      <t>ショクイン</t>
    </rPh>
    <phoneticPr fontId="6"/>
  </si>
  <si>
    <t>　（１）　夜勤専従看護職員がいますか。</t>
    <rPh sb="5" eb="7">
      <t>ヤキン</t>
    </rPh>
    <rPh sb="7" eb="9">
      <t>センジュウ</t>
    </rPh>
    <rPh sb="9" eb="11">
      <t>カンゴ</t>
    </rPh>
    <rPh sb="11" eb="13">
      <t>ショクイン</t>
    </rPh>
    <phoneticPr fontId="6"/>
  </si>
  <si>
    <t>８　看護職員の夜勤負担を軽減する取組を実施していますか。</t>
    <rPh sb="2" eb="4">
      <t>カンゴ</t>
    </rPh>
    <rPh sb="4" eb="6">
      <t>ショクイン</t>
    </rPh>
    <rPh sb="7" eb="9">
      <t>ヤキン</t>
    </rPh>
    <rPh sb="9" eb="11">
      <t>フタン</t>
    </rPh>
    <rPh sb="12" eb="14">
      <t>ケイゲン</t>
    </rPh>
    <rPh sb="16" eb="18">
      <t>トリクミ</t>
    </rPh>
    <rPh sb="19" eb="21">
      <t>ジッシ</t>
    </rPh>
    <phoneticPr fontId="6"/>
  </si>
  <si>
    <t>Ⅴ-７
夜勤免除利用者
その他</t>
    <rPh sb="4" eb="6">
      <t>ヤキン</t>
    </rPh>
    <rPh sb="6" eb="8">
      <t>メンジョ</t>
    </rPh>
    <rPh sb="8" eb="11">
      <t>リヨウシャ</t>
    </rPh>
    <rPh sb="14" eb="15">
      <t>タ</t>
    </rPh>
    <phoneticPr fontId="24"/>
  </si>
  <si>
    <t>Ⅴ-８
夜勤負担軽減</t>
    <rPh sb="4" eb="6">
      <t>ヤキン</t>
    </rPh>
    <rPh sb="6" eb="8">
      <t>フタン</t>
    </rPh>
    <rPh sb="8" eb="10">
      <t>ケイゲン</t>
    </rPh>
    <phoneticPr fontId="24"/>
  </si>
  <si>
    <t>夜勤看護単位</t>
    <rPh sb="0" eb="4">
      <t>ヤキンカンゴ</t>
    </rPh>
    <rPh sb="4" eb="6">
      <t>タンイ</t>
    </rPh>
    <phoneticPr fontId="6"/>
  </si>
  <si>
    <t>夜勤体制</t>
    <rPh sb="0" eb="4">
      <t>ヤキンタイセイ</t>
    </rPh>
    <phoneticPr fontId="6"/>
  </si>
  <si>
    <t>メールアドレス</t>
    <phoneticPr fontId="6"/>
  </si>
  <si>
    <t>人</t>
    <rPh sb="0" eb="1">
      <t>ヒト</t>
    </rPh>
    <phoneticPr fontId="6"/>
  </si>
  <si>
    <t>離職割合</t>
    <rPh sb="0" eb="2">
      <t>リショク</t>
    </rPh>
    <rPh sb="2" eb="4">
      <t>ワリアイ</t>
    </rPh>
    <phoneticPr fontId="6"/>
  </si>
  <si>
    <t>看護
補助者
（人）</t>
    <rPh sb="0" eb="2">
      <t>カンゴ</t>
    </rPh>
    <rPh sb="3" eb="5">
      <t>ホジョ</t>
    </rPh>
    <rPh sb="5" eb="6">
      <t>シャ</t>
    </rPh>
    <rPh sb="8" eb="9">
      <t>ヒト</t>
    </rPh>
    <phoneticPr fontId="6"/>
  </si>
  <si>
    <t>その他の
休暇制度
（具体的にご入力ください。）</t>
    <rPh sb="2" eb="3">
      <t>タ</t>
    </rPh>
    <rPh sb="5" eb="7">
      <t>キュウカ</t>
    </rPh>
    <rPh sb="7" eb="9">
      <t>セイド</t>
    </rPh>
    <rPh sb="11" eb="14">
      <t>グタイテキ</t>
    </rPh>
    <rPh sb="16" eb="18">
      <t>ニュウリョク</t>
    </rPh>
    <phoneticPr fontId="6"/>
  </si>
  <si>
    <t>最少回数</t>
    <rPh sb="0" eb="2">
      <t>サイショウ</t>
    </rPh>
    <rPh sb="2" eb="4">
      <t>カイスウ</t>
    </rPh>
    <phoneticPr fontId="24"/>
  </si>
  <si>
    <t>具体的にご入力ください。（復職支援研修会など）</t>
    <rPh sb="0" eb="3">
      <t>グタイテキ</t>
    </rPh>
    <rPh sb="5" eb="7">
      <t>ニュウリョク</t>
    </rPh>
    <rPh sb="13" eb="15">
      <t>フクショク</t>
    </rPh>
    <rPh sb="15" eb="17">
      <t>シエン</t>
    </rPh>
    <rPh sb="17" eb="20">
      <t>ケンシュウカイ</t>
    </rPh>
    <phoneticPr fontId="6"/>
  </si>
  <si>
    <t>　　　　番号でご入力ください。</t>
    <rPh sb="8" eb="10">
      <t>ニュウリョク</t>
    </rPh>
    <phoneticPr fontId="6"/>
  </si>
  <si>
    <t>（３）　産科・産婦人科病棟で夜勤に従事する看護職員の人数をご入力ください。</t>
    <rPh sb="4" eb="6">
      <t>サンカ</t>
    </rPh>
    <rPh sb="7" eb="11">
      <t>サンフジンカ</t>
    </rPh>
    <rPh sb="11" eb="13">
      <t>ビョウトウ</t>
    </rPh>
    <rPh sb="14" eb="16">
      <t>ヤキン</t>
    </rPh>
    <rPh sb="17" eb="19">
      <t>ジュウジ</t>
    </rPh>
    <rPh sb="21" eb="23">
      <t>カンゴ</t>
    </rPh>
    <rPh sb="23" eb="25">
      <t>ショクイン</t>
    </rPh>
    <rPh sb="26" eb="28">
      <t>ニンズウ</t>
    </rPh>
    <rPh sb="30" eb="32">
      <t>ニュウリョク</t>
    </rPh>
    <phoneticPr fontId="6"/>
  </si>
  <si>
    <t>※何種類か勤務体制がある場合は、その他に入力。</t>
    <rPh sb="1" eb="4">
      <t>ナンシュルイ</t>
    </rPh>
    <rPh sb="5" eb="7">
      <t>キンム</t>
    </rPh>
    <rPh sb="7" eb="9">
      <t>タイセイ</t>
    </rPh>
    <rPh sb="12" eb="14">
      <t>バアイ</t>
    </rPh>
    <rPh sb="18" eb="19">
      <t>タ</t>
    </rPh>
    <rPh sb="20" eb="22">
      <t>ニュウリョク</t>
    </rPh>
    <phoneticPr fontId="6"/>
  </si>
  <si>
    <t>貴院で特に強化している研修・講習について、概要をご入力ください。</t>
    <rPh sb="0" eb="1">
      <t>キ</t>
    </rPh>
    <rPh sb="1" eb="2">
      <t>イン</t>
    </rPh>
    <rPh sb="3" eb="4">
      <t>トク</t>
    </rPh>
    <rPh sb="5" eb="7">
      <t>キョウカ</t>
    </rPh>
    <rPh sb="11" eb="13">
      <t>ケンシュウ</t>
    </rPh>
    <rPh sb="14" eb="16">
      <t>コウシュウ</t>
    </rPh>
    <rPh sb="21" eb="23">
      <t>ガイヨウ</t>
    </rPh>
    <rPh sb="25" eb="27">
      <t>ニュウリョク</t>
    </rPh>
    <phoneticPr fontId="6"/>
  </si>
  <si>
    <t>Ⅳ-１-③
院内
保育施設
休止中理由</t>
    <rPh sb="6" eb="8">
      <t>インナイ</t>
    </rPh>
    <rPh sb="9" eb="11">
      <t>ホイク</t>
    </rPh>
    <rPh sb="11" eb="13">
      <t>シセツ</t>
    </rPh>
    <rPh sb="14" eb="17">
      <t>キュウシチュウ</t>
    </rPh>
    <rPh sb="17" eb="19">
      <t>リユウ</t>
    </rPh>
    <phoneticPr fontId="24"/>
  </si>
  <si>
    <t>　　実施している場合、再掲として師長等の管理者が夜勤した回数をご入力ください。</t>
    <rPh sb="2" eb="4">
      <t>ジッシ</t>
    </rPh>
    <rPh sb="8" eb="10">
      <t>バアイ</t>
    </rPh>
    <rPh sb="11" eb="13">
      <t>サイケイ</t>
    </rPh>
    <rPh sb="16" eb="18">
      <t>シチョウ</t>
    </rPh>
    <rPh sb="18" eb="19">
      <t>トウ</t>
    </rPh>
    <rPh sb="20" eb="23">
      <t>カンリシャ</t>
    </rPh>
    <rPh sb="24" eb="26">
      <t>ヤキン</t>
    </rPh>
    <rPh sb="28" eb="30">
      <t>カイスウ</t>
    </rPh>
    <rPh sb="32" eb="34">
      <t>ニュウリョク</t>
    </rPh>
    <phoneticPr fontId="6"/>
  </si>
  <si>
    <t>　妊娠中</t>
    <rPh sb="1" eb="4">
      <t>ニンシンチュウ</t>
    </rPh>
    <phoneticPr fontId="6"/>
  </si>
  <si>
    <t>　産後１年未満</t>
    <rPh sb="1" eb="3">
      <t>サンゴ</t>
    </rPh>
    <rPh sb="4" eb="5">
      <t>ネン</t>
    </rPh>
    <rPh sb="5" eb="7">
      <t>ミマン</t>
    </rPh>
    <phoneticPr fontId="6"/>
  </si>
  <si>
    <t>未就学児を有する</t>
    <rPh sb="0" eb="4">
      <t>ミシュウガクジ</t>
    </rPh>
    <rPh sb="5" eb="6">
      <t>ユウ</t>
    </rPh>
    <phoneticPr fontId="6"/>
  </si>
  <si>
    <t>　その他</t>
    <rPh sb="3" eb="4">
      <t>タ</t>
    </rPh>
    <phoneticPr fontId="6"/>
  </si>
  <si>
    <t>具体的に</t>
    <rPh sb="0" eb="3">
      <t>グタイテキ</t>
    </rPh>
    <phoneticPr fontId="6"/>
  </si>
  <si>
    <t>○</t>
    <phoneticPr fontId="6"/>
  </si>
  <si>
    <t>妊娠中</t>
    <rPh sb="0" eb="3">
      <t>ニンシンチュウ</t>
    </rPh>
    <phoneticPr fontId="24"/>
  </si>
  <si>
    <t>産後１年未満</t>
    <rPh sb="0" eb="2">
      <t>サンゴ</t>
    </rPh>
    <rPh sb="3" eb="4">
      <t>ネン</t>
    </rPh>
    <rPh sb="4" eb="6">
      <t>ミマン</t>
    </rPh>
    <phoneticPr fontId="6"/>
  </si>
  <si>
    <t>未就学児を有する</t>
    <rPh sb="0" eb="4">
      <t>ミシュウガクジ</t>
    </rPh>
    <rPh sb="5" eb="6">
      <t>ユウ</t>
    </rPh>
    <phoneticPr fontId="6"/>
  </si>
  <si>
    <t>その他</t>
    <rPh sb="2" eb="3">
      <t>タ</t>
    </rPh>
    <phoneticPr fontId="6"/>
  </si>
  <si>
    <t>無回答</t>
    <rPh sb="0" eb="3">
      <t>ムカイトウ</t>
    </rPh>
    <phoneticPr fontId="6"/>
  </si>
  <si>
    <t>研修・講習</t>
    <rPh sb="0" eb="2">
      <t>ケンシュウ</t>
    </rPh>
    <rPh sb="3" eb="5">
      <t>コウシュウ</t>
    </rPh>
    <phoneticPr fontId="24"/>
  </si>
  <si>
    <t>勤務扱い</t>
    <rPh sb="0" eb="3">
      <t>キンムアツカ</t>
    </rPh>
    <phoneticPr fontId="24"/>
  </si>
  <si>
    <t>週休・有休扱い</t>
    <rPh sb="0" eb="2">
      <t>シュウキュウ</t>
    </rPh>
    <rPh sb="3" eb="5">
      <t>ユウキュウ</t>
    </rPh>
    <rPh sb="5" eb="6">
      <t>アツカ</t>
    </rPh>
    <phoneticPr fontId="24"/>
  </si>
  <si>
    <t>その他</t>
    <rPh sb="2" eb="3">
      <t>タ</t>
    </rPh>
    <phoneticPr fontId="24"/>
  </si>
  <si>
    <t>無回答</t>
    <rPh sb="0" eb="3">
      <t>ムカイトウ</t>
    </rPh>
    <phoneticPr fontId="24"/>
  </si>
  <si>
    <t>(２）院外研修参加の扱いについてご入力ください。（複数回答可）</t>
    <rPh sb="3" eb="5">
      <t>インガイ</t>
    </rPh>
    <rPh sb="5" eb="7">
      <t>ケンシュウ</t>
    </rPh>
    <rPh sb="7" eb="9">
      <t>サンカ</t>
    </rPh>
    <rPh sb="10" eb="11">
      <t>アツカ</t>
    </rPh>
    <rPh sb="17" eb="19">
      <t>ニュウリョク</t>
    </rPh>
    <rPh sb="25" eb="27">
      <t>フクスウ</t>
    </rPh>
    <rPh sb="27" eb="29">
      <t>カイトウ</t>
    </rPh>
    <rPh sb="29" eb="30">
      <t>カ</t>
    </rPh>
    <phoneticPr fontId="6"/>
  </si>
  <si>
    <t>勤務扱い</t>
    <rPh sb="0" eb="2">
      <t>キンム</t>
    </rPh>
    <rPh sb="2" eb="3">
      <t>アツカ</t>
    </rPh>
    <phoneticPr fontId="6"/>
  </si>
  <si>
    <t>週休もしくは、有給休暇扱い</t>
    <rPh sb="0" eb="2">
      <t>シュウキュウ</t>
    </rPh>
    <rPh sb="7" eb="11">
      <t>ユウキュウキュウカ</t>
    </rPh>
    <rPh sb="11" eb="12">
      <t>アツカ</t>
    </rPh>
    <phoneticPr fontId="6"/>
  </si>
  <si>
    <t>その他</t>
    <rPh sb="2" eb="3">
      <t>タ</t>
    </rPh>
    <phoneticPr fontId="6"/>
  </si>
  <si>
    <t>在籍</t>
    <rPh sb="0" eb="2">
      <t>ザイセキ</t>
    </rPh>
    <phoneticPr fontId="6"/>
  </si>
  <si>
    <t>予定なし</t>
    <rPh sb="0" eb="2">
      <t>ヨテイ</t>
    </rPh>
    <phoneticPr fontId="6"/>
  </si>
  <si>
    <t>人員不足</t>
    <rPh sb="0" eb="2">
      <t>ジンイン</t>
    </rPh>
    <rPh sb="2" eb="4">
      <t>フソク</t>
    </rPh>
    <phoneticPr fontId="6"/>
  </si>
  <si>
    <t>希望者・人材がいない</t>
    <rPh sb="0" eb="3">
      <t>キボウシャ</t>
    </rPh>
    <rPh sb="4" eb="6">
      <t>ジンザイ</t>
    </rPh>
    <phoneticPr fontId="6"/>
  </si>
  <si>
    <t>修了者の活用が難しい</t>
    <rPh sb="0" eb="3">
      <t>シュウリョウシャ</t>
    </rPh>
    <rPh sb="4" eb="6">
      <t>カツヨウ</t>
    </rPh>
    <rPh sb="7" eb="8">
      <t>ムズカ</t>
    </rPh>
    <phoneticPr fontId="6"/>
  </si>
  <si>
    <t>オレンジ色のセル同士の数値が一致していることを確認してください。（離職者シートも確認）</t>
    <rPh sb="4" eb="5">
      <t>イロ</t>
    </rPh>
    <rPh sb="8" eb="10">
      <t>ドウシ</t>
    </rPh>
    <rPh sb="11" eb="13">
      <t>スウチ</t>
    </rPh>
    <rPh sb="14" eb="16">
      <t>イッチ</t>
    </rPh>
    <rPh sb="23" eb="25">
      <t>カクニン</t>
    </rPh>
    <rPh sb="33" eb="36">
      <t>リショクシャ</t>
    </rPh>
    <rPh sb="40" eb="42">
      <t>カクニン</t>
    </rPh>
    <phoneticPr fontId="6"/>
  </si>
  <si>
    <t>緑色のセル同士の数値が一致していることを確認してください。</t>
    <rPh sb="0" eb="1">
      <t>ミドリ</t>
    </rPh>
    <rPh sb="1" eb="2">
      <t>イロ</t>
    </rPh>
    <rPh sb="5" eb="7">
      <t>ドウシ</t>
    </rPh>
    <rPh sb="8" eb="10">
      <t>スウチ</t>
    </rPh>
    <rPh sb="11" eb="13">
      <t>イッチ</t>
    </rPh>
    <rPh sb="20" eb="22">
      <t>カクニン</t>
    </rPh>
    <phoneticPr fontId="6"/>
  </si>
  <si>
    <t>休止中</t>
    <rPh sb="0" eb="3">
      <t>キュウシチュウ</t>
    </rPh>
    <phoneticPr fontId="6"/>
  </si>
  <si>
    <t>現在はないが、検討中</t>
    <rPh sb="0" eb="2">
      <t>ゲンザイ</t>
    </rPh>
    <rPh sb="7" eb="10">
      <t>ケントウチュウ</t>
    </rPh>
    <phoneticPr fontId="6"/>
  </si>
  <si>
    <t>２　「休止中」と回答された方にお伺いします。院内保育所を休止している理由をご入力ください。</t>
    <rPh sb="3" eb="6">
      <t>キュウシチュウ</t>
    </rPh>
    <rPh sb="8" eb="10">
      <t>カイトウ</t>
    </rPh>
    <rPh sb="13" eb="14">
      <t>カタ</t>
    </rPh>
    <rPh sb="16" eb="17">
      <t>ウカガ</t>
    </rPh>
    <rPh sb="22" eb="24">
      <t>インナイ</t>
    </rPh>
    <rPh sb="24" eb="26">
      <t>ホイク</t>
    </rPh>
    <rPh sb="26" eb="27">
      <t>ショ</t>
    </rPh>
    <rPh sb="28" eb="30">
      <t>キュウシ</t>
    </rPh>
    <rPh sb="34" eb="36">
      <t>リユウ</t>
    </rPh>
    <rPh sb="38" eb="40">
      <t>ニュウリョク</t>
    </rPh>
    <phoneticPr fontId="6"/>
  </si>
  <si>
    <t>３　「現在はないが、検討中」と回答された方にお伺いします。開設時期は決まっていますか。</t>
    <rPh sb="3" eb="5">
      <t>ゲンザイ</t>
    </rPh>
    <rPh sb="10" eb="13">
      <t>ケントウチュウ</t>
    </rPh>
    <rPh sb="15" eb="17">
      <t>カイトウ</t>
    </rPh>
    <rPh sb="20" eb="21">
      <t>カタ</t>
    </rPh>
    <rPh sb="23" eb="24">
      <t>ウカガ</t>
    </rPh>
    <rPh sb="29" eb="31">
      <t>カイセツ</t>
    </rPh>
    <rPh sb="31" eb="33">
      <t>ジキ</t>
    </rPh>
    <rPh sb="34" eb="35">
      <t>キ</t>
    </rPh>
    <phoneticPr fontId="6"/>
  </si>
  <si>
    <t>決まっている</t>
    <rPh sb="0" eb="1">
      <t>キ</t>
    </rPh>
    <phoneticPr fontId="6"/>
  </si>
  <si>
    <t>　（１）　「開設時期が決まっている」と回答された方にお伺いします。具体的な時期を教えてください。</t>
    <rPh sb="6" eb="8">
      <t>カイセツ</t>
    </rPh>
    <rPh sb="8" eb="10">
      <t>ジキ</t>
    </rPh>
    <rPh sb="11" eb="12">
      <t>キ</t>
    </rPh>
    <rPh sb="19" eb="21">
      <t>カイトウ</t>
    </rPh>
    <rPh sb="24" eb="25">
      <t>カタ</t>
    </rPh>
    <rPh sb="27" eb="28">
      <t>ウカガ</t>
    </rPh>
    <rPh sb="33" eb="36">
      <t>グタイテキ</t>
    </rPh>
    <rPh sb="37" eb="39">
      <t>ジキ</t>
    </rPh>
    <rPh sb="40" eb="41">
      <t>オシ</t>
    </rPh>
    <phoneticPr fontId="6"/>
  </si>
  <si>
    <t>令和</t>
    <rPh sb="0" eb="2">
      <t>レイワ</t>
    </rPh>
    <phoneticPr fontId="6"/>
  </si>
  <si>
    <t>月</t>
    <rPh sb="0" eb="1">
      <t>ガツ</t>
    </rPh>
    <phoneticPr fontId="6"/>
  </si>
  <si>
    <t>※看護職員（看護補助者は含まない）の夜勤単位数を入力。</t>
    <rPh sb="1" eb="3">
      <t>カンゴ</t>
    </rPh>
    <rPh sb="3" eb="5">
      <t>ショクイン</t>
    </rPh>
    <rPh sb="6" eb="8">
      <t>カンゴ</t>
    </rPh>
    <rPh sb="8" eb="10">
      <t>ホジョ</t>
    </rPh>
    <rPh sb="10" eb="11">
      <t>シャ</t>
    </rPh>
    <rPh sb="12" eb="13">
      <t>フク</t>
    </rPh>
    <rPh sb="18" eb="20">
      <t>ヤキン</t>
    </rPh>
    <rPh sb="20" eb="22">
      <t>タンイ</t>
    </rPh>
    <rPh sb="22" eb="23">
      <t>カズ</t>
    </rPh>
    <rPh sb="24" eb="26">
      <t>ニュウリョク</t>
    </rPh>
    <phoneticPr fontId="6"/>
  </si>
  <si>
    <t>人</t>
    <rPh sb="0" eb="1">
      <t>ヒト</t>
    </rPh>
    <phoneticPr fontId="6"/>
  </si>
  <si>
    <t>呼吸器（気道確保に係るもの）関連</t>
    <rPh sb="0" eb="3">
      <t>コキュウキ</t>
    </rPh>
    <rPh sb="4" eb="6">
      <t>キドウ</t>
    </rPh>
    <rPh sb="6" eb="8">
      <t>カクホ</t>
    </rPh>
    <rPh sb="9" eb="10">
      <t>カカ</t>
    </rPh>
    <rPh sb="14" eb="16">
      <t>カンレン</t>
    </rPh>
    <phoneticPr fontId="6"/>
  </si>
  <si>
    <t>呼吸器（人工呼吸療法に係るもの）関連</t>
    <rPh sb="0" eb="3">
      <t>コキュウキ</t>
    </rPh>
    <rPh sb="4" eb="6">
      <t>ジンコウ</t>
    </rPh>
    <rPh sb="6" eb="8">
      <t>コキュウ</t>
    </rPh>
    <rPh sb="8" eb="10">
      <t>リョウホウ</t>
    </rPh>
    <rPh sb="11" eb="12">
      <t>カカ</t>
    </rPh>
    <rPh sb="16" eb="18">
      <t>カンレン</t>
    </rPh>
    <phoneticPr fontId="6"/>
  </si>
  <si>
    <t>呼吸器（長期呼吸療法に係るもの）関連</t>
    <rPh sb="0" eb="3">
      <t>コキュウキ</t>
    </rPh>
    <rPh sb="4" eb="6">
      <t>チョウキ</t>
    </rPh>
    <rPh sb="6" eb="8">
      <t>コキュウ</t>
    </rPh>
    <rPh sb="8" eb="10">
      <t>リョウホウ</t>
    </rPh>
    <rPh sb="11" eb="12">
      <t>カカ</t>
    </rPh>
    <rPh sb="16" eb="18">
      <t>カンレン</t>
    </rPh>
    <phoneticPr fontId="6"/>
  </si>
  <si>
    <t>循環器関連</t>
    <rPh sb="0" eb="3">
      <t>ジュンカンキ</t>
    </rPh>
    <rPh sb="3" eb="5">
      <t>カンレン</t>
    </rPh>
    <phoneticPr fontId="6"/>
  </si>
  <si>
    <t>心嚢ドレーン管理関連</t>
    <rPh sb="0" eb="2">
      <t>シンノウ</t>
    </rPh>
    <rPh sb="6" eb="8">
      <t>カンリ</t>
    </rPh>
    <rPh sb="8" eb="10">
      <t>カンレン</t>
    </rPh>
    <phoneticPr fontId="6"/>
  </si>
  <si>
    <t>腹腔ドレーン管理関連</t>
    <rPh sb="0" eb="2">
      <t>フククウ</t>
    </rPh>
    <rPh sb="6" eb="8">
      <t>カンリ</t>
    </rPh>
    <rPh sb="8" eb="10">
      <t>カンレン</t>
    </rPh>
    <phoneticPr fontId="6"/>
  </si>
  <si>
    <t>ろう孔管理関連</t>
    <rPh sb="2" eb="3">
      <t>アナ</t>
    </rPh>
    <rPh sb="3" eb="5">
      <t>カンリ</t>
    </rPh>
    <rPh sb="5" eb="7">
      <t>カンレン</t>
    </rPh>
    <phoneticPr fontId="6"/>
  </si>
  <si>
    <t>透析管理関連</t>
    <rPh sb="0" eb="2">
      <t>トウセキ</t>
    </rPh>
    <rPh sb="2" eb="4">
      <t>カンリ</t>
    </rPh>
    <rPh sb="4" eb="6">
      <t>カンレン</t>
    </rPh>
    <phoneticPr fontId="6"/>
  </si>
  <si>
    <t>感染に係る薬剤投与関連</t>
    <rPh sb="0" eb="2">
      <t>カンセン</t>
    </rPh>
    <rPh sb="3" eb="4">
      <t>カカ</t>
    </rPh>
    <rPh sb="5" eb="7">
      <t>ヤクザイ</t>
    </rPh>
    <rPh sb="7" eb="9">
      <t>トウヨ</t>
    </rPh>
    <rPh sb="9" eb="11">
      <t>カンレン</t>
    </rPh>
    <phoneticPr fontId="6"/>
  </si>
  <si>
    <t>術後疼痛管理関連</t>
    <rPh sb="0" eb="2">
      <t>ジュツゴ</t>
    </rPh>
    <rPh sb="2" eb="4">
      <t>トウツウ</t>
    </rPh>
    <rPh sb="4" eb="6">
      <t>カンリ</t>
    </rPh>
    <rPh sb="6" eb="8">
      <t>カンレン</t>
    </rPh>
    <phoneticPr fontId="6"/>
  </si>
  <si>
    <t>予定あり</t>
    <rPh sb="0" eb="2">
      <t>ヨテイ</t>
    </rPh>
    <phoneticPr fontId="6"/>
  </si>
  <si>
    <t>検討中</t>
    <rPh sb="0" eb="3">
      <t>ケントウチュウ</t>
    </rPh>
    <phoneticPr fontId="6"/>
  </si>
  <si>
    <t>未定</t>
    <rPh sb="0" eb="2">
      <t>ミテイ</t>
    </rPh>
    <phoneticPr fontId="6"/>
  </si>
  <si>
    <t>　　減員の場合は数字の前にマイナス（-）をつけてください。</t>
    <rPh sb="2" eb="4">
      <t>ゲンイン</t>
    </rPh>
    <rPh sb="5" eb="7">
      <t>バアイ</t>
    </rPh>
    <rPh sb="8" eb="10">
      <t>スウジ</t>
    </rPh>
    <rPh sb="11" eb="12">
      <t>マエ</t>
    </rPh>
    <phoneticPr fontId="6"/>
  </si>
  <si>
    <t>専任の看護職員教育担当者</t>
    <rPh sb="0" eb="2">
      <t>センニン</t>
    </rPh>
    <rPh sb="3" eb="5">
      <t>カンゴ</t>
    </rPh>
    <rPh sb="5" eb="7">
      <t>ショクイン</t>
    </rPh>
    <rPh sb="7" eb="9">
      <t>キョウイク</t>
    </rPh>
    <rPh sb="9" eb="12">
      <t>タントウシャ</t>
    </rPh>
    <phoneticPr fontId="24"/>
  </si>
  <si>
    <t>⑯現場になじめなかった</t>
    <rPh sb="1" eb="3">
      <t>ゲンバ</t>
    </rPh>
    <phoneticPr fontId="6"/>
  </si>
  <si>
    <t>⑱職員や患者と上手くコミュニケーションがとれない</t>
    <rPh sb="1" eb="3">
      <t>ショクイン</t>
    </rPh>
    <rPh sb="4" eb="6">
      <t>カンジャ</t>
    </rPh>
    <rPh sb="7" eb="9">
      <t>ウマ</t>
    </rPh>
    <phoneticPr fontId="6"/>
  </si>
  <si>
    <t>⑲リアリティショックによる</t>
    <phoneticPr fontId="6"/>
  </si>
  <si>
    <t>⑳新型コロナウイルス感染症の影響（感染の不安、業務量の増加等）</t>
    <rPh sb="1" eb="3">
      <t>シンガタ</t>
    </rPh>
    <rPh sb="10" eb="13">
      <t>カンセンショウ</t>
    </rPh>
    <rPh sb="14" eb="16">
      <t>エイキョウ</t>
    </rPh>
    <rPh sb="17" eb="19">
      <t>カンセン</t>
    </rPh>
    <rPh sb="20" eb="22">
      <t>フアン</t>
    </rPh>
    <rPh sb="23" eb="26">
      <t>ギョウムリョウ</t>
    </rPh>
    <rPh sb="27" eb="29">
      <t>ゾウカ</t>
    </rPh>
    <rPh sb="29" eb="30">
      <t>トウ</t>
    </rPh>
    <phoneticPr fontId="6"/>
  </si>
  <si>
    <t>研修期間の延長</t>
    <rPh sb="0" eb="2">
      <t>ケンシュウ</t>
    </rPh>
    <rPh sb="2" eb="4">
      <t>キカン</t>
    </rPh>
    <rPh sb="5" eb="7">
      <t>エンチョウ</t>
    </rPh>
    <phoneticPr fontId="6"/>
  </si>
  <si>
    <t>⑰多重課題（複数患者の受け持ち等）への対応が難しい</t>
    <rPh sb="1" eb="3">
      <t>タジュウ</t>
    </rPh>
    <rPh sb="3" eb="5">
      <t>カダイ</t>
    </rPh>
    <rPh sb="6" eb="8">
      <t>フクスウ</t>
    </rPh>
    <rPh sb="8" eb="10">
      <t>カンジャ</t>
    </rPh>
    <rPh sb="11" eb="12">
      <t>ウ</t>
    </rPh>
    <rPh sb="13" eb="14">
      <t>モ</t>
    </rPh>
    <rPh sb="15" eb="16">
      <t>トウ</t>
    </rPh>
    <rPh sb="19" eb="21">
      <t>タイオウ</t>
    </rPh>
    <rPh sb="22" eb="23">
      <t>ムズカ</t>
    </rPh>
    <phoneticPr fontId="6"/>
  </si>
  <si>
    <t>㉑その他</t>
    <phoneticPr fontId="6"/>
  </si>
  <si>
    <t>研修期間の短縮</t>
    <rPh sb="0" eb="2">
      <t>ケンシュウ</t>
    </rPh>
    <rPh sb="2" eb="4">
      <t>キカン</t>
    </rPh>
    <rPh sb="5" eb="7">
      <t>タンシュク</t>
    </rPh>
    <phoneticPr fontId="6"/>
  </si>
  <si>
    <t>集合研修の中止</t>
    <rPh sb="0" eb="2">
      <t>シュウゴウ</t>
    </rPh>
    <rPh sb="2" eb="4">
      <t>ケンシュウ</t>
    </rPh>
    <rPh sb="5" eb="7">
      <t>チュウシ</t>
    </rPh>
    <phoneticPr fontId="6"/>
  </si>
  <si>
    <t>OJTの充実</t>
    <rPh sb="4" eb="6">
      <t>ジュウジツ</t>
    </rPh>
    <phoneticPr fontId="6"/>
  </si>
  <si>
    <t>メンタルサポートの充実</t>
    <rPh sb="9" eb="11">
      <t>ジュウジツ</t>
    </rPh>
    <phoneticPr fontId="6"/>
  </si>
  <si>
    <t>その他（具体的に）</t>
    <rPh sb="2" eb="3">
      <t>タ</t>
    </rPh>
    <rPh sb="4" eb="7">
      <t>グタイテキ</t>
    </rPh>
    <phoneticPr fontId="6"/>
  </si>
  <si>
    <t>振り返り研修</t>
    <rPh sb="0" eb="1">
      <t>フ</t>
    </rPh>
    <rPh sb="2" eb="3">
      <t>カエ</t>
    </rPh>
    <rPh sb="4" eb="6">
      <t>ケンシュウ</t>
    </rPh>
    <phoneticPr fontId="6"/>
  </si>
  <si>
    <t>臨床心理士等の他職種の導入</t>
    <rPh sb="0" eb="2">
      <t>リンショウ</t>
    </rPh>
    <rPh sb="2" eb="5">
      <t>シンリシ</t>
    </rPh>
    <rPh sb="5" eb="6">
      <t>トウ</t>
    </rPh>
    <rPh sb="7" eb="8">
      <t>ホカ</t>
    </rPh>
    <rPh sb="8" eb="10">
      <t>ショクシュ</t>
    </rPh>
    <rPh sb="11" eb="13">
      <t>ドウニュウ</t>
    </rPh>
    <phoneticPr fontId="6"/>
  </si>
  <si>
    <t>個人面談</t>
    <rPh sb="0" eb="2">
      <t>コジン</t>
    </rPh>
    <rPh sb="2" eb="4">
      <t>メンダン</t>
    </rPh>
    <phoneticPr fontId="6"/>
  </si>
  <si>
    <t>カウンセリング</t>
    <phoneticPr fontId="6"/>
  </si>
  <si>
    <t>実施していない</t>
    <rPh sb="0" eb="2">
      <t>ジッシ</t>
    </rPh>
    <phoneticPr fontId="6"/>
  </si>
  <si>
    <t>研修期間の確保ができない</t>
    <rPh sb="0" eb="2">
      <t>ケンシュウ</t>
    </rPh>
    <rPh sb="2" eb="4">
      <t>キカン</t>
    </rPh>
    <rPh sb="5" eb="7">
      <t>カクホ</t>
    </rPh>
    <phoneticPr fontId="6"/>
  </si>
  <si>
    <t>教育に携わる病棟スタッフの確保</t>
    <rPh sb="0" eb="2">
      <t>キョウイク</t>
    </rPh>
    <rPh sb="3" eb="4">
      <t>タズサ</t>
    </rPh>
    <rPh sb="6" eb="8">
      <t>ビョウトウ</t>
    </rPh>
    <rPh sb="13" eb="15">
      <t>カクホ</t>
    </rPh>
    <phoneticPr fontId="6"/>
  </si>
  <si>
    <t>研修設備、シミュレーター等の不足</t>
    <rPh sb="0" eb="2">
      <t>ケンシュウ</t>
    </rPh>
    <rPh sb="2" eb="4">
      <t>セツビ</t>
    </rPh>
    <rPh sb="12" eb="13">
      <t>トウ</t>
    </rPh>
    <rPh sb="14" eb="16">
      <t>フソク</t>
    </rPh>
    <phoneticPr fontId="6"/>
  </si>
  <si>
    <t>実習経験が少ないことで実践能力が不足している</t>
    <rPh sb="0" eb="2">
      <t>ジッシュウ</t>
    </rPh>
    <rPh sb="2" eb="4">
      <t>ケイケン</t>
    </rPh>
    <rPh sb="5" eb="6">
      <t>スク</t>
    </rPh>
    <rPh sb="11" eb="13">
      <t>ジッセン</t>
    </rPh>
    <rPh sb="13" eb="15">
      <t>ノウリョク</t>
    </rPh>
    <rPh sb="16" eb="18">
      <t>フソク</t>
    </rPh>
    <phoneticPr fontId="6"/>
  </si>
  <si>
    <t>コミュニケーション能力が不足している</t>
    <rPh sb="9" eb="11">
      <t>ノウリョク</t>
    </rPh>
    <rPh sb="12" eb="14">
      <t>フソク</t>
    </rPh>
    <phoneticPr fontId="6"/>
  </si>
  <si>
    <t>例年より業務の自立に時間を要する</t>
    <rPh sb="0" eb="2">
      <t>レイネン</t>
    </rPh>
    <rPh sb="4" eb="6">
      <t>ギョウム</t>
    </rPh>
    <rPh sb="7" eb="9">
      <t>ジリツ</t>
    </rPh>
    <rPh sb="10" eb="12">
      <t>ジカン</t>
    </rPh>
    <rPh sb="13" eb="14">
      <t>ヨウ</t>
    </rPh>
    <phoneticPr fontId="6"/>
  </si>
  <si>
    <t>Ⅷ　その他</t>
    <rPh sb="4" eb="5">
      <t>ホカ</t>
    </rPh>
    <phoneticPr fontId="6"/>
  </si>
  <si>
    <t>受講させる予定はない</t>
    <rPh sb="0" eb="2">
      <t>ジュコウ</t>
    </rPh>
    <rPh sb="5" eb="7">
      <t>ヨテイ</t>
    </rPh>
    <phoneticPr fontId="6"/>
  </si>
  <si>
    <t>人員不足</t>
    <rPh sb="0" eb="2">
      <t>ジンイン</t>
    </rPh>
    <rPh sb="2" eb="4">
      <t>フソク</t>
    </rPh>
    <phoneticPr fontId="6"/>
  </si>
  <si>
    <t>希望者・人材なし</t>
    <rPh sb="0" eb="3">
      <t>キボウシャ</t>
    </rPh>
    <rPh sb="4" eb="6">
      <t>ジンザイ</t>
    </rPh>
    <phoneticPr fontId="6"/>
  </si>
  <si>
    <t>修了者の活用が難しい</t>
    <rPh sb="0" eb="3">
      <t>シュウリョウシャ</t>
    </rPh>
    <rPh sb="4" eb="6">
      <t>カツヨウ</t>
    </rPh>
    <rPh sb="7" eb="8">
      <t>ムズカ</t>
    </rPh>
    <phoneticPr fontId="6"/>
  </si>
  <si>
    <t>病院としての支援体制がない</t>
    <rPh sb="0" eb="2">
      <t>ビョウイン</t>
    </rPh>
    <rPh sb="6" eb="10">
      <t>シエンタイセイ</t>
    </rPh>
    <phoneticPr fontId="6"/>
  </si>
  <si>
    <t>無回答</t>
    <rPh sb="0" eb="3">
      <t>ムカイトウ</t>
    </rPh>
    <phoneticPr fontId="6"/>
  </si>
  <si>
    <t>コロナ禍</t>
    <rPh sb="3" eb="4">
      <t>カ</t>
    </rPh>
    <phoneticPr fontId="6"/>
  </si>
  <si>
    <t>研修内容・スケジュール</t>
    <rPh sb="0" eb="2">
      <t>ケンシュウ</t>
    </rPh>
    <rPh sb="2" eb="4">
      <t>ナイヨウ</t>
    </rPh>
    <phoneticPr fontId="6"/>
  </si>
  <si>
    <t>変更</t>
    <rPh sb="0" eb="2">
      <t>ヘンコウ</t>
    </rPh>
    <phoneticPr fontId="6"/>
  </si>
  <si>
    <t>研修期間の延長</t>
    <rPh sb="0" eb="2">
      <t>ケンシュウ</t>
    </rPh>
    <rPh sb="2" eb="4">
      <t>キカン</t>
    </rPh>
    <rPh sb="5" eb="7">
      <t>エンチョウ</t>
    </rPh>
    <phoneticPr fontId="6"/>
  </si>
  <si>
    <t>その他</t>
    <rPh sb="2" eb="3">
      <t>タ</t>
    </rPh>
    <phoneticPr fontId="6"/>
  </si>
  <si>
    <t>臨床心理士等の他職種の導入</t>
    <rPh sb="0" eb="2">
      <t>リンショウ</t>
    </rPh>
    <rPh sb="2" eb="5">
      <t>シンリシ</t>
    </rPh>
    <rPh sb="5" eb="6">
      <t>トウ</t>
    </rPh>
    <rPh sb="7" eb="8">
      <t>タ</t>
    </rPh>
    <rPh sb="8" eb="10">
      <t>ショクシュ</t>
    </rPh>
    <rPh sb="11" eb="13">
      <t>ドウニュウ</t>
    </rPh>
    <phoneticPr fontId="6"/>
  </si>
  <si>
    <t>新人看護職員へのメンタルサポートについて実施していること</t>
    <rPh sb="0" eb="2">
      <t>シンジン</t>
    </rPh>
    <rPh sb="2" eb="4">
      <t>カンゴ</t>
    </rPh>
    <rPh sb="4" eb="6">
      <t>ショクイン</t>
    </rPh>
    <rPh sb="20" eb="22">
      <t>ジッシ</t>
    </rPh>
    <phoneticPr fontId="6"/>
  </si>
  <si>
    <t>新人に苦慮していること</t>
    <rPh sb="0" eb="2">
      <t>シンジン</t>
    </rPh>
    <rPh sb="3" eb="5">
      <t>クリョ</t>
    </rPh>
    <phoneticPr fontId="6"/>
  </si>
  <si>
    <t>苦慮している理由</t>
    <rPh sb="0" eb="2">
      <t>クリョ</t>
    </rPh>
    <rPh sb="6" eb="8">
      <t>リユウ</t>
    </rPh>
    <phoneticPr fontId="6"/>
  </si>
  <si>
    <t>実践能力不足</t>
    <rPh sb="0" eb="2">
      <t>ジッセン</t>
    </rPh>
    <rPh sb="2" eb="4">
      <t>ノウリョク</t>
    </rPh>
    <rPh sb="4" eb="6">
      <t>フソク</t>
    </rPh>
    <phoneticPr fontId="6"/>
  </si>
  <si>
    <t>コミュニケーション能力</t>
    <rPh sb="9" eb="11">
      <t>ノウリョク</t>
    </rPh>
    <phoneticPr fontId="6"/>
  </si>
  <si>
    <t>業務の自立に時間を要する</t>
    <rPh sb="0" eb="2">
      <t>ギョウム</t>
    </rPh>
    <rPh sb="3" eb="5">
      <t>ジリツ</t>
    </rPh>
    <rPh sb="6" eb="8">
      <t>ジカン</t>
    </rPh>
    <rPh sb="9" eb="10">
      <t>ヨウ</t>
    </rPh>
    <phoneticPr fontId="6"/>
  </si>
  <si>
    <t>ある</t>
    <phoneticPr fontId="6"/>
  </si>
  <si>
    <t>ない</t>
    <phoneticPr fontId="6"/>
  </si>
  <si>
    <t>開講予定の特定行為区分の数</t>
    <rPh sb="0" eb="2">
      <t>カイコウ</t>
    </rPh>
    <rPh sb="2" eb="4">
      <t>ヨテイ</t>
    </rPh>
    <rPh sb="5" eb="7">
      <t>トクテイ</t>
    </rPh>
    <rPh sb="7" eb="9">
      <t>コウイ</t>
    </rPh>
    <rPh sb="9" eb="10">
      <t>ク</t>
    </rPh>
    <rPh sb="12" eb="13">
      <t>カズ</t>
    </rPh>
    <phoneticPr fontId="24"/>
  </si>
  <si>
    <t>Ⅶ-2
コロナ禍
研修の変更</t>
    <rPh sb="7" eb="8">
      <t>カ</t>
    </rPh>
    <rPh sb="9" eb="11">
      <t>ケンシュウ</t>
    </rPh>
    <rPh sb="12" eb="14">
      <t>ヘンコウ</t>
    </rPh>
    <phoneticPr fontId="6"/>
  </si>
  <si>
    <t>Ⅶ-2
コロナ禍
メンタルサポート</t>
    <rPh sb="7" eb="8">
      <t>カ</t>
    </rPh>
    <phoneticPr fontId="6"/>
  </si>
  <si>
    <t>Ⅶ-2
コロナ禍
苦慮理由</t>
    <rPh sb="7" eb="8">
      <t>カ</t>
    </rPh>
    <rPh sb="9" eb="11">
      <t>クリョ</t>
    </rPh>
    <rPh sb="11" eb="13">
      <t>リユウ</t>
    </rPh>
    <phoneticPr fontId="6"/>
  </si>
  <si>
    <t>ない</t>
    <phoneticPr fontId="6"/>
  </si>
  <si>
    <t>需給状況調査</t>
    <rPh sb="0" eb="2">
      <t>ジュキュウ</t>
    </rPh>
    <rPh sb="2" eb="4">
      <t>ジョウキョウ</t>
    </rPh>
    <rPh sb="4" eb="6">
      <t>チョウサ</t>
    </rPh>
    <phoneticPr fontId="6"/>
  </si>
  <si>
    <t>採用状況</t>
    <rPh sb="0" eb="2">
      <t>サイヨウ</t>
    </rPh>
    <rPh sb="2" eb="4">
      <t>ジョウキョウ</t>
    </rPh>
    <phoneticPr fontId="6"/>
  </si>
  <si>
    <t>離職者</t>
    <rPh sb="0" eb="3">
      <t>リショクシャ</t>
    </rPh>
    <phoneticPr fontId="6"/>
  </si>
  <si>
    <t>勤務環境</t>
    <rPh sb="0" eb="2">
      <t>キンム</t>
    </rPh>
    <rPh sb="2" eb="4">
      <t>カンキョウ</t>
    </rPh>
    <phoneticPr fontId="6"/>
  </si>
  <si>
    <t>勤務環境２</t>
    <rPh sb="0" eb="4">
      <t>キンムカンキョウ</t>
    </rPh>
    <phoneticPr fontId="6"/>
  </si>
  <si>
    <t>院内保育・看護体制</t>
    <rPh sb="0" eb="2">
      <t>インナイ</t>
    </rPh>
    <rPh sb="2" eb="4">
      <t>ホイク</t>
    </rPh>
    <rPh sb="5" eb="7">
      <t>カンゴ</t>
    </rPh>
    <rPh sb="7" eb="9">
      <t>タイセイ</t>
    </rPh>
    <phoneticPr fontId="6"/>
  </si>
  <si>
    <t>看護配置</t>
    <rPh sb="0" eb="2">
      <t>カンゴ</t>
    </rPh>
    <rPh sb="2" eb="4">
      <t>ハイチ</t>
    </rPh>
    <phoneticPr fontId="6"/>
  </si>
  <si>
    <t>夜勤従事人数</t>
    <rPh sb="0" eb="2">
      <t>ヤキン</t>
    </rPh>
    <rPh sb="2" eb="4">
      <t>ジュウジ</t>
    </rPh>
    <rPh sb="4" eb="6">
      <t>ニンズウ</t>
    </rPh>
    <phoneticPr fontId="6"/>
  </si>
  <si>
    <t>胸腔ドレーン管理関連</t>
    <rPh sb="0" eb="2">
      <t>キョウクウ</t>
    </rPh>
    <rPh sb="6" eb="10">
      <t>カンリカンレン</t>
    </rPh>
    <phoneticPr fontId="6"/>
  </si>
  <si>
    <t>創部ドレーン管理関連</t>
    <rPh sb="0" eb="2">
      <t>ソウブ</t>
    </rPh>
    <rPh sb="6" eb="10">
      <t>カンリカンレン</t>
    </rPh>
    <phoneticPr fontId="6"/>
  </si>
  <si>
    <t>創傷管理関連</t>
    <rPh sb="0" eb="2">
      <t>ソウショウ</t>
    </rPh>
    <rPh sb="2" eb="6">
      <t>カンリカンレン</t>
    </rPh>
    <phoneticPr fontId="6"/>
  </si>
  <si>
    <t>動脈血液ガス分析関連</t>
    <rPh sb="0" eb="4">
      <t>ドウミャクケツエキ</t>
    </rPh>
    <rPh sb="6" eb="8">
      <t>ブンセキ</t>
    </rPh>
    <rPh sb="8" eb="10">
      <t>カンレン</t>
    </rPh>
    <phoneticPr fontId="6"/>
  </si>
  <si>
    <t>栄養及び水分管理に係る薬剤投与関連</t>
    <rPh sb="0" eb="2">
      <t>エイヨウ</t>
    </rPh>
    <rPh sb="2" eb="3">
      <t>オヨ</t>
    </rPh>
    <rPh sb="4" eb="6">
      <t>スイブン</t>
    </rPh>
    <rPh sb="6" eb="8">
      <t>カンリ</t>
    </rPh>
    <rPh sb="9" eb="10">
      <t>カカ</t>
    </rPh>
    <rPh sb="11" eb="17">
      <t>ヤクザイトウヨカンレン</t>
    </rPh>
    <phoneticPr fontId="6"/>
  </si>
  <si>
    <t>血糖コントロールに係る薬剤投与関連</t>
    <rPh sb="0" eb="2">
      <t>ケットウ</t>
    </rPh>
    <rPh sb="9" eb="10">
      <t>カカ</t>
    </rPh>
    <rPh sb="11" eb="17">
      <t>ヤクザイトウヨカンレン</t>
    </rPh>
    <phoneticPr fontId="6"/>
  </si>
  <si>
    <t>循環動態に係る薬剤投与関連</t>
    <rPh sb="0" eb="2">
      <t>ジュンカン</t>
    </rPh>
    <rPh sb="2" eb="4">
      <t>ドウタイ</t>
    </rPh>
    <rPh sb="5" eb="6">
      <t>カカ</t>
    </rPh>
    <rPh sb="7" eb="13">
      <t>ヤクザイトウヨカンレン</t>
    </rPh>
    <phoneticPr fontId="6"/>
  </si>
  <si>
    <t>皮膚損傷に係る薬剤投与関連</t>
    <rPh sb="0" eb="4">
      <t>ヒフソンショウ</t>
    </rPh>
    <rPh sb="5" eb="6">
      <t>カカ</t>
    </rPh>
    <rPh sb="7" eb="13">
      <t>ヤクザイトウヨカンレン</t>
    </rPh>
    <phoneticPr fontId="6"/>
  </si>
  <si>
    <t>呼吸器（気道確保に係るもの）関連</t>
    <rPh sb="0" eb="3">
      <t>コキュウキ</t>
    </rPh>
    <rPh sb="4" eb="6">
      <t>キドウ</t>
    </rPh>
    <rPh sb="6" eb="8">
      <t>カクホ</t>
    </rPh>
    <rPh sb="9" eb="10">
      <t>カカ</t>
    </rPh>
    <rPh sb="14" eb="16">
      <t>カンレン</t>
    </rPh>
    <phoneticPr fontId="6"/>
  </si>
  <si>
    <t>呼吸器（人工呼吸療法に係るもの）関連</t>
    <rPh sb="0" eb="3">
      <t>コキュウキ</t>
    </rPh>
    <rPh sb="4" eb="10">
      <t>ジンコウコキュウリョウホウ</t>
    </rPh>
    <rPh sb="11" eb="12">
      <t>カカ</t>
    </rPh>
    <rPh sb="16" eb="18">
      <t>カンレン</t>
    </rPh>
    <phoneticPr fontId="6"/>
  </si>
  <si>
    <t>呼吸器（長期呼吸療法に係るもの）関連</t>
    <rPh sb="0" eb="3">
      <t>コキュウキ</t>
    </rPh>
    <rPh sb="4" eb="10">
      <t>チョウキコキュウリョウホウ</t>
    </rPh>
    <rPh sb="11" eb="12">
      <t>カカ</t>
    </rPh>
    <rPh sb="16" eb="18">
      <t>カンレン</t>
    </rPh>
    <phoneticPr fontId="6"/>
  </si>
  <si>
    <t>循環器関連</t>
    <rPh sb="0" eb="5">
      <t>ジュンカンキカンレン</t>
    </rPh>
    <phoneticPr fontId="6"/>
  </si>
  <si>
    <t>心嚢ドレーン管理関連</t>
    <rPh sb="0" eb="2">
      <t>シンノウ</t>
    </rPh>
    <rPh sb="6" eb="10">
      <t>カンリカンレン</t>
    </rPh>
    <phoneticPr fontId="6"/>
  </si>
  <si>
    <t>腹腔ドレーン管理関連</t>
    <rPh sb="0" eb="2">
      <t>フククウ</t>
    </rPh>
    <rPh sb="6" eb="10">
      <t>カンリカンレン</t>
    </rPh>
    <phoneticPr fontId="6"/>
  </si>
  <si>
    <t>ろう孔管理関連</t>
    <rPh sb="2" eb="3">
      <t>アナ</t>
    </rPh>
    <rPh sb="3" eb="5">
      <t>カンリ</t>
    </rPh>
    <rPh sb="5" eb="7">
      <t>カンレン</t>
    </rPh>
    <phoneticPr fontId="6"/>
  </si>
  <si>
    <t>創傷管理関連</t>
    <rPh sb="0" eb="6">
      <t>ソウショウカンリカンレン</t>
    </rPh>
    <phoneticPr fontId="6"/>
  </si>
  <si>
    <t>創部ドレーン管理関連</t>
    <rPh sb="0" eb="2">
      <t>ソウブ</t>
    </rPh>
    <rPh sb="6" eb="10">
      <t>カンリカンレン</t>
    </rPh>
    <phoneticPr fontId="6"/>
  </si>
  <si>
    <t>動脈血液ガス分析関連</t>
    <rPh sb="0" eb="4">
      <t>ドウミャクケツエキ</t>
    </rPh>
    <rPh sb="6" eb="10">
      <t>ブンセキカンレン</t>
    </rPh>
    <phoneticPr fontId="6"/>
  </si>
  <si>
    <t>透析管理関連</t>
    <rPh sb="0" eb="6">
      <t>トウセキカンリカンレン</t>
    </rPh>
    <phoneticPr fontId="6"/>
  </si>
  <si>
    <t>感染に係る薬剤投与関連</t>
    <rPh sb="0" eb="2">
      <t>カンセン</t>
    </rPh>
    <rPh sb="3" eb="4">
      <t>カカ</t>
    </rPh>
    <rPh sb="5" eb="7">
      <t>ヤクザイ</t>
    </rPh>
    <rPh sb="7" eb="9">
      <t>トウヨ</t>
    </rPh>
    <rPh sb="9" eb="11">
      <t>カンレン</t>
    </rPh>
    <phoneticPr fontId="6"/>
  </si>
  <si>
    <t>血糖コントロールに係る薬剤投与関連</t>
    <rPh sb="0" eb="2">
      <t>ケットウ</t>
    </rPh>
    <rPh sb="9" eb="10">
      <t>カカ</t>
    </rPh>
    <rPh sb="11" eb="17">
      <t>ヤクザイトウヨカンレン</t>
    </rPh>
    <phoneticPr fontId="6"/>
  </si>
  <si>
    <t>術後疼痛管理関連</t>
    <rPh sb="0" eb="4">
      <t>ジュツゴトウツウ</t>
    </rPh>
    <rPh sb="4" eb="8">
      <t>カンリカンレン</t>
    </rPh>
    <phoneticPr fontId="6"/>
  </si>
  <si>
    <t>循環動態に係る薬剤投与関連</t>
    <rPh sb="0" eb="4">
      <t>ジュンカンドウタイ</t>
    </rPh>
    <rPh sb="5" eb="6">
      <t>カカ</t>
    </rPh>
    <rPh sb="7" eb="13">
      <t>ヤクザイトウヨカンレン</t>
    </rPh>
    <phoneticPr fontId="6"/>
  </si>
  <si>
    <t>精神および神経症状に係る薬剤投与関連</t>
    <rPh sb="0" eb="2">
      <t>セイシン</t>
    </rPh>
    <rPh sb="5" eb="7">
      <t>シンケイ</t>
    </rPh>
    <rPh sb="7" eb="9">
      <t>ショウジョウ</t>
    </rPh>
    <rPh sb="10" eb="11">
      <t>カカ</t>
    </rPh>
    <rPh sb="12" eb="18">
      <t>ヤクザイトウヨカンレン</t>
    </rPh>
    <phoneticPr fontId="6"/>
  </si>
  <si>
    <t>皮膚損傷に係る薬剤投与関連</t>
    <rPh sb="0" eb="2">
      <t>ヒフ</t>
    </rPh>
    <rPh sb="2" eb="4">
      <t>ソンショウ</t>
    </rPh>
    <rPh sb="5" eb="6">
      <t>カカ</t>
    </rPh>
    <rPh sb="7" eb="9">
      <t>ヤクザイ</t>
    </rPh>
    <rPh sb="9" eb="13">
      <t>トウヨカンレン</t>
    </rPh>
    <phoneticPr fontId="6"/>
  </si>
  <si>
    <t>栄養に係るカテーテル管理（中心静脈カテーテル管理）関連</t>
    <rPh sb="0" eb="2">
      <t>エイヨウ</t>
    </rPh>
    <rPh sb="3" eb="4">
      <t>カカ</t>
    </rPh>
    <rPh sb="10" eb="12">
      <t>カンリ</t>
    </rPh>
    <rPh sb="13" eb="15">
      <t>チュウシン</t>
    </rPh>
    <rPh sb="15" eb="17">
      <t>ジョウミャクカ</t>
    </rPh>
    <rPh sb="17" eb="27">
      <t>テーテルカンリ）カンレン</t>
    </rPh>
    <phoneticPr fontId="6"/>
  </si>
  <si>
    <t>栄養に係るカテーテル管理（末梢留置型中心静脈カテーテル管理）関連</t>
    <rPh sb="0" eb="2">
      <t>エイヨウ</t>
    </rPh>
    <rPh sb="13" eb="15">
      <t>マッショウ</t>
    </rPh>
    <rPh sb="15" eb="18">
      <t>リュウチガタ</t>
    </rPh>
    <rPh sb="18" eb="20">
      <t>チュウシン</t>
    </rPh>
    <rPh sb="20" eb="22">
      <t>ジョウミャク</t>
    </rPh>
    <rPh sb="27" eb="29">
      <t>カンリ</t>
    </rPh>
    <rPh sb="30" eb="32">
      <t>カンレン</t>
    </rPh>
    <phoneticPr fontId="6"/>
  </si>
  <si>
    <t>○</t>
    <phoneticPr fontId="6"/>
  </si>
  <si>
    <t>→</t>
    <phoneticPr fontId="6"/>
  </si>
  <si>
    <t>Ⅵ-2-(4)-④
特定行為研修
役割</t>
    <rPh sb="10" eb="16">
      <t>トクテイコウイケンシュウ</t>
    </rPh>
    <rPh sb="17" eb="19">
      <t>ヤクワリ</t>
    </rPh>
    <phoneticPr fontId="6"/>
  </si>
  <si>
    <t>Ⅵ-2-(4)-⑥
特定行為研修
整備事項</t>
    <rPh sb="10" eb="16">
      <t>トクテイコウイケンシュウ</t>
    </rPh>
    <rPh sb="17" eb="21">
      <t>セイビジコウ</t>
    </rPh>
    <phoneticPr fontId="6"/>
  </si>
  <si>
    <t>調査票入力者</t>
    <rPh sb="0" eb="2">
      <t>チョウサ</t>
    </rPh>
    <rPh sb="2" eb="3">
      <t>ヒョウ</t>
    </rPh>
    <rPh sb="3" eb="5">
      <t>ニュウリョク</t>
    </rPh>
    <rPh sb="5" eb="6">
      <t>シャ</t>
    </rPh>
    <phoneticPr fontId="6"/>
  </si>
  <si>
    <t>具体的にご入力ください。</t>
    <rPh sb="0" eb="3">
      <t>グタイテキ</t>
    </rPh>
    <phoneticPr fontId="6"/>
  </si>
  <si>
    <t>具体的にご入力ください。</t>
    <rPh sb="0" eb="2">
      <t>グタイ</t>
    </rPh>
    <phoneticPr fontId="6"/>
  </si>
  <si>
    <t>※再掲（産科・産婦人科、専門・認定看護師）を除いては、人員入力は重ならないこと</t>
    <rPh sb="1" eb="3">
      <t>サイケイ</t>
    </rPh>
    <rPh sb="4" eb="6">
      <t>サンカ</t>
    </rPh>
    <rPh sb="7" eb="11">
      <t>サンフジンカ</t>
    </rPh>
    <rPh sb="12" eb="14">
      <t>センモン</t>
    </rPh>
    <rPh sb="15" eb="17">
      <t>ニンテイ</t>
    </rPh>
    <rPh sb="17" eb="20">
      <t>カンゴシ</t>
    </rPh>
    <rPh sb="22" eb="23">
      <t>ノゾ</t>
    </rPh>
    <rPh sb="27" eb="29">
      <t>ジンイン</t>
    </rPh>
    <rPh sb="32" eb="33">
      <t>カサ</t>
    </rPh>
    <phoneticPr fontId="6"/>
  </si>
  <si>
    <t>入力上の注意</t>
    <rPh sb="2" eb="3">
      <t>ジョウ</t>
    </rPh>
    <rPh sb="4" eb="6">
      <t>チュウイ</t>
    </rPh>
    <phoneticPr fontId="6"/>
  </si>
  <si>
    <t>実施している取組を具体的にご入力ください。</t>
    <rPh sb="0" eb="2">
      <t>ジッシ</t>
    </rPh>
    <rPh sb="6" eb="8">
      <t>トリクミ</t>
    </rPh>
    <rPh sb="9" eb="12">
      <t>グタイテキ</t>
    </rPh>
    <phoneticPr fontId="6"/>
  </si>
  <si>
    <t>あり</t>
    <phoneticPr fontId="6"/>
  </si>
  <si>
    <t>なし</t>
    <phoneticPr fontId="6"/>
  </si>
  <si>
    <t>○</t>
    <phoneticPr fontId="6"/>
  </si>
  <si>
    <t>（導入していない場合）今後導入予定</t>
    <rPh sb="1" eb="3">
      <t>ドウニュウ</t>
    </rPh>
    <rPh sb="8" eb="10">
      <t>バアイ</t>
    </rPh>
    <rPh sb="11" eb="13">
      <t>コンゴ</t>
    </rPh>
    <rPh sb="13" eb="15">
      <t>ドウニュウ</t>
    </rPh>
    <rPh sb="15" eb="17">
      <t>ヨテイ</t>
    </rPh>
    <phoneticPr fontId="6"/>
  </si>
  <si>
    <t>ありの場合</t>
    <rPh sb="3" eb="5">
      <t>バアイ</t>
    </rPh>
    <phoneticPr fontId="6"/>
  </si>
  <si>
    <t>※　育児時間　（根拠 ： 労働基準法）</t>
    <rPh sb="2" eb="6">
      <t>イクジジカン</t>
    </rPh>
    <rPh sb="8" eb="10">
      <t>コンキョ</t>
    </rPh>
    <rPh sb="13" eb="15">
      <t>ロウドウ</t>
    </rPh>
    <rPh sb="15" eb="18">
      <t>キジュンホウ</t>
    </rPh>
    <phoneticPr fontId="6"/>
  </si>
  <si>
    <t>※　子の看護休暇　（根拠 ： 育児休業、介護休業等育児又は家族介護を行う労働者の福祉に関する法律）</t>
    <rPh sb="2" eb="3">
      <t>コ</t>
    </rPh>
    <rPh sb="4" eb="6">
      <t>カンゴ</t>
    </rPh>
    <rPh sb="6" eb="8">
      <t>キュウカ</t>
    </rPh>
    <rPh sb="10" eb="12">
      <t>コンキョ</t>
    </rPh>
    <phoneticPr fontId="6"/>
  </si>
  <si>
    <t>※　介護休業　（根拠 ： 育児休業、介護休業等育児又は家族介護を行う労働者の福祉に関する法律）</t>
    <rPh sb="4" eb="6">
      <t>キュウギョウ</t>
    </rPh>
    <phoneticPr fontId="6"/>
  </si>
  <si>
    <t>※　介護休暇　（根拠 ： 育児休業、介護休業等育児又は家族介護を行う労働者の福祉に関する法律）</t>
    <phoneticPr fontId="6"/>
  </si>
  <si>
    <r>
      <t>（１）</t>
    </r>
    <r>
      <rPr>
        <b/>
        <sz val="11"/>
        <rFont val="ＭＳ Ｐゴシック"/>
        <family val="3"/>
        <charset val="128"/>
      </rPr>
      <t>採用後１年以内の離職者数</t>
    </r>
    <r>
      <rPr>
        <sz val="11"/>
        <rFont val="ＭＳ Ｐゴシック"/>
        <family val="3"/>
        <charset val="128"/>
      </rPr>
      <t>を新人看護職員と再就労看護職員に分けて、それぞれご入力ください。</t>
    </r>
    <rPh sb="3" eb="5">
      <t>サイヨウ</t>
    </rPh>
    <rPh sb="5" eb="6">
      <t>ゴ</t>
    </rPh>
    <rPh sb="7" eb="8">
      <t>ネン</t>
    </rPh>
    <rPh sb="8" eb="10">
      <t>イナイ</t>
    </rPh>
    <rPh sb="11" eb="14">
      <t>リショクシャ</t>
    </rPh>
    <rPh sb="14" eb="15">
      <t>スウ</t>
    </rPh>
    <rPh sb="16" eb="22">
      <t>シンジンカンゴショクイン</t>
    </rPh>
    <rPh sb="23" eb="24">
      <t>サイ</t>
    </rPh>
    <rPh sb="24" eb="26">
      <t>シュウロウ</t>
    </rPh>
    <rPh sb="26" eb="30">
      <t>カンゴショクイン</t>
    </rPh>
    <rPh sb="31" eb="32">
      <t>ワ</t>
    </rPh>
    <rPh sb="40" eb="42">
      <t>ニュウリョク</t>
    </rPh>
    <phoneticPr fontId="6"/>
  </si>
  <si>
    <r>
      <t xml:space="preserve">❋新人看護職員の定着対策❋
</t>
    </r>
    <r>
      <rPr>
        <sz val="10"/>
        <rFont val="ＭＳ Ｐゴシック"/>
        <family val="3"/>
        <charset val="128"/>
      </rPr>
      <t>（新人看護職員の採用があった病院のみご入力ください）</t>
    </r>
    <rPh sb="1" eb="3">
      <t>シンジン</t>
    </rPh>
    <rPh sb="3" eb="5">
      <t>カンゴ</t>
    </rPh>
    <rPh sb="5" eb="7">
      <t>ショクイン</t>
    </rPh>
    <rPh sb="8" eb="10">
      <t>テイチャク</t>
    </rPh>
    <rPh sb="10" eb="12">
      <t>タイサク</t>
    </rPh>
    <rPh sb="15" eb="21">
      <t>シンジンカンゴショクイン</t>
    </rPh>
    <rPh sb="22" eb="24">
      <t>サイヨウ</t>
    </rPh>
    <rPh sb="28" eb="30">
      <t>ビョウイン</t>
    </rPh>
    <phoneticPr fontId="6"/>
  </si>
  <si>
    <r>
      <t xml:space="preserve">❋再就労看護職員の定着対策❋
</t>
    </r>
    <r>
      <rPr>
        <sz val="10"/>
        <rFont val="ＭＳ Ｐゴシック"/>
        <family val="3"/>
        <charset val="128"/>
      </rPr>
      <t>（再就労看護職員の採用があった病院のみご入力ください）</t>
    </r>
    <rPh sb="1" eb="4">
      <t>サイシュウロウ</t>
    </rPh>
    <rPh sb="4" eb="6">
      <t>カンゴ</t>
    </rPh>
    <rPh sb="6" eb="8">
      <t>ショクイン</t>
    </rPh>
    <rPh sb="9" eb="11">
      <t>テイチャク</t>
    </rPh>
    <rPh sb="11" eb="13">
      <t>タイサク</t>
    </rPh>
    <rPh sb="16" eb="17">
      <t>サイ</t>
    </rPh>
    <rPh sb="17" eb="19">
      <t>シュウロウ</t>
    </rPh>
    <rPh sb="19" eb="21">
      <t>カンゴ</t>
    </rPh>
    <rPh sb="21" eb="23">
      <t>ショクイン</t>
    </rPh>
    <rPh sb="24" eb="26">
      <t>サイヨウ</t>
    </rPh>
    <rPh sb="30" eb="32">
      <t>ビョウイン</t>
    </rPh>
    <phoneticPr fontId="6"/>
  </si>
  <si>
    <t>採用時期</t>
    <rPh sb="0" eb="4">
      <t>サイヨウジキ</t>
    </rPh>
    <phoneticPr fontId="6"/>
  </si>
  <si>
    <t xml:space="preserve">
以上で、調査項目は終了です。
ご協力ありがとうございました。
確認のため、お電話をさせていただくことがあります。
ご了承ください。</t>
    <rPh sb="1" eb="3">
      <t>イジョウ</t>
    </rPh>
    <rPh sb="5" eb="9">
      <t>チョウサコウモク</t>
    </rPh>
    <rPh sb="10" eb="12">
      <t>シュウリョウ</t>
    </rPh>
    <rPh sb="17" eb="19">
      <t>キョウリョク</t>
    </rPh>
    <rPh sb="32" eb="34">
      <t>カクニン</t>
    </rPh>
    <rPh sb="39" eb="41">
      <t>デンワ</t>
    </rPh>
    <rPh sb="59" eb="61">
      <t>リョウショウ</t>
    </rPh>
    <phoneticPr fontId="6"/>
  </si>
  <si>
    <t>病床数</t>
    <rPh sb="0" eb="3">
      <t>ビョウショウスウ</t>
    </rPh>
    <phoneticPr fontId="6"/>
  </si>
  <si>
    <r>
      <t>（１）</t>
    </r>
    <r>
      <rPr>
        <b/>
        <sz val="11"/>
        <color rgb="FFFF0000"/>
        <rFont val="ＭＳ Ｐゴシック"/>
        <family val="3"/>
        <charset val="128"/>
      </rPr>
      <t>１週間あたりの</t>
    </r>
    <r>
      <rPr>
        <sz val="11"/>
        <rFont val="ＭＳ Ｐゴシック"/>
        <family val="3"/>
        <charset val="128"/>
      </rPr>
      <t>貴院の所定労働時間をご入力ください。（</t>
    </r>
    <r>
      <rPr>
        <b/>
        <sz val="11"/>
        <rFont val="ＭＳ Ｐゴシック"/>
        <family val="3"/>
        <charset val="128"/>
      </rPr>
      <t>常勤</t>
    </r>
    <r>
      <rPr>
        <sz val="11"/>
        <rFont val="ＭＳ Ｐゴシック"/>
        <family val="3"/>
        <charset val="128"/>
      </rPr>
      <t>看護職員について）</t>
    </r>
    <rPh sb="4" eb="6">
      <t>シュウカン</t>
    </rPh>
    <rPh sb="10" eb="11">
      <t>キ</t>
    </rPh>
    <rPh sb="11" eb="12">
      <t>イン</t>
    </rPh>
    <rPh sb="13" eb="15">
      <t>ショテイ</t>
    </rPh>
    <rPh sb="15" eb="17">
      <t>ロウドウ</t>
    </rPh>
    <rPh sb="17" eb="19">
      <t>ジカン</t>
    </rPh>
    <rPh sb="21" eb="23">
      <t>ニュウリョク</t>
    </rPh>
    <rPh sb="29" eb="31">
      <t>ジョウキン</t>
    </rPh>
    <rPh sb="31" eb="33">
      <t>カンゴ</t>
    </rPh>
    <rPh sb="33" eb="35">
      <t>ショクイン</t>
    </rPh>
    <phoneticPr fontId="6"/>
  </si>
  <si>
    <t>（１）採用者確保のために実施した事について、該当する所に○を入力してください。</t>
    <rPh sb="12" eb="14">
      <t>ジッシ</t>
    </rPh>
    <rPh sb="26" eb="27">
      <t>ショ</t>
    </rPh>
    <rPh sb="30" eb="32">
      <t>ニュウリョク</t>
    </rPh>
    <phoneticPr fontId="6"/>
  </si>
  <si>
    <t>病棟クラーク（人）　　　（※１）</t>
    <rPh sb="0" eb="2">
      <t>ビョウトウ</t>
    </rPh>
    <rPh sb="7" eb="8">
      <t>ヒト</t>
    </rPh>
    <phoneticPr fontId="6"/>
  </si>
  <si>
    <t>看護管理部門（※２）</t>
    <rPh sb="0" eb="2">
      <t>カンゴ</t>
    </rPh>
    <rPh sb="2" eb="4">
      <t>カンリ</t>
    </rPh>
    <rPh sb="4" eb="6">
      <t>ブモン</t>
    </rPh>
    <phoneticPr fontId="6"/>
  </si>
  <si>
    <t>その他（※３）</t>
    <rPh sb="2" eb="3">
      <t>タ</t>
    </rPh>
    <phoneticPr fontId="6"/>
  </si>
  <si>
    <t>※１　病棟クラークとは、病棟で働く事務員をいう。</t>
    <rPh sb="3" eb="5">
      <t>ビョウトウ</t>
    </rPh>
    <rPh sb="12" eb="14">
      <t>ビョウトウ</t>
    </rPh>
    <rPh sb="15" eb="16">
      <t>ハタラ</t>
    </rPh>
    <rPh sb="17" eb="20">
      <t>ジムイン</t>
    </rPh>
    <phoneticPr fontId="6"/>
  </si>
  <si>
    <t>※２　看護管理部門は、病棟や他の部署に配置されていない看護管理者数を入力。</t>
    <rPh sb="3" eb="5">
      <t>カンゴ</t>
    </rPh>
    <rPh sb="5" eb="7">
      <t>カンリ</t>
    </rPh>
    <rPh sb="7" eb="9">
      <t>ブモン</t>
    </rPh>
    <rPh sb="11" eb="13">
      <t>ビョウトウ</t>
    </rPh>
    <rPh sb="14" eb="15">
      <t>タ</t>
    </rPh>
    <rPh sb="16" eb="18">
      <t>ブショ</t>
    </rPh>
    <rPh sb="19" eb="21">
      <t>ハイチ</t>
    </rPh>
    <rPh sb="27" eb="29">
      <t>カンゴ</t>
    </rPh>
    <rPh sb="29" eb="32">
      <t>カンリシャ</t>
    </rPh>
    <rPh sb="32" eb="33">
      <t>スウ</t>
    </rPh>
    <phoneticPr fontId="6"/>
  </si>
  <si>
    <t>※３　その他の欄は、貴病院で上記以外に看護職員を配置している部署を入力。</t>
    <rPh sb="5" eb="6">
      <t>タ</t>
    </rPh>
    <rPh sb="7" eb="8">
      <t>ラン</t>
    </rPh>
    <rPh sb="10" eb="11">
      <t>キ</t>
    </rPh>
    <rPh sb="11" eb="13">
      <t>ビョウイン</t>
    </rPh>
    <rPh sb="14" eb="16">
      <t>ジョウキ</t>
    </rPh>
    <rPh sb="16" eb="18">
      <t>イガイ</t>
    </rPh>
    <rPh sb="19" eb="21">
      <t>カンゴ</t>
    </rPh>
    <rPh sb="21" eb="23">
      <t>ショクイン</t>
    </rPh>
    <rPh sb="24" eb="26">
      <t>ハイチ</t>
    </rPh>
    <rPh sb="30" eb="32">
      <t>ブショ</t>
    </rPh>
    <phoneticPr fontId="6"/>
  </si>
  <si>
    <t>利用者が該当する箇所に○を入力してください。（複数回答可)</t>
    <rPh sb="0" eb="2">
      <t>リヨウ</t>
    </rPh>
    <rPh sb="2" eb="3">
      <t>シャ</t>
    </rPh>
    <rPh sb="4" eb="6">
      <t>ガイトウ</t>
    </rPh>
    <rPh sb="8" eb="10">
      <t>カショ</t>
    </rPh>
    <phoneticPr fontId="6"/>
  </si>
  <si>
    <t>※「新人看護職員」とは、免許取得後に初めて就労する看護職員（保健師、助産師、看護師及び准看護師）をいう。</t>
    <rPh sb="2" eb="4">
      <t>シンジン</t>
    </rPh>
    <rPh sb="4" eb="6">
      <t>カンゴ</t>
    </rPh>
    <rPh sb="6" eb="8">
      <t>ショクイン</t>
    </rPh>
    <rPh sb="12" eb="14">
      <t>メンキョ</t>
    </rPh>
    <rPh sb="14" eb="16">
      <t>シュトク</t>
    </rPh>
    <rPh sb="16" eb="17">
      <t>ゴ</t>
    </rPh>
    <rPh sb="18" eb="19">
      <t>ハジ</t>
    </rPh>
    <rPh sb="21" eb="23">
      <t>シュウロウ</t>
    </rPh>
    <rPh sb="25" eb="27">
      <t>カンゴ</t>
    </rPh>
    <rPh sb="27" eb="29">
      <t>ショクイン</t>
    </rPh>
    <rPh sb="30" eb="33">
      <t>ホケンシ</t>
    </rPh>
    <rPh sb="34" eb="37">
      <t>ジョサンシ</t>
    </rPh>
    <rPh sb="38" eb="41">
      <t>カンゴシ</t>
    </rPh>
    <rPh sb="41" eb="42">
      <t>オヨ</t>
    </rPh>
    <rPh sb="43" eb="44">
      <t>ジュン</t>
    </rPh>
    <rPh sb="44" eb="47">
      <t>カンゴシ</t>
    </rPh>
    <phoneticPr fontId="6"/>
  </si>
  <si>
    <t>　　（看護補助者は含まない）</t>
    <rPh sb="3" eb="5">
      <t>カンゴ</t>
    </rPh>
    <rPh sb="5" eb="7">
      <t>ホジョ</t>
    </rPh>
    <rPh sb="7" eb="8">
      <t>シャ</t>
    </rPh>
    <rPh sb="9" eb="10">
      <t>フク</t>
    </rPh>
    <phoneticPr fontId="6"/>
  </si>
  <si>
    <r>
      <rPr>
        <sz val="11"/>
        <rFont val="ＭＳ Ｐゴシック"/>
        <family val="3"/>
        <charset val="128"/>
      </rPr>
      <t>⑤</t>
    </r>
    <r>
      <rPr>
        <sz val="10"/>
        <rFont val="ＭＳ Ｐゴシック"/>
        <family val="3"/>
        <charset val="128"/>
      </rPr>
      <t>厚生労働省のガイドラインに基づいた新人看護職員研修
　（他院への派遣を含む）</t>
    </r>
    <rPh sb="1" eb="6">
      <t>コウセイロウドウショウ</t>
    </rPh>
    <rPh sb="14" eb="15">
      <t>モト</t>
    </rPh>
    <rPh sb="18" eb="20">
      <t>シンジン</t>
    </rPh>
    <rPh sb="20" eb="22">
      <t>カンゴ</t>
    </rPh>
    <rPh sb="22" eb="24">
      <t>ショクイン</t>
    </rPh>
    <rPh sb="24" eb="26">
      <t>ケンシュウ</t>
    </rPh>
    <rPh sb="29" eb="30">
      <t>タ</t>
    </rPh>
    <rPh sb="30" eb="31">
      <t>イン</t>
    </rPh>
    <rPh sb="33" eb="35">
      <t>ハケン</t>
    </rPh>
    <rPh sb="36" eb="37">
      <t>フク</t>
    </rPh>
    <phoneticPr fontId="6"/>
  </si>
  <si>
    <t>新人看護職員</t>
    <rPh sb="0" eb="2">
      <t>シンジン</t>
    </rPh>
    <rPh sb="2" eb="4">
      <t>カンゴ</t>
    </rPh>
    <rPh sb="4" eb="6">
      <t>ショクイン</t>
    </rPh>
    <phoneticPr fontId="6"/>
  </si>
  <si>
    <t>再就労看護職員</t>
    <rPh sb="0" eb="1">
      <t>サイ</t>
    </rPh>
    <rPh sb="1" eb="2">
      <t>シュウ</t>
    </rPh>
    <rPh sb="2" eb="3">
      <t>ロウ</t>
    </rPh>
    <rPh sb="3" eb="7">
      <t>カンゴショクイン</t>
    </rPh>
    <phoneticPr fontId="6"/>
  </si>
  <si>
    <t>再就労看護職員</t>
    <phoneticPr fontId="6"/>
  </si>
  <si>
    <t>３　専門性の高い看護師の養成について</t>
    <rPh sb="2" eb="5">
      <t>センモンセイ</t>
    </rPh>
    <rPh sb="6" eb="7">
      <t>タカ</t>
    </rPh>
    <rPh sb="8" eb="11">
      <t>カンゴシ</t>
    </rPh>
    <rPh sb="12" eb="14">
      <t>ヨウセイ</t>
    </rPh>
    <phoneticPr fontId="36"/>
  </si>
  <si>
    <t>いずれか在籍している</t>
    <rPh sb="4" eb="6">
      <t>ザイセキ</t>
    </rPh>
    <phoneticPr fontId="6"/>
  </si>
  <si>
    <t>　　いずれか在籍している　→　①へ</t>
    <rPh sb="6" eb="8">
      <t>ザイセキ</t>
    </rPh>
    <phoneticPr fontId="6"/>
  </si>
  <si>
    <t>いずれも在籍していない</t>
    <rPh sb="4" eb="6">
      <t>ザイセキ</t>
    </rPh>
    <phoneticPr fontId="6"/>
  </si>
  <si>
    <t>○</t>
    <phoneticPr fontId="36"/>
  </si>
  <si>
    <t>人</t>
    <rPh sb="0" eb="1">
      <t>ニン</t>
    </rPh>
    <phoneticPr fontId="36"/>
  </si>
  <si>
    <t>（病院の機能や体制等から）必要性がない</t>
    <rPh sb="1" eb="3">
      <t>ビョウイン</t>
    </rPh>
    <rPh sb="4" eb="6">
      <t>キノウ</t>
    </rPh>
    <rPh sb="7" eb="9">
      <t>タイセイ</t>
    </rPh>
    <rPh sb="9" eb="10">
      <t>トウ</t>
    </rPh>
    <rPh sb="13" eb="16">
      <t>ヒツヨウセイ</t>
    </rPh>
    <phoneticPr fontId="36"/>
  </si>
  <si>
    <t>病院としての支援体制がない</t>
    <rPh sb="0" eb="2">
      <t>ビョウイン</t>
    </rPh>
    <rPh sb="6" eb="8">
      <t>シエン</t>
    </rPh>
    <rPh sb="8" eb="10">
      <t>タイセイ</t>
    </rPh>
    <phoneticPr fontId="36"/>
  </si>
  <si>
    <t>経営者や医師の理解が得られにくい</t>
    <rPh sb="0" eb="3">
      <t>ケイエイシャ</t>
    </rPh>
    <rPh sb="4" eb="6">
      <t>イシ</t>
    </rPh>
    <rPh sb="7" eb="9">
      <t>リカイ</t>
    </rPh>
    <rPh sb="10" eb="11">
      <t>エ</t>
    </rPh>
    <phoneticPr fontId="6"/>
  </si>
  <si>
    <t>未定・今後検討</t>
    <rPh sb="0" eb="2">
      <t>ミテイ</t>
    </rPh>
    <rPh sb="3" eb="5">
      <t>コンゴ</t>
    </rPh>
    <rPh sb="5" eb="7">
      <t>ケントウ</t>
    </rPh>
    <phoneticPr fontId="36"/>
  </si>
  <si>
    <t>専門看護師</t>
    <rPh sb="0" eb="2">
      <t>センモン</t>
    </rPh>
    <rPh sb="2" eb="5">
      <t>カンゴシ</t>
    </rPh>
    <phoneticPr fontId="24"/>
  </si>
  <si>
    <t>特定行為研修</t>
    <rPh sb="0" eb="2">
      <t>トクテイ</t>
    </rPh>
    <rPh sb="2" eb="4">
      <t>コウイ</t>
    </rPh>
    <rPh sb="4" eb="6">
      <t>ケンシュウ</t>
    </rPh>
    <phoneticPr fontId="24"/>
  </si>
  <si>
    <t>指定時期の目処</t>
    <rPh sb="0" eb="2">
      <t>シテイ</t>
    </rPh>
    <rPh sb="2" eb="4">
      <t>ジキ</t>
    </rPh>
    <rPh sb="5" eb="7">
      <t>メド</t>
    </rPh>
    <phoneticPr fontId="36"/>
  </si>
  <si>
    <t>指定に向け、今後整備が必要と考えている事項があればご入力ください。</t>
    <phoneticPr fontId="36"/>
  </si>
  <si>
    <t>専門性の高い看護師の養成について</t>
    <rPh sb="0" eb="3">
      <t>センモンセイ</t>
    </rPh>
    <rPh sb="4" eb="5">
      <t>タカ</t>
    </rPh>
    <rPh sb="6" eb="9">
      <t>カンゴシ</t>
    </rPh>
    <rPh sb="10" eb="12">
      <t>ヨウセイ</t>
    </rPh>
    <phoneticPr fontId="6"/>
  </si>
  <si>
    <t>現在いずれか受講中</t>
    <rPh sb="0" eb="2">
      <t>ゲンザイ</t>
    </rPh>
    <rPh sb="6" eb="9">
      <t>ジュコウチュウ</t>
    </rPh>
    <phoneticPr fontId="6"/>
  </si>
  <si>
    <t>来年度いずれか受講</t>
    <rPh sb="0" eb="3">
      <t>ライネンド</t>
    </rPh>
    <rPh sb="7" eb="9">
      <t>ジュコウ</t>
    </rPh>
    <phoneticPr fontId="6"/>
  </si>
  <si>
    <t>代替職員の確保が困難</t>
    <rPh sb="0" eb="2">
      <t>ダイガ</t>
    </rPh>
    <rPh sb="2" eb="4">
      <t>ショクイン</t>
    </rPh>
    <rPh sb="5" eb="7">
      <t>カクホ</t>
    </rPh>
    <rPh sb="8" eb="10">
      <t>コンナン</t>
    </rPh>
    <phoneticPr fontId="6"/>
  </si>
  <si>
    <t>必要性がない</t>
    <rPh sb="0" eb="3">
      <t>ヒツヨウセイ</t>
    </rPh>
    <phoneticPr fontId="6"/>
  </si>
  <si>
    <t>未定・今後検討</t>
    <rPh sb="0" eb="2">
      <t>ミテイ</t>
    </rPh>
    <rPh sb="3" eb="5">
      <t>コンゴ</t>
    </rPh>
    <rPh sb="5" eb="7">
      <t>ケントウ</t>
    </rPh>
    <phoneticPr fontId="6"/>
  </si>
  <si>
    <t>専門看護師養成人数</t>
    <rPh sb="0" eb="2">
      <t>センモン</t>
    </rPh>
    <rPh sb="2" eb="5">
      <t>カンゴシ</t>
    </rPh>
    <rPh sb="5" eb="7">
      <t>ヨウセイ</t>
    </rPh>
    <rPh sb="7" eb="9">
      <t>ニンズウ</t>
    </rPh>
    <phoneticPr fontId="6"/>
  </si>
  <si>
    <t>特定行為研修養成人数</t>
    <rPh sb="0" eb="2">
      <t>トクテイ</t>
    </rPh>
    <rPh sb="2" eb="4">
      <t>コウイ</t>
    </rPh>
    <rPh sb="4" eb="6">
      <t>ケンシュウ</t>
    </rPh>
    <rPh sb="6" eb="8">
      <t>ヨウセイ</t>
    </rPh>
    <rPh sb="8" eb="10">
      <t>ニンズウ</t>
    </rPh>
    <phoneticPr fontId="6"/>
  </si>
  <si>
    <t>専門性の高い看護師養成（３）</t>
    <rPh sb="0" eb="3">
      <t>センモンセイ</t>
    </rPh>
    <rPh sb="4" eb="5">
      <t>タカ</t>
    </rPh>
    <rPh sb="6" eb="9">
      <t>カンゴシ</t>
    </rPh>
    <rPh sb="9" eb="11">
      <t>ヨウセイ</t>
    </rPh>
    <phoneticPr fontId="6"/>
  </si>
  <si>
    <t>期待している役割</t>
    <rPh sb="0" eb="2">
      <t>キタイ</t>
    </rPh>
    <rPh sb="6" eb="8">
      <t>ヤクワリ</t>
    </rPh>
    <phoneticPr fontId="6"/>
  </si>
  <si>
    <t>工夫や配慮していること</t>
    <rPh sb="0" eb="2">
      <t>クフウ</t>
    </rPh>
    <rPh sb="3" eb="5">
      <t>ハイリョ</t>
    </rPh>
    <phoneticPr fontId="6"/>
  </si>
  <si>
    <t>栄養に係るカテーテル管理(中心静脈カテーテル管理)関連</t>
    <rPh sb="0" eb="2">
      <t>エイヨウ</t>
    </rPh>
    <rPh sb="3" eb="4">
      <t>カカ</t>
    </rPh>
    <rPh sb="10" eb="12">
      <t>カンリ</t>
    </rPh>
    <rPh sb="13" eb="15">
      <t>チュウシン</t>
    </rPh>
    <rPh sb="15" eb="17">
      <t>ジョウミャク</t>
    </rPh>
    <rPh sb="22" eb="24">
      <t>カンリ</t>
    </rPh>
    <rPh sb="25" eb="27">
      <t>カンレン</t>
    </rPh>
    <phoneticPr fontId="6"/>
  </si>
  <si>
    <t>①「予定あり」または「検討中」と回答された方にお伺いします。指定時期の目途や開講予定の特定行為区分数についてご入力ください。</t>
    <rPh sb="2" eb="4">
      <t>ヨテイ</t>
    </rPh>
    <rPh sb="11" eb="14">
      <t>ケントウチュウ</t>
    </rPh>
    <rPh sb="16" eb="18">
      <t>カイトウ</t>
    </rPh>
    <rPh sb="21" eb="22">
      <t>カタ</t>
    </rPh>
    <rPh sb="24" eb="25">
      <t>ウカガ</t>
    </rPh>
    <rPh sb="30" eb="32">
      <t>シテイ</t>
    </rPh>
    <rPh sb="32" eb="34">
      <t>ジキ</t>
    </rPh>
    <rPh sb="35" eb="37">
      <t>メド</t>
    </rPh>
    <rPh sb="38" eb="40">
      <t>カイコウ</t>
    </rPh>
    <rPh sb="40" eb="42">
      <t>ヨテイ</t>
    </rPh>
    <rPh sb="43" eb="45">
      <t>トクテイ</t>
    </rPh>
    <rPh sb="45" eb="47">
      <t>コウイ</t>
    </rPh>
    <rPh sb="47" eb="48">
      <t>ク</t>
    </rPh>
    <rPh sb="48" eb="50">
      <t>ブンスウ</t>
    </rPh>
    <rPh sb="55" eb="57">
      <t>ニュウリョク</t>
    </rPh>
    <phoneticPr fontId="6"/>
  </si>
  <si>
    <t>3年度途中</t>
    <rPh sb="1" eb="3">
      <t>ネンド</t>
    </rPh>
    <rPh sb="3" eb="5">
      <t>トチュウ</t>
    </rPh>
    <phoneticPr fontId="24"/>
  </si>
  <si>
    <t>　現在いずれかを受講（養成）中の者がいる</t>
    <rPh sb="1" eb="3">
      <t>ゲンザイ</t>
    </rPh>
    <rPh sb="8" eb="10">
      <t>ジュコウ</t>
    </rPh>
    <rPh sb="11" eb="13">
      <t>ヨウセイ</t>
    </rPh>
    <rPh sb="14" eb="15">
      <t>チュウ</t>
    </rPh>
    <rPh sb="16" eb="17">
      <t>モノ</t>
    </rPh>
    <phoneticPr fontId="6"/>
  </si>
  <si>
    <t>　いずれも受講（養成）させる予定はない</t>
    <rPh sb="5" eb="7">
      <t>ジュコウ</t>
    </rPh>
    <rPh sb="8" eb="10">
      <t>ヨウセイ</t>
    </rPh>
    <rPh sb="14" eb="16">
      <t>ヨテイ</t>
    </rPh>
    <phoneticPr fontId="6"/>
  </si>
  <si>
    <t>①へ</t>
    <phoneticPr fontId="6"/>
  </si>
  <si>
    <t>②へ</t>
    <phoneticPr fontId="6"/>
  </si>
  <si>
    <t>栄養に係るカテーテル管理(末梢留置型中心静脈注射用カテーテル管理)関連</t>
    <rPh sb="0" eb="2">
      <t>エイヨウ</t>
    </rPh>
    <rPh sb="13" eb="15">
      <t>マッショウ</t>
    </rPh>
    <rPh sb="15" eb="18">
      <t>リュウチガタ</t>
    </rPh>
    <rPh sb="18" eb="20">
      <t>チュウシン</t>
    </rPh>
    <rPh sb="20" eb="22">
      <t>ジョウミャク</t>
    </rPh>
    <rPh sb="22" eb="25">
      <t>チュウシャヨウ</t>
    </rPh>
    <rPh sb="30" eb="32">
      <t>カンリ</t>
    </rPh>
    <rPh sb="33" eb="35">
      <t>カンレン</t>
    </rPh>
    <phoneticPr fontId="6"/>
  </si>
  <si>
    <t>受講（養成）中の代替職員の確保が困難</t>
    <rPh sb="0" eb="2">
      <t>ジュコウ</t>
    </rPh>
    <rPh sb="3" eb="5">
      <t>ヨウセイ</t>
    </rPh>
    <rPh sb="6" eb="7">
      <t>チュウ</t>
    </rPh>
    <rPh sb="8" eb="10">
      <t>ダイガ</t>
    </rPh>
    <rPh sb="10" eb="12">
      <t>ショクイン</t>
    </rPh>
    <rPh sb="13" eb="15">
      <t>カクホ</t>
    </rPh>
    <rPh sb="16" eb="18">
      <t>コンナン</t>
    </rPh>
    <phoneticPr fontId="36"/>
  </si>
  <si>
    <t>採用人数</t>
    <rPh sb="0" eb="2">
      <t>サイヨウ</t>
    </rPh>
    <rPh sb="2" eb="4">
      <t>ニンズウ</t>
    </rPh>
    <phoneticPr fontId="6"/>
  </si>
  <si>
    <r>
      <t>（２）</t>
    </r>
    <r>
      <rPr>
        <b/>
        <sz val="11"/>
        <rFont val="ＭＳ Ｐゴシック"/>
        <family val="3"/>
        <charset val="128"/>
      </rPr>
      <t>採用後１年以内の離職者のあった病院のみご入力ください。</t>
    </r>
    <phoneticPr fontId="6"/>
  </si>
  <si>
    <t>　　　離職の理由を把握していますか。</t>
    <phoneticPr fontId="6"/>
  </si>
  <si>
    <r>
      <t xml:space="preserve">非常勤
</t>
    </r>
    <r>
      <rPr>
        <sz val="8"/>
        <rFont val="ＭＳ Ｐゴシック"/>
        <family val="3"/>
        <charset val="128"/>
      </rPr>
      <t>（常勤換算）
（※４）</t>
    </r>
    <rPh sb="0" eb="3">
      <t>ヒジョウキン</t>
    </rPh>
    <rPh sb="5" eb="7">
      <t>ジョウキン</t>
    </rPh>
    <rPh sb="7" eb="9">
      <t>カンザン</t>
    </rPh>
    <phoneticPr fontId="6"/>
  </si>
  <si>
    <t>※４　非常勤（常勤換算）は、非常勤の１週間の労働時間合計とⅢ勤務環境調査 １労働時間（１）が入力されていれば自動計算されます。</t>
    <rPh sb="3" eb="6">
      <t>ヒジョウキン</t>
    </rPh>
    <rPh sb="7" eb="9">
      <t>ジョウキン</t>
    </rPh>
    <rPh sb="9" eb="11">
      <t>カンサン</t>
    </rPh>
    <rPh sb="14" eb="17">
      <t>ヒジョウキン</t>
    </rPh>
    <rPh sb="19" eb="21">
      <t>シュウカン</t>
    </rPh>
    <rPh sb="22" eb="24">
      <t>ロウドウ</t>
    </rPh>
    <rPh sb="24" eb="26">
      <t>ジカン</t>
    </rPh>
    <rPh sb="26" eb="28">
      <t>ゴウケイ</t>
    </rPh>
    <rPh sb="30" eb="32">
      <t>キンム</t>
    </rPh>
    <rPh sb="32" eb="34">
      <t>カンキョウ</t>
    </rPh>
    <rPh sb="34" eb="36">
      <t>チョウサ</t>
    </rPh>
    <rPh sb="38" eb="40">
      <t>ロウドウ</t>
    </rPh>
    <rPh sb="40" eb="42">
      <t>ジカン</t>
    </rPh>
    <rPh sb="46" eb="48">
      <t>ニュウリョク</t>
    </rPh>
    <rPh sb="54" eb="56">
      <t>ジドウ</t>
    </rPh>
    <rPh sb="56" eb="58">
      <t>ケイサン</t>
    </rPh>
    <phoneticPr fontId="6"/>
  </si>
  <si>
    <r>
      <t>※記載単位以外の単位があれば、その人数及び単位数を</t>
    </r>
    <r>
      <rPr>
        <u/>
        <sz val="11"/>
        <rFont val="ＭＳ Ｐゴシック"/>
        <family val="3"/>
        <charset val="128"/>
      </rPr>
      <t>直接入力。</t>
    </r>
    <rPh sb="1" eb="3">
      <t>キサイ</t>
    </rPh>
    <rPh sb="3" eb="5">
      <t>タンイ</t>
    </rPh>
    <rPh sb="5" eb="7">
      <t>イガイ</t>
    </rPh>
    <rPh sb="8" eb="10">
      <t>タンイ</t>
    </rPh>
    <rPh sb="17" eb="19">
      <t>ニンズウ</t>
    </rPh>
    <rPh sb="19" eb="20">
      <t>オヨ</t>
    </rPh>
    <rPh sb="21" eb="23">
      <t>タンイ</t>
    </rPh>
    <rPh sb="23" eb="24">
      <t>スウ</t>
    </rPh>
    <rPh sb="25" eb="27">
      <t>チョクセツ</t>
    </rPh>
    <rPh sb="27" eb="29">
      <t>ニュウリョク</t>
    </rPh>
    <phoneticPr fontId="6"/>
  </si>
  <si>
    <t>集中治療領域</t>
    <rPh sb="0" eb="2">
      <t>シュウチュウ</t>
    </rPh>
    <rPh sb="2" eb="4">
      <t>チリョウ</t>
    </rPh>
    <rPh sb="4" eb="6">
      <t>リョウイキ</t>
    </rPh>
    <phoneticPr fontId="24"/>
  </si>
  <si>
    <t>術中麻酔管理領域</t>
    <rPh sb="0" eb="2">
      <t>ジュッチュウ</t>
    </rPh>
    <rPh sb="2" eb="4">
      <t>マスイ</t>
    </rPh>
    <rPh sb="4" eb="6">
      <t>カンリ</t>
    </rPh>
    <rPh sb="6" eb="8">
      <t>リョウイキ</t>
    </rPh>
    <phoneticPr fontId="24"/>
  </si>
  <si>
    <t>外科系基本領域</t>
    <rPh sb="0" eb="3">
      <t>ゲカケイ</t>
    </rPh>
    <rPh sb="3" eb="5">
      <t>キホン</t>
    </rPh>
    <rPh sb="5" eb="7">
      <t>リョウイキ</t>
    </rPh>
    <phoneticPr fontId="24"/>
  </si>
  <si>
    <t>外科術後病棟管理領域</t>
    <rPh sb="0" eb="2">
      <t>ゲカ</t>
    </rPh>
    <rPh sb="2" eb="4">
      <t>ジュツゴ</t>
    </rPh>
    <rPh sb="4" eb="6">
      <t>ビョウトウ</t>
    </rPh>
    <rPh sb="6" eb="8">
      <t>カンリ</t>
    </rPh>
    <rPh sb="8" eb="10">
      <t>リョウイキ</t>
    </rPh>
    <phoneticPr fontId="24"/>
  </si>
  <si>
    <t>救急領域</t>
    <rPh sb="0" eb="2">
      <t>キュウキュウ</t>
    </rPh>
    <rPh sb="2" eb="4">
      <t>リョウイキ</t>
    </rPh>
    <phoneticPr fontId="24"/>
  </si>
  <si>
    <t>在宅・慢性期領域</t>
    <rPh sb="0" eb="2">
      <t>ザイタク</t>
    </rPh>
    <rPh sb="3" eb="6">
      <t>マンセイキ</t>
    </rPh>
    <rPh sb="6" eb="8">
      <t>リョウイキ</t>
    </rPh>
    <phoneticPr fontId="24"/>
  </si>
  <si>
    <t>○領域別パッケージ研修（複数選択可）</t>
    <rPh sb="1" eb="4">
      <t>リョウイキベツ</t>
    </rPh>
    <rPh sb="9" eb="11">
      <t>ケンシュウ</t>
    </rPh>
    <rPh sb="12" eb="14">
      <t>フクスウ</t>
    </rPh>
    <rPh sb="14" eb="16">
      <t>センタク</t>
    </rPh>
    <rPh sb="16" eb="17">
      <t>カ</t>
    </rPh>
    <phoneticPr fontId="24"/>
  </si>
  <si>
    <t>○区分を選択してください（複数選択可）</t>
    <rPh sb="1" eb="3">
      <t>クブン</t>
    </rPh>
    <rPh sb="4" eb="6">
      <t>センタク</t>
    </rPh>
    <rPh sb="13" eb="15">
      <t>フクスウ</t>
    </rPh>
    <rPh sb="15" eb="17">
      <t>センタク</t>
    </rPh>
    <rPh sb="17" eb="18">
      <t>カ</t>
    </rPh>
    <phoneticPr fontId="6"/>
  </si>
  <si>
    <t>人</t>
    <rPh sb="0" eb="1">
      <t>ニン</t>
    </rPh>
    <phoneticPr fontId="24"/>
  </si>
  <si>
    <t>（エ）特定行為研修修了看護師</t>
    <rPh sb="3" eb="5">
      <t>トクテイ</t>
    </rPh>
    <rPh sb="5" eb="7">
      <t>コウイ</t>
    </rPh>
    <rPh sb="7" eb="9">
      <t>ケンシュウ</t>
    </rPh>
    <rPh sb="9" eb="11">
      <t>シュウリョウ</t>
    </rPh>
    <rPh sb="11" eb="14">
      <t>カンゴシ</t>
    </rPh>
    <phoneticPr fontId="24"/>
  </si>
  <si>
    <t>呼吸器疾患看護</t>
    <phoneticPr fontId="24"/>
  </si>
  <si>
    <t>がん放射線療法看護</t>
    <phoneticPr fontId="24"/>
  </si>
  <si>
    <t>脳卒中看護</t>
    <rPh sb="0" eb="3">
      <t>ノウソッチュウ</t>
    </rPh>
    <rPh sb="3" eb="5">
      <t>カンゴ</t>
    </rPh>
    <phoneticPr fontId="24"/>
  </si>
  <si>
    <t>認知症看護</t>
    <phoneticPr fontId="24"/>
  </si>
  <si>
    <t>小児プライマリケア</t>
    <rPh sb="0" eb="2">
      <t>ショウニ</t>
    </rPh>
    <phoneticPr fontId="24"/>
  </si>
  <si>
    <t>乳がん看護</t>
    <phoneticPr fontId="24"/>
  </si>
  <si>
    <t>摂食嚥下障害看護</t>
    <rPh sb="0" eb="2">
      <t>セッショク</t>
    </rPh>
    <rPh sb="2" eb="4">
      <t>エンゲ</t>
    </rPh>
    <rPh sb="4" eb="6">
      <t>ショウガイ</t>
    </rPh>
    <rPh sb="6" eb="8">
      <t>カンゴ</t>
    </rPh>
    <phoneticPr fontId="24"/>
  </si>
  <si>
    <t>手術看護</t>
    <phoneticPr fontId="24"/>
  </si>
  <si>
    <t>腎不全看護</t>
    <rPh sb="0" eb="3">
      <t>ジンフゼン</t>
    </rPh>
    <rPh sb="3" eb="5">
      <t>カンゴ</t>
    </rPh>
    <phoneticPr fontId="24"/>
  </si>
  <si>
    <t>新生児集中ケア</t>
    <phoneticPr fontId="24"/>
  </si>
  <si>
    <t>生殖看護</t>
    <rPh sb="0" eb="2">
      <t>セイショク</t>
    </rPh>
    <rPh sb="2" eb="4">
      <t>カンゴ</t>
    </rPh>
    <phoneticPr fontId="24"/>
  </si>
  <si>
    <t>糖尿病看護</t>
    <phoneticPr fontId="24"/>
  </si>
  <si>
    <t>在宅ケア</t>
    <rPh sb="0" eb="2">
      <t>ザイタク</t>
    </rPh>
    <phoneticPr fontId="24"/>
  </si>
  <si>
    <t>感染管理</t>
    <phoneticPr fontId="24"/>
  </si>
  <si>
    <t>がん薬物療法看護</t>
    <rPh sb="2" eb="4">
      <t>ヤクブツ</t>
    </rPh>
    <rPh sb="4" eb="6">
      <t>リョウホウ</t>
    </rPh>
    <rPh sb="6" eb="8">
      <t>カンゴ</t>
    </rPh>
    <phoneticPr fontId="24"/>
  </si>
  <si>
    <t>皮膚・排泄ケア</t>
    <phoneticPr fontId="24"/>
  </si>
  <si>
    <t>緩和ケア</t>
    <rPh sb="0" eb="2">
      <t>カンワ</t>
    </rPh>
    <phoneticPr fontId="24"/>
  </si>
  <si>
    <t>心不全看護</t>
    <rPh sb="0" eb="3">
      <t>シンフゼン</t>
    </rPh>
    <rPh sb="3" eb="5">
      <t>カンゴ</t>
    </rPh>
    <phoneticPr fontId="24"/>
  </si>
  <si>
    <t>クリティカルケア</t>
    <phoneticPr fontId="24"/>
  </si>
  <si>
    <t>受講（養成）予定</t>
    <rPh sb="0" eb="2">
      <t>ジュコウ</t>
    </rPh>
    <rPh sb="3" eb="5">
      <t>ヨウセイ</t>
    </rPh>
    <rPh sb="6" eb="8">
      <t>ヨテイ</t>
    </rPh>
    <phoneticPr fontId="24"/>
  </si>
  <si>
    <t>B課程認定看護分野</t>
    <rPh sb="1" eb="3">
      <t>カテイ</t>
    </rPh>
    <rPh sb="3" eb="5">
      <t>ニンテイ</t>
    </rPh>
    <rPh sb="5" eb="7">
      <t>カンゴ</t>
    </rPh>
    <rPh sb="7" eb="9">
      <t>ブンヤ</t>
    </rPh>
    <phoneticPr fontId="24"/>
  </si>
  <si>
    <t>脳卒中リハビリテーション看護</t>
    <phoneticPr fontId="24"/>
  </si>
  <si>
    <t>小児救急看護</t>
    <phoneticPr fontId="24"/>
  </si>
  <si>
    <t>摂食・嚥下障害看護</t>
    <phoneticPr fontId="24"/>
  </si>
  <si>
    <t>透析看護</t>
    <phoneticPr fontId="24"/>
  </si>
  <si>
    <t>不妊症看護</t>
    <phoneticPr fontId="24"/>
  </si>
  <si>
    <t>訪問看護</t>
    <phoneticPr fontId="24"/>
  </si>
  <si>
    <t>がん化学療法看護</t>
    <rPh sb="2" eb="4">
      <t>カガク</t>
    </rPh>
    <rPh sb="4" eb="6">
      <t>リョウホウ</t>
    </rPh>
    <rPh sb="6" eb="8">
      <t>カンゴ</t>
    </rPh>
    <phoneticPr fontId="24"/>
  </si>
  <si>
    <t>がん性疼痛看護</t>
    <rPh sb="2" eb="3">
      <t>セイ</t>
    </rPh>
    <rPh sb="3" eb="5">
      <t>トウツウ</t>
    </rPh>
    <rPh sb="5" eb="7">
      <t>カンゴ</t>
    </rPh>
    <phoneticPr fontId="24"/>
  </si>
  <si>
    <t>緩和ケア</t>
    <phoneticPr fontId="24"/>
  </si>
  <si>
    <t>慢性心不全看護</t>
    <phoneticPr fontId="24"/>
  </si>
  <si>
    <t>集中ケア</t>
    <phoneticPr fontId="24"/>
  </si>
  <si>
    <t>慢性呼吸器疾患看護</t>
    <phoneticPr fontId="24"/>
  </si>
  <si>
    <t>救急看護</t>
    <phoneticPr fontId="24"/>
  </si>
  <si>
    <t>A課程認定看護分野</t>
    <rPh sb="1" eb="3">
      <t>カテイ</t>
    </rPh>
    <rPh sb="3" eb="5">
      <t>ニンテイ</t>
    </rPh>
    <rPh sb="5" eb="7">
      <t>カンゴ</t>
    </rPh>
    <rPh sb="7" eb="9">
      <t>ブンヤ</t>
    </rPh>
    <phoneticPr fontId="24"/>
  </si>
  <si>
    <t>放射線看護</t>
    <rPh sb="0" eb="3">
      <t>ホウシャセン</t>
    </rPh>
    <rPh sb="3" eb="5">
      <t>カンゴ</t>
    </rPh>
    <phoneticPr fontId="24"/>
  </si>
  <si>
    <t>慢性疾患看護</t>
    <rPh sb="0" eb="2">
      <t>マンセイ</t>
    </rPh>
    <rPh sb="2" eb="4">
      <t>シッカン</t>
    </rPh>
    <rPh sb="4" eb="6">
      <t>カンゴ</t>
    </rPh>
    <phoneticPr fontId="24"/>
  </si>
  <si>
    <t>災害看護</t>
    <rPh sb="0" eb="2">
      <t>サイガイ</t>
    </rPh>
    <rPh sb="2" eb="4">
      <t>カンゴ</t>
    </rPh>
    <phoneticPr fontId="24"/>
  </si>
  <si>
    <t>母性看護</t>
    <rPh sb="0" eb="2">
      <t>ボセイ</t>
    </rPh>
    <rPh sb="2" eb="4">
      <t>カンゴ</t>
    </rPh>
    <phoneticPr fontId="24"/>
  </si>
  <si>
    <t>遺伝看護</t>
    <rPh sb="0" eb="2">
      <t>イデン</t>
    </rPh>
    <rPh sb="2" eb="4">
      <t>カンゴ</t>
    </rPh>
    <phoneticPr fontId="24"/>
  </si>
  <si>
    <t>小児看護</t>
    <rPh sb="0" eb="2">
      <t>ショウニ</t>
    </rPh>
    <rPh sb="2" eb="4">
      <t>カンゴ</t>
    </rPh>
    <phoneticPr fontId="24"/>
  </si>
  <si>
    <t>在籍者数</t>
    <rPh sb="0" eb="3">
      <t>ザイセキシャ</t>
    </rPh>
    <rPh sb="3" eb="4">
      <t>スウ</t>
    </rPh>
    <phoneticPr fontId="24"/>
  </si>
  <si>
    <t>在宅看護</t>
    <rPh sb="0" eb="2">
      <t>ザイタク</t>
    </rPh>
    <rPh sb="2" eb="4">
      <t>カンゴ</t>
    </rPh>
    <phoneticPr fontId="24"/>
  </si>
  <si>
    <t>老人看護</t>
    <rPh sb="0" eb="2">
      <t>ロウジン</t>
    </rPh>
    <rPh sb="2" eb="4">
      <t>カンゴ</t>
    </rPh>
    <phoneticPr fontId="24"/>
  </si>
  <si>
    <t>家族支援</t>
    <rPh sb="0" eb="2">
      <t>カゾク</t>
    </rPh>
    <rPh sb="2" eb="4">
      <t>シエン</t>
    </rPh>
    <phoneticPr fontId="24"/>
  </si>
  <si>
    <t>地域看護</t>
    <rPh sb="0" eb="2">
      <t>チイキ</t>
    </rPh>
    <rPh sb="2" eb="4">
      <t>カンゴ</t>
    </rPh>
    <phoneticPr fontId="24"/>
  </si>
  <si>
    <t>感染症看護</t>
    <rPh sb="0" eb="3">
      <t>カンセンショウ</t>
    </rPh>
    <rPh sb="3" eb="5">
      <t>カンゴ</t>
    </rPh>
    <phoneticPr fontId="24"/>
  </si>
  <si>
    <t>精神看護</t>
    <rPh sb="0" eb="2">
      <t>セイシン</t>
    </rPh>
    <rPh sb="2" eb="4">
      <t>カンゴ</t>
    </rPh>
    <phoneticPr fontId="24"/>
  </si>
  <si>
    <t>急性・重症患者看護</t>
    <rPh sb="0" eb="2">
      <t>キュウセイ</t>
    </rPh>
    <rPh sb="3" eb="5">
      <t>ジュウショウ</t>
    </rPh>
    <rPh sb="5" eb="7">
      <t>カンジャ</t>
    </rPh>
    <rPh sb="7" eb="9">
      <t>カンゴ</t>
    </rPh>
    <phoneticPr fontId="24"/>
  </si>
  <si>
    <t>がん看護</t>
    <rPh sb="2" eb="4">
      <t>カンゴ</t>
    </rPh>
    <phoneticPr fontId="24"/>
  </si>
  <si>
    <t>専門看護分野名</t>
    <rPh sb="0" eb="2">
      <t>センモン</t>
    </rPh>
    <rPh sb="2" eb="4">
      <t>カンゴ</t>
    </rPh>
    <rPh sb="4" eb="6">
      <t>ブンヤ</t>
    </rPh>
    <rPh sb="6" eb="7">
      <t>メイ</t>
    </rPh>
    <phoneticPr fontId="24"/>
  </si>
  <si>
    <t>（ア）専門看護師</t>
    <rPh sb="3" eb="5">
      <t>センモン</t>
    </rPh>
    <rPh sb="5" eb="8">
      <t>カンゴシ</t>
    </rPh>
    <phoneticPr fontId="24"/>
  </si>
  <si>
    <t>○修了した領域別パッケージ研修（複数選択可）</t>
    <rPh sb="1" eb="3">
      <t>シュウリョウ</t>
    </rPh>
    <rPh sb="5" eb="8">
      <t>リョウイキベツ</t>
    </rPh>
    <rPh sb="13" eb="15">
      <t>ケンシュウ</t>
    </rPh>
    <rPh sb="16" eb="18">
      <t>フクスウ</t>
    </rPh>
    <rPh sb="18" eb="20">
      <t>センタク</t>
    </rPh>
    <rPh sb="20" eb="21">
      <t>カ</t>
    </rPh>
    <phoneticPr fontId="24"/>
  </si>
  <si>
    <t>　　いずれも在籍していない　→　（２）へ</t>
    <rPh sb="6" eb="8">
      <t>ザイセキ</t>
    </rPh>
    <phoneticPr fontId="6"/>
  </si>
  <si>
    <t>受講（養成）中</t>
    <rPh sb="0" eb="2">
      <t>ジュコウ</t>
    </rPh>
    <rPh sb="3" eb="5">
      <t>ヨウセイ</t>
    </rPh>
    <rPh sb="6" eb="7">
      <t>ナカ</t>
    </rPh>
    <phoneticPr fontId="24"/>
  </si>
  <si>
    <t>（３）へ</t>
    <phoneticPr fontId="6"/>
  </si>
  <si>
    <t>既に指定を受けている</t>
    <rPh sb="0" eb="1">
      <t>スデ</t>
    </rPh>
    <rPh sb="2" eb="4">
      <t>シテイ</t>
    </rPh>
    <rPh sb="5" eb="6">
      <t>ウ</t>
    </rPh>
    <phoneticPr fontId="24"/>
  </si>
  <si>
    <t>（７）貴院は、特定行為研修の指定研修機関の指定を受ける予定がありますか。</t>
    <rPh sb="3" eb="4">
      <t>キ</t>
    </rPh>
    <rPh sb="4" eb="5">
      <t>イン</t>
    </rPh>
    <rPh sb="7" eb="9">
      <t>トクテイ</t>
    </rPh>
    <rPh sb="9" eb="11">
      <t>コウイ</t>
    </rPh>
    <rPh sb="11" eb="13">
      <t>ケンシュウ</t>
    </rPh>
    <rPh sb="14" eb="16">
      <t>シテイ</t>
    </rPh>
    <rPh sb="16" eb="18">
      <t>ケンシュウ</t>
    </rPh>
    <rPh sb="18" eb="20">
      <t>キカン</t>
    </rPh>
    <rPh sb="21" eb="23">
      <t>シテイ</t>
    </rPh>
    <rPh sb="24" eb="25">
      <t>ウ</t>
    </rPh>
    <rPh sb="27" eb="29">
      <t>ヨテイ</t>
    </rPh>
    <phoneticPr fontId="6"/>
  </si>
  <si>
    <t>（６）専門看護師・認定看護師の養成、特定行為研修に派遣するため、病院として工夫や配慮していることがあればご入力ください。</t>
    <rPh sb="3" eb="5">
      <t>センモン</t>
    </rPh>
    <rPh sb="5" eb="8">
      <t>カンゴシ</t>
    </rPh>
    <rPh sb="9" eb="11">
      <t>ニンテイ</t>
    </rPh>
    <rPh sb="11" eb="14">
      <t>カンゴシ</t>
    </rPh>
    <rPh sb="15" eb="17">
      <t>ヨウセイ</t>
    </rPh>
    <rPh sb="18" eb="20">
      <t>トクテイ</t>
    </rPh>
    <rPh sb="20" eb="22">
      <t>コウイ</t>
    </rPh>
    <rPh sb="22" eb="24">
      <t>ケンシュウ</t>
    </rPh>
    <rPh sb="25" eb="27">
      <t>ハケン</t>
    </rPh>
    <rPh sb="32" eb="34">
      <t>ビョウイン</t>
    </rPh>
    <rPh sb="37" eb="39">
      <t>クフウ</t>
    </rPh>
    <rPh sb="40" eb="41">
      <t>ハイ</t>
    </rPh>
    <rPh sb="41" eb="42">
      <t>リョ</t>
    </rPh>
    <rPh sb="53" eb="55">
      <t>ニュウリョク</t>
    </rPh>
    <phoneticPr fontId="6"/>
  </si>
  <si>
    <t>（５）貴院が、専門看護師、認定看護師、特定行為研修修了看護師に期待している役割についてご入力ください。</t>
    <rPh sb="3" eb="4">
      <t>キ</t>
    </rPh>
    <rPh sb="4" eb="5">
      <t>イン</t>
    </rPh>
    <rPh sb="31" eb="33">
      <t>キタイ</t>
    </rPh>
    <rPh sb="37" eb="39">
      <t>ヤクワリ</t>
    </rPh>
    <rPh sb="44" eb="46">
      <t>ニュウリョク</t>
    </rPh>
    <phoneticPr fontId="6"/>
  </si>
  <si>
    <t>令和８年度</t>
    <rPh sb="0" eb="2">
      <t>レイワ</t>
    </rPh>
    <rPh sb="3" eb="5">
      <t>ネンド</t>
    </rPh>
    <phoneticPr fontId="24"/>
  </si>
  <si>
    <t xml:space="preserve">  （                                                            　　　　　　　　　　　　　                   )</t>
    <phoneticPr fontId="6"/>
  </si>
  <si>
    <t>その他</t>
    <rPh sb="2" eb="3">
      <t>タ</t>
    </rPh>
    <phoneticPr fontId="36"/>
  </si>
  <si>
    <t>（３）「いずれも受講（養成）させる予定はない」と回答された方にお伺いします。
　　　受講（養成）させる予定はない理由についてご入力ください。（複数回答可）</t>
    <rPh sb="8" eb="10">
      <t>ジュコウ</t>
    </rPh>
    <rPh sb="11" eb="13">
      <t>ヨウセイ</t>
    </rPh>
    <rPh sb="17" eb="19">
      <t>ヨテイ</t>
    </rPh>
    <rPh sb="24" eb="26">
      <t>カイトウ</t>
    </rPh>
    <rPh sb="29" eb="30">
      <t>カタ</t>
    </rPh>
    <rPh sb="32" eb="33">
      <t>ウカガ</t>
    </rPh>
    <rPh sb="42" eb="44">
      <t>ジュコウ</t>
    </rPh>
    <rPh sb="45" eb="47">
      <t>ヨウセイ</t>
    </rPh>
    <rPh sb="51" eb="53">
      <t>ヨテイ</t>
    </rPh>
    <rPh sb="56" eb="58">
      <t>リユウ</t>
    </rPh>
    <rPh sb="63" eb="65">
      <t>ニュウリョク</t>
    </rPh>
    <rPh sb="71" eb="73">
      <t>フクスウ</t>
    </rPh>
    <rPh sb="73" eb="75">
      <t>カイトウ</t>
    </rPh>
    <rPh sb="75" eb="76">
      <t>カ</t>
    </rPh>
    <phoneticPr fontId="6"/>
  </si>
  <si>
    <t>Ⅶ　新人看護職員教育について</t>
    <rPh sb="2" eb="4">
      <t>シンジン</t>
    </rPh>
    <rPh sb="4" eb="6">
      <t>カンゴ</t>
    </rPh>
    <rPh sb="6" eb="8">
      <t>ショクイン</t>
    </rPh>
    <rPh sb="8" eb="10">
      <t>キョウイク</t>
    </rPh>
    <phoneticPr fontId="6"/>
  </si>
  <si>
    <t>あり</t>
    <phoneticPr fontId="6"/>
  </si>
  <si>
    <t>なし</t>
    <phoneticPr fontId="6"/>
  </si>
  <si>
    <t>→</t>
    <phoneticPr fontId="6"/>
  </si>
  <si>
    <t>２へ</t>
    <phoneticPr fontId="6"/>
  </si>
  <si>
    <t>３へ</t>
    <phoneticPr fontId="6"/>
  </si>
  <si>
    <t>２　「あり」と回答された方にお伺いします。どのような変更をしましたか。（複数回答可）</t>
    <rPh sb="7" eb="9">
      <t>カイトウ</t>
    </rPh>
    <rPh sb="12" eb="13">
      <t>カタ</t>
    </rPh>
    <rPh sb="15" eb="16">
      <t>ウカガ</t>
    </rPh>
    <rPh sb="26" eb="28">
      <t>ヘンコウ</t>
    </rPh>
    <rPh sb="36" eb="38">
      <t>フクスウ</t>
    </rPh>
    <rPh sb="38" eb="40">
      <t>カイトウ</t>
    </rPh>
    <rPh sb="40" eb="41">
      <t>カ</t>
    </rPh>
    <phoneticPr fontId="6"/>
  </si>
  <si>
    <t>新人看護職員の採用なし</t>
    <rPh sb="0" eb="2">
      <t>シンジン</t>
    </rPh>
    <rPh sb="2" eb="4">
      <t>カンゴ</t>
    </rPh>
    <rPh sb="4" eb="6">
      <t>ショクイン</t>
    </rPh>
    <rPh sb="7" eb="9">
      <t>サイヨウ</t>
    </rPh>
    <phoneticPr fontId="6"/>
  </si>
  <si>
    <t>Ⅷへ</t>
    <phoneticPr fontId="6"/>
  </si>
  <si>
    <t>３　新人看護職員教育で苦慮していることはありますか。</t>
    <rPh sb="2" eb="4">
      <t>シンジン</t>
    </rPh>
    <rPh sb="4" eb="6">
      <t>カンゴ</t>
    </rPh>
    <rPh sb="6" eb="8">
      <t>ショクイン</t>
    </rPh>
    <rPh sb="8" eb="10">
      <t>キョウイク</t>
    </rPh>
    <rPh sb="11" eb="13">
      <t>クリョ</t>
    </rPh>
    <phoneticPr fontId="6"/>
  </si>
  <si>
    <t>ある</t>
    <phoneticPr fontId="6"/>
  </si>
  <si>
    <t>ない</t>
    <phoneticPr fontId="6"/>
  </si>
  <si>
    <t>４へ</t>
    <phoneticPr fontId="6"/>
  </si>
  <si>
    <t>５へ</t>
    <phoneticPr fontId="6"/>
  </si>
  <si>
    <t>４　「ある」と回答された方にお伺いします。苦慮している理由について教えてください。</t>
    <rPh sb="7" eb="9">
      <t>カイトウ</t>
    </rPh>
    <rPh sb="12" eb="13">
      <t>カタ</t>
    </rPh>
    <rPh sb="15" eb="16">
      <t>ウカガ</t>
    </rPh>
    <rPh sb="21" eb="23">
      <t>クリョ</t>
    </rPh>
    <rPh sb="27" eb="29">
      <t>リユウ</t>
    </rPh>
    <rPh sb="33" eb="34">
      <t>オシ</t>
    </rPh>
    <phoneticPr fontId="6"/>
  </si>
  <si>
    <t>５　新人看護職員へのメンタルサポートについて実施していることはありますか。（複数回答可）</t>
    <rPh sb="2" eb="4">
      <t>シンジン</t>
    </rPh>
    <rPh sb="4" eb="6">
      <t>カンゴ</t>
    </rPh>
    <rPh sb="6" eb="8">
      <t>ショクイン</t>
    </rPh>
    <rPh sb="22" eb="24">
      <t>ジッシ</t>
    </rPh>
    <rPh sb="38" eb="40">
      <t>フクスウ</t>
    </rPh>
    <rPh sb="40" eb="42">
      <t>カイトウ</t>
    </rPh>
    <rPh sb="42" eb="43">
      <t>カ</t>
    </rPh>
    <phoneticPr fontId="6"/>
  </si>
  <si>
    <r>
      <t>１　貴院の看護職員の求人、採用、退職等の状況を常勤・非常勤別に</t>
    </r>
    <r>
      <rPr>
        <b/>
        <sz val="12"/>
        <rFont val="ＭＳ Ｐゴシック"/>
        <family val="3"/>
        <charset val="128"/>
      </rPr>
      <t>実人数</t>
    </r>
    <r>
      <rPr>
        <sz val="12"/>
        <rFont val="ＭＳ Ｐゴシック"/>
        <family val="3"/>
        <charset val="128"/>
      </rPr>
      <t>でご入力ください</t>
    </r>
    <r>
      <rPr>
        <sz val="9"/>
        <rFont val="ＭＳ Ｐゴシック"/>
        <family val="3"/>
        <charset val="128"/>
      </rPr>
      <t>。</t>
    </r>
    <rPh sb="2" eb="3">
      <t>キ</t>
    </rPh>
    <rPh sb="3" eb="4">
      <t>イン</t>
    </rPh>
    <rPh sb="5" eb="7">
      <t>カンゴ</t>
    </rPh>
    <rPh sb="7" eb="9">
      <t>ショクイン</t>
    </rPh>
    <rPh sb="10" eb="12">
      <t>キュウジン</t>
    </rPh>
    <rPh sb="13" eb="15">
      <t>サイヨウ</t>
    </rPh>
    <rPh sb="16" eb="18">
      <t>タイショク</t>
    </rPh>
    <rPh sb="18" eb="19">
      <t>トウ</t>
    </rPh>
    <rPh sb="20" eb="22">
      <t>ジョウキョウ</t>
    </rPh>
    <rPh sb="23" eb="25">
      <t>ジョウキン</t>
    </rPh>
    <rPh sb="26" eb="29">
      <t>ヒジョウキン</t>
    </rPh>
    <rPh sb="29" eb="30">
      <t>ベツ</t>
    </rPh>
    <rPh sb="31" eb="32">
      <t>ジツ</t>
    </rPh>
    <rPh sb="32" eb="34">
      <t>ニンズウ</t>
    </rPh>
    <rPh sb="36" eb="38">
      <t>ニュウリョク</t>
    </rPh>
    <phoneticPr fontId="6"/>
  </si>
  <si>
    <t>（ウ）特定認定看護師（B課程認定看護師）</t>
    <rPh sb="3" eb="5">
      <t>トクテイ</t>
    </rPh>
    <rPh sb="5" eb="7">
      <t>ニンテイ</t>
    </rPh>
    <rPh sb="7" eb="10">
      <t>カンゴシ</t>
    </rPh>
    <rPh sb="12" eb="14">
      <t>カテイ</t>
    </rPh>
    <rPh sb="14" eb="16">
      <t>ニンテイ</t>
    </rPh>
    <rPh sb="16" eb="19">
      <t>カンゴシ</t>
    </rPh>
    <phoneticPr fontId="24"/>
  </si>
  <si>
    <t>認定看護師（A課程）</t>
    <rPh sb="0" eb="2">
      <t>ニンテイ</t>
    </rPh>
    <rPh sb="2" eb="5">
      <t>カンゴシ</t>
    </rPh>
    <rPh sb="7" eb="9">
      <t>カテイ</t>
    </rPh>
    <phoneticPr fontId="24"/>
  </si>
  <si>
    <t>特定認定看護師（B課程認定看護師）</t>
    <phoneticPr fontId="6"/>
  </si>
  <si>
    <t>予定あり、検討中　→　①へ</t>
    <rPh sb="0" eb="2">
      <t>ヨテイ</t>
    </rPh>
    <rPh sb="5" eb="8">
      <t>ケントウチュウ</t>
    </rPh>
    <phoneticPr fontId="6"/>
  </si>
  <si>
    <t>予定なし、既に指定を受けている　→　Ⅶへ</t>
    <rPh sb="0" eb="2">
      <t>ヨテイ</t>
    </rPh>
    <rPh sb="5" eb="6">
      <t>スデ</t>
    </rPh>
    <rPh sb="7" eb="9">
      <t>シテイ</t>
    </rPh>
    <rPh sb="10" eb="11">
      <t>ウ</t>
    </rPh>
    <phoneticPr fontId="6"/>
  </si>
  <si>
    <t>　　※特定認定看護師（B課程認定看護師）は（ウ）へ記載してください。</t>
    <rPh sb="3" eb="5">
      <t>トクテイ</t>
    </rPh>
    <rPh sb="5" eb="7">
      <t>ニンテイ</t>
    </rPh>
    <rPh sb="7" eb="10">
      <t>カンゴシ</t>
    </rPh>
    <rPh sb="12" eb="14">
      <t>カテイ</t>
    </rPh>
    <rPh sb="14" eb="16">
      <t>ニンテイ</t>
    </rPh>
    <rPh sb="16" eb="19">
      <t>カンゴシ</t>
    </rPh>
    <rPh sb="25" eb="27">
      <t>キサイ</t>
    </rPh>
    <phoneticPr fontId="6"/>
  </si>
  <si>
    <r>
      <t>※特定行為研修修了看護師数を記載してください。</t>
    </r>
    <r>
      <rPr>
        <u/>
        <sz val="10"/>
        <color rgb="FFFF0000"/>
        <rFont val="ＭＳ Ｐゴシック"/>
        <family val="3"/>
        <charset val="128"/>
      </rPr>
      <t>(ウ）特定認定看護師（B課程認定看護師）数は含めないでください。</t>
    </r>
    <rPh sb="1" eb="3">
      <t>トクテイ</t>
    </rPh>
    <rPh sb="3" eb="5">
      <t>コウイ</t>
    </rPh>
    <rPh sb="5" eb="7">
      <t>ケンシュウ</t>
    </rPh>
    <rPh sb="7" eb="9">
      <t>シュウリョウ</t>
    </rPh>
    <rPh sb="9" eb="12">
      <t>カンゴシ</t>
    </rPh>
    <rPh sb="12" eb="13">
      <t>スウ</t>
    </rPh>
    <rPh sb="26" eb="28">
      <t>トクテイ</t>
    </rPh>
    <rPh sb="28" eb="30">
      <t>ニンテイ</t>
    </rPh>
    <rPh sb="30" eb="33">
      <t>カンゴシ</t>
    </rPh>
    <rPh sb="35" eb="37">
      <t>カテイ</t>
    </rPh>
    <rPh sb="37" eb="39">
      <t>ニンテイ</t>
    </rPh>
    <rPh sb="39" eb="42">
      <t>カンゴシ</t>
    </rPh>
    <rPh sb="43" eb="44">
      <t>スウ</t>
    </rPh>
    <rPh sb="45" eb="46">
      <t>フク</t>
    </rPh>
    <phoneticPr fontId="24"/>
  </si>
  <si>
    <t>※特定認定看護師（B課程認定看護師（A課程認定看護師資格取得者で、特定行為研修を修了し移行手続きを行った者も含む））について記載してください。</t>
    <rPh sb="1" eb="3">
      <t>トクテイ</t>
    </rPh>
    <rPh sb="3" eb="5">
      <t>ニンテイ</t>
    </rPh>
    <rPh sb="5" eb="8">
      <t>カンゴシ</t>
    </rPh>
    <rPh sb="10" eb="12">
      <t>カテイ</t>
    </rPh>
    <rPh sb="12" eb="14">
      <t>ニンテイ</t>
    </rPh>
    <rPh sb="14" eb="17">
      <t>カンゴシ</t>
    </rPh>
    <rPh sb="19" eb="21">
      <t>カテイ</t>
    </rPh>
    <rPh sb="21" eb="23">
      <t>ニンテイ</t>
    </rPh>
    <rPh sb="23" eb="26">
      <t>カンゴシ</t>
    </rPh>
    <rPh sb="26" eb="28">
      <t>シカク</t>
    </rPh>
    <rPh sb="28" eb="31">
      <t>シュトクシャ</t>
    </rPh>
    <rPh sb="33" eb="35">
      <t>トクテイ</t>
    </rPh>
    <rPh sb="35" eb="37">
      <t>コウイ</t>
    </rPh>
    <rPh sb="37" eb="39">
      <t>ケンシュウ</t>
    </rPh>
    <rPh sb="40" eb="42">
      <t>シュウリョウ</t>
    </rPh>
    <rPh sb="43" eb="45">
      <t>イコウ</t>
    </rPh>
    <rPh sb="45" eb="47">
      <t>テツヅ</t>
    </rPh>
    <rPh sb="49" eb="50">
      <t>オコナ</t>
    </rPh>
    <rPh sb="52" eb="53">
      <t>モノ</t>
    </rPh>
    <rPh sb="54" eb="55">
      <t>フク</t>
    </rPh>
    <rPh sb="62" eb="64">
      <t>キサイ</t>
    </rPh>
    <phoneticPr fontId="6"/>
  </si>
  <si>
    <t>※特定認定看護師（B課程認定看護師（A課程認定看護師資格取得者で、特定行為研修を修了し移行手続きを行う予定の者も含む））について記載してください。</t>
    <rPh sb="1" eb="3">
      <t>トクテイ</t>
    </rPh>
    <rPh sb="3" eb="5">
      <t>ニンテイ</t>
    </rPh>
    <rPh sb="5" eb="8">
      <t>カンゴシ</t>
    </rPh>
    <rPh sb="10" eb="12">
      <t>カテイ</t>
    </rPh>
    <rPh sb="12" eb="14">
      <t>ニンテイ</t>
    </rPh>
    <rPh sb="14" eb="17">
      <t>カンゴシ</t>
    </rPh>
    <rPh sb="19" eb="21">
      <t>カテイ</t>
    </rPh>
    <rPh sb="21" eb="23">
      <t>ニンテイ</t>
    </rPh>
    <rPh sb="23" eb="26">
      <t>カンゴシ</t>
    </rPh>
    <rPh sb="26" eb="28">
      <t>シカク</t>
    </rPh>
    <rPh sb="28" eb="31">
      <t>シュトクシャ</t>
    </rPh>
    <rPh sb="33" eb="35">
      <t>トクテイ</t>
    </rPh>
    <rPh sb="35" eb="37">
      <t>コウイ</t>
    </rPh>
    <rPh sb="37" eb="39">
      <t>ケンシュウ</t>
    </rPh>
    <rPh sb="40" eb="42">
      <t>シュウリョウ</t>
    </rPh>
    <rPh sb="43" eb="45">
      <t>イコウ</t>
    </rPh>
    <rPh sb="45" eb="47">
      <t>テツヅ</t>
    </rPh>
    <rPh sb="49" eb="50">
      <t>オコナ</t>
    </rPh>
    <rPh sb="51" eb="53">
      <t>ヨテイ</t>
    </rPh>
    <rPh sb="54" eb="55">
      <t>モノ</t>
    </rPh>
    <rPh sb="56" eb="57">
      <t>フク</t>
    </rPh>
    <rPh sb="64" eb="66">
      <t>キサイ</t>
    </rPh>
    <phoneticPr fontId="6"/>
  </si>
  <si>
    <t>専門看護師数計</t>
    <rPh sb="0" eb="2">
      <t>センモン</t>
    </rPh>
    <rPh sb="2" eb="5">
      <t>カンゴシ</t>
    </rPh>
    <rPh sb="5" eb="6">
      <t>スウ</t>
    </rPh>
    <rPh sb="6" eb="7">
      <t>ケイ</t>
    </rPh>
    <phoneticPr fontId="6"/>
  </si>
  <si>
    <t>認定看護師数（A課程）計</t>
    <rPh sb="0" eb="2">
      <t>ニンテイ</t>
    </rPh>
    <rPh sb="2" eb="5">
      <t>カンゴシ</t>
    </rPh>
    <rPh sb="5" eb="6">
      <t>スウ</t>
    </rPh>
    <rPh sb="8" eb="10">
      <t>カテイ</t>
    </rPh>
    <rPh sb="11" eb="12">
      <t>ケイ</t>
    </rPh>
    <phoneticPr fontId="6"/>
  </si>
  <si>
    <t>特定認定看護師数（B課程）計</t>
    <rPh sb="0" eb="2">
      <t>トクテイ</t>
    </rPh>
    <rPh sb="2" eb="4">
      <t>ニンテイ</t>
    </rPh>
    <rPh sb="4" eb="7">
      <t>カンゴシ</t>
    </rPh>
    <rPh sb="7" eb="8">
      <t>スウ</t>
    </rPh>
    <rPh sb="10" eb="12">
      <t>カテイ</t>
    </rPh>
    <rPh sb="13" eb="14">
      <t>ケイ</t>
    </rPh>
    <phoneticPr fontId="6"/>
  </si>
  <si>
    <t>特定行為研修修了看護師数計</t>
    <rPh sb="0" eb="2">
      <t>トクテイ</t>
    </rPh>
    <rPh sb="2" eb="4">
      <t>コウイ</t>
    </rPh>
    <rPh sb="4" eb="6">
      <t>ケンシュウ</t>
    </rPh>
    <rPh sb="6" eb="8">
      <t>シュウリョウ</t>
    </rPh>
    <rPh sb="8" eb="11">
      <t>カンゴシ</t>
    </rPh>
    <rPh sb="11" eb="12">
      <t>スウ</t>
    </rPh>
    <rPh sb="12" eb="13">
      <t>ケイ</t>
    </rPh>
    <phoneticPr fontId="6"/>
  </si>
  <si>
    <t>専門看護師分野</t>
    <rPh sb="0" eb="2">
      <t>センモン</t>
    </rPh>
    <rPh sb="2" eb="5">
      <t>カンゴシ</t>
    </rPh>
    <rPh sb="5" eb="7">
      <t>ブンヤ</t>
    </rPh>
    <phoneticPr fontId="6"/>
  </si>
  <si>
    <t>がん看護</t>
    <rPh sb="2" eb="4">
      <t>カンゴ</t>
    </rPh>
    <phoneticPr fontId="6"/>
  </si>
  <si>
    <t>精神看護</t>
    <rPh sb="0" eb="2">
      <t>セイシン</t>
    </rPh>
    <rPh sb="2" eb="4">
      <t>カンゴ</t>
    </rPh>
    <phoneticPr fontId="6"/>
  </si>
  <si>
    <t>地域看護</t>
    <rPh sb="0" eb="2">
      <t>チイキ</t>
    </rPh>
    <rPh sb="2" eb="4">
      <t>カンゴ</t>
    </rPh>
    <phoneticPr fontId="6"/>
  </si>
  <si>
    <t>老人看護</t>
    <rPh sb="0" eb="2">
      <t>ロウジン</t>
    </rPh>
    <rPh sb="2" eb="4">
      <t>カンゴ</t>
    </rPh>
    <phoneticPr fontId="6"/>
  </si>
  <si>
    <t>小児看護</t>
    <rPh sb="0" eb="2">
      <t>ショウニ</t>
    </rPh>
    <rPh sb="2" eb="4">
      <t>カンゴ</t>
    </rPh>
    <phoneticPr fontId="6"/>
  </si>
  <si>
    <t>母性看護</t>
    <rPh sb="0" eb="2">
      <t>ボセイ</t>
    </rPh>
    <rPh sb="2" eb="4">
      <t>カンゴ</t>
    </rPh>
    <phoneticPr fontId="6"/>
  </si>
  <si>
    <t>慢性疾患看護</t>
    <rPh sb="0" eb="2">
      <t>マンセイ</t>
    </rPh>
    <rPh sb="2" eb="4">
      <t>シッカン</t>
    </rPh>
    <rPh sb="4" eb="6">
      <t>カンゴ</t>
    </rPh>
    <phoneticPr fontId="6"/>
  </si>
  <si>
    <t>急性・重症患者看護</t>
    <rPh sb="0" eb="2">
      <t>キュウセイ</t>
    </rPh>
    <rPh sb="3" eb="5">
      <t>ジュウショウ</t>
    </rPh>
    <rPh sb="5" eb="7">
      <t>カンジャ</t>
    </rPh>
    <rPh sb="7" eb="9">
      <t>カンゴ</t>
    </rPh>
    <phoneticPr fontId="6"/>
  </si>
  <si>
    <t>感染症看護</t>
    <rPh sb="0" eb="3">
      <t>カンセンショウ</t>
    </rPh>
    <rPh sb="3" eb="5">
      <t>カンゴ</t>
    </rPh>
    <phoneticPr fontId="6"/>
  </si>
  <si>
    <t>家族支援</t>
    <rPh sb="0" eb="2">
      <t>カゾク</t>
    </rPh>
    <rPh sb="2" eb="4">
      <t>シエン</t>
    </rPh>
    <phoneticPr fontId="6"/>
  </si>
  <si>
    <t>在宅看護</t>
    <rPh sb="0" eb="2">
      <t>ザイタク</t>
    </rPh>
    <rPh sb="2" eb="4">
      <t>カンゴ</t>
    </rPh>
    <phoneticPr fontId="6"/>
  </si>
  <si>
    <t>遺伝看護</t>
    <rPh sb="0" eb="2">
      <t>イデン</t>
    </rPh>
    <rPh sb="2" eb="4">
      <t>カンゴ</t>
    </rPh>
    <phoneticPr fontId="6"/>
  </si>
  <si>
    <t>災害看護</t>
    <rPh sb="0" eb="2">
      <t>サイガイ</t>
    </rPh>
    <rPh sb="2" eb="4">
      <t>カンゴ</t>
    </rPh>
    <phoneticPr fontId="6"/>
  </si>
  <si>
    <t>放射線看護</t>
    <rPh sb="0" eb="3">
      <t>ホウシャセン</t>
    </rPh>
    <rPh sb="3" eb="5">
      <t>カンゴ</t>
    </rPh>
    <phoneticPr fontId="6"/>
  </si>
  <si>
    <t>認定看護師（A課程）分野</t>
    <rPh sb="0" eb="2">
      <t>ニンテイ</t>
    </rPh>
    <rPh sb="2" eb="5">
      <t>カンゴシ</t>
    </rPh>
    <rPh sb="7" eb="9">
      <t>カテイ</t>
    </rPh>
    <rPh sb="10" eb="11">
      <t>ブン</t>
    </rPh>
    <rPh sb="11" eb="12">
      <t>ヤ</t>
    </rPh>
    <phoneticPr fontId="6"/>
  </si>
  <si>
    <t>救急看護</t>
    <rPh sb="0" eb="2">
      <t>キュウキュウ</t>
    </rPh>
    <rPh sb="2" eb="4">
      <t>カンゴ</t>
    </rPh>
    <phoneticPr fontId="6"/>
  </si>
  <si>
    <t>集中ケア</t>
    <rPh sb="0" eb="2">
      <t>シュウチュウ</t>
    </rPh>
    <phoneticPr fontId="6"/>
  </si>
  <si>
    <t>緩和ケア</t>
    <rPh sb="0" eb="2">
      <t>カンワ</t>
    </rPh>
    <phoneticPr fontId="6"/>
  </si>
  <si>
    <t>がん性疼痛看護</t>
    <rPh sb="2" eb="3">
      <t>セイ</t>
    </rPh>
    <rPh sb="3" eb="5">
      <t>トウツウ</t>
    </rPh>
    <rPh sb="5" eb="7">
      <t>カンゴ</t>
    </rPh>
    <phoneticPr fontId="6"/>
  </si>
  <si>
    <t>がん化学療法看護</t>
    <rPh sb="2" eb="4">
      <t>カガク</t>
    </rPh>
    <rPh sb="4" eb="6">
      <t>リョウホウ</t>
    </rPh>
    <rPh sb="6" eb="8">
      <t>カンゴ</t>
    </rPh>
    <phoneticPr fontId="6"/>
  </si>
  <si>
    <t>不妊症看護</t>
    <rPh sb="0" eb="3">
      <t>フニンショウ</t>
    </rPh>
    <rPh sb="3" eb="5">
      <t>カンゴ</t>
    </rPh>
    <phoneticPr fontId="6"/>
  </si>
  <si>
    <t>透析看護</t>
    <rPh sb="0" eb="2">
      <t>トウセキ</t>
    </rPh>
    <rPh sb="2" eb="4">
      <t>カンゴ</t>
    </rPh>
    <phoneticPr fontId="6"/>
  </si>
  <si>
    <t>摂食・嚥下障害看護</t>
    <rPh sb="0" eb="2">
      <t>セッショク</t>
    </rPh>
    <rPh sb="3" eb="5">
      <t>エンゲ</t>
    </rPh>
    <rPh sb="5" eb="7">
      <t>ショウガイ</t>
    </rPh>
    <rPh sb="7" eb="9">
      <t>カンゴ</t>
    </rPh>
    <phoneticPr fontId="6"/>
  </si>
  <si>
    <t>小児救急看護</t>
    <rPh sb="0" eb="2">
      <t>ショウニ</t>
    </rPh>
    <rPh sb="2" eb="4">
      <t>キュウキュウ</t>
    </rPh>
    <rPh sb="4" eb="6">
      <t>カンゴ</t>
    </rPh>
    <phoneticPr fontId="6"/>
  </si>
  <si>
    <t>脳卒中リハビリテーション看護</t>
    <rPh sb="0" eb="3">
      <t>ノウソッチュウ</t>
    </rPh>
    <rPh sb="12" eb="14">
      <t>カンゴ</t>
    </rPh>
    <phoneticPr fontId="6"/>
  </si>
  <si>
    <t>慢性呼吸器疾患看護</t>
    <rPh sb="0" eb="2">
      <t>マンセイ</t>
    </rPh>
    <rPh sb="2" eb="5">
      <t>コキュウキ</t>
    </rPh>
    <rPh sb="5" eb="7">
      <t>シッカン</t>
    </rPh>
    <rPh sb="7" eb="9">
      <t>カンゴ</t>
    </rPh>
    <phoneticPr fontId="6"/>
  </si>
  <si>
    <t>慢性心不全看護</t>
    <rPh sb="0" eb="2">
      <t>マンセイ</t>
    </rPh>
    <rPh sb="2" eb="5">
      <t>シンフゼン</t>
    </rPh>
    <rPh sb="5" eb="7">
      <t>カンゴ</t>
    </rPh>
    <phoneticPr fontId="6"/>
  </si>
  <si>
    <t>皮膚・排泄ケア</t>
    <rPh sb="0" eb="2">
      <t>ヒフ</t>
    </rPh>
    <rPh sb="3" eb="5">
      <t>ハイセツ</t>
    </rPh>
    <phoneticPr fontId="6"/>
  </si>
  <si>
    <t>感染管理</t>
    <rPh sb="0" eb="2">
      <t>カンセン</t>
    </rPh>
    <rPh sb="2" eb="4">
      <t>カンリ</t>
    </rPh>
    <phoneticPr fontId="6"/>
  </si>
  <si>
    <t>糖尿病看護</t>
    <rPh sb="0" eb="3">
      <t>トウニョウビョウ</t>
    </rPh>
    <rPh sb="3" eb="5">
      <t>カンゴ</t>
    </rPh>
    <phoneticPr fontId="6"/>
  </si>
  <si>
    <t>新生児集中ケア</t>
    <rPh sb="0" eb="3">
      <t>シンセイジ</t>
    </rPh>
    <rPh sb="3" eb="5">
      <t>シュウチュウ</t>
    </rPh>
    <phoneticPr fontId="6"/>
  </si>
  <si>
    <t>手術看護</t>
    <rPh sb="0" eb="2">
      <t>シュジュツ</t>
    </rPh>
    <rPh sb="2" eb="4">
      <t>カンゴ</t>
    </rPh>
    <phoneticPr fontId="6"/>
  </si>
  <si>
    <t>乳がん看護</t>
    <rPh sb="0" eb="1">
      <t>ニュウ</t>
    </rPh>
    <rPh sb="3" eb="5">
      <t>カンゴ</t>
    </rPh>
    <phoneticPr fontId="6"/>
  </si>
  <si>
    <t>認知症看護</t>
    <rPh sb="0" eb="3">
      <t>ニンチショウ</t>
    </rPh>
    <rPh sb="3" eb="5">
      <t>カンゴ</t>
    </rPh>
    <phoneticPr fontId="6"/>
  </si>
  <si>
    <t>がん放射線療法看護</t>
    <rPh sb="2" eb="5">
      <t>ホウシャセン</t>
    </rPh>
    <rPh sb="5" eb="7">
      <t>リョウホウ</t>
    </rPh>
    <rPh sb="7" eb="9">
      <t>カンゴ</t>
    </rPh>
    <phoneticPr fontId="6"/>
  </si>
  <si>
    <t>特定認定看護師（B課程）分野</t>
    <rPh sb="0" eb="2">
      <t>トクテイ</t>
    </rPh>
    <rPh sb="2" eb="4">
      <t>ニンテイ</t>
    </rPh>
    <rPh sb="4" eb="7">
      <t>カンゴシ</t>
    </rPh>
    <rPh sb="9" eb="11">
      <t>カテイ</t>
    </rPh>
    <rPh sb="12" eb="13">
      <t>ブン</t>
    </rPh>
    <rPh sb="13" eb="14">
      <t>ヤ</t>
    </rPh>
    <phoneticPr fontId="6"/>
  </si>
  <si>
    <t>クリティカルケア</t>
    <phoneticPr fontId="6"/>
  </si>
  <si>
    <t>がん薬物療法看護</t>
    <rPh sb="2" eb="4">
      <t>ヤクブツ</t>
    </rPh>
    <rPh sb="4" eb="6">
      <t>リョウホウ</t>
    </rPh>
    <rPh sb="6" eb="8">
      <t>カンゴ</t>
    </rPh>
    <phoneticPr fontId="6"/>
  </si>
  <si>
    <t>在宅ケア</t>
    <rPh sb="0" eb="2">
      <t>ザイタク</t>
    </rPh>
    <phoneticPr fontId="6"/>
  </si>
  <si>
    <t>生殖看護</t>
    <rPh sb="0" eb="2">
      <t>セイショク</t>
    </rPh>
    <rPh sb="2" eb="4">
      <t>カンゴ</t>
    </rPh>
    <phoneticPr fontId="6"/>
  </si>
  <si>
    <t>腎不全看護</t>
    <rPh sb="0" eb="3">
      <t>ジンフゼン</t>
    </rPh>
    <rPh sb="3" eb="5">
      <t>カンゴ</t>
    </rPh>
    <phoneticPr fontId="6"/>
  </si>
  <si>
    <t>摂食嚥下障害看護</t>
    <rPh sb="0" eb="2">
      <t>セッショク</t>
    </rPh>
    <rPh sb="2" eb="4">
      <t>エンゲ</t>
    </rPh>
    <rPh sb="4" eb="6">
      <t>ショウガイ</t>
    </rPh>
    <rPh sb="6" eb="8">
      <t>カンゴ</t>
    </rPh>
    <phoneticPr fontId="6"/>
  </si>
  <si>
    <t>小児プライマリケア</t>
    <rPh sb="0" eb="2">
      <t>ショウニ</t>
    </rPh>
    <phoneticPr fontId="6"/>
  </si>
  <si>
    <t>脳卒中看護</t>
    <rPh sb="0" eb="3">
      <t>ノウソッチュウ</t>
    </rPh>
    <rPh sb="3" eb="5">
      <t>カンゴ</t>
    </rPh>
    <phoneticPr fontId="6"/>
  </si>
  <si>
    <t>呼吸器疾患看護</t>
    <rPh sb="0" eb="3">
      <t>コキュウキ</t>
    </rPh>
    <rPh sb="3" eb="5">
      <t>シッカン</t>
    </rPh>
    <rPh sb="5" eb="7">
      <t>カンゴ</t>
    </rPh>
    <phoneticPr fontId="6"/>
  </si>
  <si>
    <t>心不全看護</t>
    <rPh sb="0" eb="3">
      <t>シンフゼン</t>
    </rPh>
    <rPh sb="3" eb="5">
      <t>カンゴ</t>
    </rPh>
    <phoneticPr fontId="6"/>
  </si>
  <si>
    <t>在宅・慢性期領域</t>
    <rPh sb="0" eb="2">
      <t>ザイタク</t>
    </rPh>
    <rPh sb="3" eb="6">
      <t>マンセイキ</t>
    </rPh>
    <rPh sb="6" eb="8">
      <t>リョウイキ</t>
    </rPh>
    <phoneticPr fontId="6"/>
  </si>
  <si>
    <t>外科術後病棟管理領域</t>
    <rPh sb="0" eb="2">
      <t>ゲカ</t>
    </rPh>
    <rPh sb="2" eb="4">
      <t>ジュツゴ</t>
    </rPh>
    <rPh sb="4" eb="6">
      <t>ビョウトウ</t>
    </rPh>
    <rPh sb="6" eb="8">
      <t>カンリ</t>
    </rPh>
    <rPh sb="8" eb="10">
      <t>リョウイキ</t>
    </rPh>
    <phoneticPr fontId="6"/>
  </si>
  <si>
    <t>術中麻酔管理領域</t>
    <rPh sb="0" eb="2">
      <t>ジュッチュウ</t>
    </rPh>
    <rPh sb="2" eb="4">
      <t>マスイ</t>
    </rPh>
    <rPh sb="4" eb="6">
      <t>カンリ</t>
    </rPh>
    <rPh sb="6" eb="8">
      <t>リョウイキ</t>
    </rPh>
    <phoneticPr fontId="6"/>
  </si>
  <si>
    <t>救急領域</t>
    <rPh sb="0" eb="2">
      <t>キュウキュウ</t>
    </rPh>
    <rPh sb="2" eb="4">
      <t>リョウイキ</t>
    </rPh>
    <phoneticPr fontId="6"/>
  </si>
  <si>
    <t>外科系基本領域</t>
    <rPh sb="0" eb="3">
      <t>ゲカケイ</t>
    </rPh>
    <rPh sb="3" eb="5">
      <t>キホン</t>
    </rPh>
    <rPh sb="5" eb="7">
      <t>リョウイキ</t>
    </rPh>
    <phoneticPr fontId="6"/>
  </si>
  <si>
    <t>集中治療領域</t>
    <rPh sb="0" eb="2">
      <t>シュウチュウ</t>
    </rPh>
    <rPh sb="2" eb="4">
      <t>チリョウ</t>
    </rPh>
    <rPh sb="4" eb="6">
      <t>リョウイキ</t>
    </rPh>
    <phoneticPr fontId="6"/>
  </si>
  <si>
    <t>来年度の受講（養成）予定者</t>
    <rPh sb="0" eb="3">
      <t>ライネンド</t>
    </rPh>
    <rPh sb="4" eb="6">
      <t>ジュコウ</t>
    </rPh>
    <rPh sb="7" eb="9">
      <t>ヨウセイ</t>
    </rPh>
    <rPh sb="10" eb="13">
      <t>ヨテイシャ</t>
    </rPh>
    <phoneticPr fontId="6"/>
  </si>
  <si>
    <t>在籍数</t>
    <rPh sb="0" eb="3">
      <t>ザイセキスウ</t>
    </rPh>
    <phoneticPr fontId="6"/>
  </si>
  <si>
    <t>現在受講（養成）中</t>
    <rPh sb="0" eb="2">
      <t>ゲンザイ</t>
    </rPh>
    <rPh sb="2" eb="4">
      <t>ジュコウ</t>
    </rPh>
    <rPh sb="5" eb="7">
      <t>ヨウセイ</t>
    </rPh>
    <rPh sb="8" eb="9">
      <t>ナカ</t>
    </rPh>
    <phoneticPr fontId="6"/>
  </si>
  <si>
    <t>R8</t>
  </si>
  <si>
    <t>R9</t>
  </si>
  <si>
    <t>認定看護師（A課程）</t>
    <rPh sb="0" eb="2">
      <t>ニンテイ</t>
    </rPh>
    <rPh sb="2" eb="5">
      <t>カンゴシ</t>
    </rPh>
    <rPh sb="7" eb="9">
      <t>カテイ</t>
    </rPh>
    <phoneticPr fontId="6"/>
  </si>
  <si>
    <t>特定認定看護師（B課程）</t>
    <rPh sb="0" eb="2">
      <t>トクテイ</t>
    </rPh>
    <rPh sb="2" eb="4">
      <t>ニンテイ</t>
    </rPh>
    <rPh sb="4" eb="7">
      <t>カンゴシ</t>
    </rPh>
    <rPh sb="9" eb="11">
      <t>カテイ</t>
    </rPh>
    <phoneticPr fontId="6"/>
  </si>
  <si>
    <r>
      <t xml:space="preserve">非常勤者の
</t>
    </r>
    <r>
      <rPr>
        <b/>
        <sz val="11"/>
        <color rgb="FFFF0000"/>
        <rFont val="ＭＳ Ｐゴシック"/>
        <family val="3"/>
        <charset val="128"/>
      </rPr>
      <t>１週間</t>
    </r>
    <r>
      <rPr>
        <sz val="11"/>
        <color rgb="FFFF0000"/>
        <rFont val="ＭＳ Ｐゴシック"/>
        <family val="3"/>
        <charset val="128"/>
      </rPr>
      <t>の労働時間</t>
    </r>
    <r>
      <rPr>
        <b/>
        <u/>
        <sz val="11"/>
        <color rgb="FFFF0000"/>
        <rFont val="ＭＳ Ｐゴシック"/>
        <family val="3"/>
        <charset val="128"/>
      </rPr>
      <t>合計</t>
    </r>
    <rPh sb="0" eb="3">
      <t>ヒジョウキン</t>
    </rPh>
    <rPh sb="3" eb="4">
      <t>シャ</t>
    </rPh>
    <rPh sb="7" eb="9">
      <t>シュウカン</t>
    </rPh>
    <rPh sb="10" eb="14">
      <t>ロウドウジカン</t>
    </rPh>
    <rPh sb="14" eb="16">
      <t>ゴウケイ</t>
    </rPh>
    <phoneticPr fontId="6"/>
  </si>
  <si>
    <t>（イ）認定看護師（A課程認定看護師）</t>
    <rPh sb="3" eb="5">
      <t>ニンテイ</t>
    </rPh>
    <rPh sb="5" eb="8">
      <t>カンゴシ</t>
    </rPh>
    <rPh sb="10" eb="12">
      <t>カテイ</t>
    </rPh>
    <rPh sb="12" eb="14">
      <t>ニンテイ</t>
    </rPh>
    <rPh sb="14" eb="17">
      <t>カンゴシ</t>
    </rPh>
    <phoneticPr fontId="24"/>
  </si>
  <si>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6"/>
  </si>
  <si>
    <r>
      <t>①「現在いずれかを受講（養成）中の者がいる」と回答された方にお伺いします。
　　</t>
    </r>
    <r>
      <rPr>
        <b/>
        <u/>
        <sz val="12"/>
        <color rgb="FFFF0000"/>
        <rFont val="ＭＳ Ｐゴシック"/>
        <family val="3"/>
        <charset val="128"/>
      </rPr>
      <t>現在受講（養成）中</t>
    </r>
    <r>
      <rPr>
        <sz val="12"/>
        <color theme="1"/>
        <rFont val="ＭＳ Ｐゴシック"/>
        <family val="3"/>
        <charset val="128"/>
      </rPr>
      <t>の分野・人数等をご入力ください。</t>
    </r>
    <rPh sb="2" eb="4">
      <t>ゲンザイ</t>
    </rPh>
    <rPh sb="9" eb="11">
      <t>ジュコウ</t>
    </rPh>
    <rPh sb="12" eb="14">
      <t>ヨウセイ</t>
    </rPh>
    <rPh sb="15" eb="16">
      <t>ナカ</t>
    </rPh>
    <rPh sb="17" eb="18">
      <t>モノ</t>
    </rPh>
    <rPh sb="23" eb="25">
      <t>カイトウ</t>
    </rPh>
    <rPh sb="28" eb="29">
      <t>カタ</t>
    </rPh>
    <rPh sb="31" eb="32">
      <t>ウカガ</t>
    </rPh>
    <rPh sb="40" eb="42">
      <t>ゲンザイ</t>
    </rPh>
    <rPh sb="42" eb="44">
      <t>ジュコウ</t>
    </rPh>
    <rPh sb="45" eb="47">
      <t>ヨウセイ</t>
    </rPh>
    <rPh sb="48" eb="49">
      <t>ナカ</t>
    </rPh>
    <rPh sb="50" eb="52">
      <t>ブンヤ</t>
    </rPh>
    <rPh sb="53" eb="55">
      <t>ニンズウ</t>
    </rPh>
    <rPh sb="55" eb="56">
      <t>トウ</t>
    </rPh>
    <rPh sb="58" eb="60">
      <t>ニュウリョク</t>
    </rPh>
    <phoneticPr fontId="6"/>
  </si>
  <si>
    <t>ある、ない→Vへ</t>
    <phoneticPr fontId="6"/>
  </si>
  <si>
    <t>休止中→２へ</t>
    <rPh sb="0" eb="3">
      <t>キュウシチュウ</t>
    </rPh>
    <phoneticPr fontId="6"/>
  </si>
  <si>
    <t>現在ないが、検討中→３へ</t>
    <rPh sb="0" eb="2">
      <t>ゲンザイ</t>
    </rPh>
    <rPh sb="6" eb="9">
      <t>ケントウチュウ</t>
    </rPh>
    <phoneticPr fontId="6"/>
  </si>
  <si>
    <t>決まっている→（１）</t>
    <rPh sb="0" eb="1">
      <t>キ</t>
    </rPh>
    <phoneticPr fontId="6"/>
  </si>
  <si>
    <t>在籍者数</t>
    <rPh sb="0" eb="2">
      <t>ザイセキ</t>
    </rPh>
    <rPh sb="2" eb="3">
      <t>シャ</t>
    </rPh>
    <rPh sb="3" eb="4">
      <t>スウ</t>
    </rPh>
    <phoneticPr fontId="6"/>
  </si>
  <si>
    <t>受講（養成）中</t>
    <rPh sb="0" eb="2">
      <t>ジュコウ</t>
    </rPh>
    <rPh sb="3" eb="5">
      <t>ヨウセイ</t>
    </rPh>
    <rPh sb="6" eb="7">
      <t>ナカ</t>
    </rPh>
    <phoneticPr fontId="6"/>
  </si>
  <si>
    <t>受講（養成）予定</t>
    <rPh sb="0" eb="2">
      <t>ジュコウ</t>
    </rPh>
    <rPh sb="3" eb="5">
      <t>ヨウセイ</t>
    </rPh>
    <rPh sb="6" eb="8">
      <t>ヨテイ</t>
    </rPh>
    <phoneticPr fontId="6"/>
  </si>
  <si>
    <r>
      <t>※特定行為研修を受講中の看護師数を記載してください。</t>
    </r>
    <r>
      <rPr>
        <u/>
        <sz val="10"/>
        <color rgb="FFFF0000"/>
        <rFont val="ＭＳ Ｐゴシック"/>
        <family val="3"/>
        <charset val="128"/>
      </rPr>
      <t>(ウ）特定認定看護師（B課程認定看護師）数は含めないでください。</t>
    </r>
    <rPh sb="1" eb="3">
      <t>トクテイ</t>
    </rPh>
    <rPh sb="3" eb="5">
      <t>コウイ</t>
    </rPh>
    <rPh sb="5" eb="7">
      <t>ケンシュウ</t>
    </rPh>
    <rPh sb="8" eb="10">
      <t>ジュコウ</t>
    </rPh>
    <rPh sb="10" eb="11">
      <t>ナカ</t>
    </rPh>
    <rPh sb="12" eb="15">
      <t>カンゴシ</t>
    </rPh>
    <rPh sb="15" eb="16">
      <t>スウ</t>
    </rPh>
    <rPh sb="29" eb="31">
      <t>トクテイ</t>
    </rPh>
    <rPh sb="31" eb="33">
      <t>ニンテイ</t>
    </rPh>
    <rPh sb="33" eb="36">
      <t>カンゴシ</t>
    </rPh>
    <rPh sb="38" eb="40">
      <t>カテイ</t>
    </rPh>
    <rPh sb="40" eb="42">
      <t>ニンテイ</t>
    </rPh>
    <rPh sb="42" eb="45">
      <t>カンゴシ</t>
    </rPh>
    <rPh sb="46" eb="47">
      <t>スウ</t>
    </rPh>
    <rPh sb="48" eb="49">
      <t>フク</t>
    </rPh>
    <phoneticPr fontId="24"/>
  </si>
  <si>
    <r>
      <t>※特定行為研修修了を受講予定の看護師数を記載してください。</t>
    </r>
    <r>
      <rPr>
        <u/>
        <sz val="10"/>
        <color rgb="FFFF0000"/>
        <rFont val="ＭＳ Ｐゴシック"/>
        <family val="3"/>
        <charset val="128"/>
      </rPr>
      <t>(ウ）特定認定看護師（B課程認定看護師）数は含めないでください。</t>
    </r>
    <rPh sb="1" eb="3">
      <t>トクテイ</t>
    </rPh>
    <rPh sb="3" eb="5">
      <t>コウイ</t>
    </rPh>
    <rPh sb="5" eb="7">
      <t>ケンシュウ</t>
    </rPh>
    <rPh sb="7" eb="9">
      <t>シュウリョウ</t>
    </rPh>
    <rPh sb="10" eb="12">
      <t>ジュコウ</t>
    </rPh>
    <rPh sb="12" eb="14">
      <t>ヨテイ</t>
    </rPh>
    <rPh sb="15" eb="18">
      <t>カンゴシ</t>
    </rPh>
    <rPh sb="18" eb="19">
      <t>スウ</t>
    </rPh>
    <rPh sb="32" eb="34">
      <t>トクテイ</t>
    </rPh>
    <rPh sb="34" eb="36">
      <t>ニンテイ</t>
    </rPh>
    <rPh sb="36" eb="39">
      <t>カンゴシ</t>
    </rPh>
    <rPh sb="41" eb="43">
      <t>カテイ</t>
    </rPh>
    <rPh sb="43" eb="45">
      <t>ニンテイ</t>
    </rPh>
    <rPh sb="45" eb="48">
      <t>カンゴシ</t>
    </rPh>
    <rPh sb="49" eb="50">
      <t>スウ</t>
    </rPh>
    <rPh sb="51" eb="52">
      <t>フク</t>
    </rPh>
    <phoneticPr fontId="24"/>
  </si>
  <si>
    <t>総採用数　内訳①</t>
    <rPh sb="0" eb="1">
      <t>ソウ</t>
    </rPh>
    <rPh sb="1" eb="4">
      <t>サイヨウスウ</t>
    </rPh>
    <rPh sb="5" eb="6">
      <t>ウチ</t>
    </rPh>
    <rPh sb="6" eb="7">
      <t>ヤク</t>
    </rPh>
    <phoneticPr fontId="6"/>
  </si>
  <si>
    <t>総採用数　内訳②</t>
    <rPh sb="0" eb="1">
      <t>ソウ</t>
    </rPh>
    <rPh sb="1" eb="4">
      <t>サイヨウスウ</t>
    </rPh>
    <rPh sb="5" eb="6">
      <t>ウチ</t>
    </rPh>
    <rPh sb="6" eb="7">
      <t>ヤク</t>
    </rPh>
    <phoneticPr fontId="6"/>
  </si>
  <si>
    <t>３交代</t>
    <phoneticPr fontId="6"/>
  </si>
  <si>
    <t>２交代</t>
    <phoneticPr fontId="6"/>
  </si>
  <si>
    <t>※二交代については、貴院で定められている時間を入力。</t>
    <rPh sb="1" eb="2">
      <t>ニ</t>
    </rPh>
    <rPh sb="10" eb="11">
      <t>キ</t>
    </rPh>
    <rPh sb="11" eb="12">
      <t>イン</t>
    </rPh>
    <rPh sb="13" eb="14">
      <t>サダ</t>
    </rPh>
    <rPh sb="20" eb="22">
      <t>ジカン</t>
    </rPh>
    <rPh sb="23" eb="25">
      <t>ニュウリョク</t>
    </rPh>
    <phoneticPr fontId="6"/>
  </si>
  <si>
    <t>三交代病棟</t>
    <rPh sb="0" eb="1">
      <t>3</t>
    </rPh>
    <rPh sb="3" eb="5">
      <t>ビョウトウ</t>
    </rPh>
    <phoneticPr fontId="6"/>
  </si>
  <si>
    <t>二交代病棟</t>
    <rPh sb="0" eb="1">
      <t>2</t>
    </rPh>
    <rPh sb="3" eb="5">
      <t>ビョウトウ</t>
    </rPh>
    <phoneticPr fontId="6"/>
  </si>
  <si>
    <t>三交代病棟</t>
    <rPh sb="0" eb="1">
      <t>サン</t>
    </rPh>
    <rPh sb="3" eb="5">
      <t>ビョウトウ</t>
    </rPh>
    <phoneticPr fontId="6"/>
  </si>
  <si>
    <t>二交代病棟</t>
    <rPh sb="0" eb="1">
      <t>ニ</t>
    </rPh>
    <rPh sb="3" eb="5">
      <t>ビョウトウ</t>
    </rPh>
    <phoneticPr fontId="6"/>
  </si>
  <si>
    <r>
      <t>①「いずれか在籍している」と回答された方にお伺いします。
　　貴院に</t>
    </r>
    <r>
      <rPr>
        <b/>
        <u/>
        <sz val="12"/>
        <color rgb="FFFF0000"/>
        <rFont val="ＭＳ Ｐゴシック"/>
        <family val="3"/>
        <charset val="128"/>
      </rPr>
      <t>在籍する</t>
    </r>
    <r>
      <rPr>
        <sz val="12"/>
        <color theme="1"/>
        <rFont val="ＭＳ Ｐゴシック"/>
        <family val="3"/>
        <charset val="128"/>
      </rPr>
      <t>、専門看護師、認定看護師、特定認定看護師、特定行為研修修了看護師の人数等ご入力ください。　</t>
    </r>
    <rPh sb="6" eb="8">
      <t>ザイセキ</t>
    </rPh>
    <rPh sb="14" eb="16">
      <t>カイトウ</t>
    </rPh>
    <rPh sb="19" eb="20">
      <t>カタ</t>
    </rPh>
    <rPh sb="22" eb="23">
      <t>ウカガ</t>
    </rPh>
    <rPh sb="31" eb="33">
      <t>キイン</t>
    </rPh>
    <rPh sb="34" eb="36">
      <t>ザイセキ</t>
    </rPh>
    <rPh sb="39" eb="41">
      <t>センモン</t>
    </rPh>
    <rPh sb="41" eb="44">
      <t>カンゴシ</t>
    </rPh>
    <rPh sb="45" eb="47">
      <t>ニンテイ</t>
    </rPh>
    <rPh sb="47" eb="50">
      <t>カンゴシ</t>
    </rPh>
    <rPh sb="51" eb="53">
      <t>トクテイ</t>
    </rPh>
    <rPh sb="53" eb="55">
      <t>ニンテイ</t>
    </rPh>
    <rPh sb="55" eb="58">
      <t>カンゴシ</t>
    </rPh>
    <rPh sb="59" eb="61">
      <t>トクテイ</t>
    </rPh>
    <rPh sb="61" eb="63">
      <t>コウイ</t>
    </rPh>
    <rPh sb="63" eb="65">
      <t>ケンシュウ</t>
    </rPh>
    <rPh sb="65" eb="67">
      <t>シュウリョウ</t>
    </rPh>
    <rPh sb="67" eb="70">
      <t>カンゴシ</t>
    </rPh>
    <rPh sb="71" eb="73">
      <t>ニンズウ</t>
    </rPh>
    <rPh sb="73" eb="74">
      <t>トウ</t>
    </rPh>
    <rPh sb="75" eb="77">
      <t>ニュウリョク</t>
    </rPh>
    <phoneticPr fontId="6"/>
  </si>
  <si>
    <t>　（１）現在貴院には、専門看護師、認定看護師、特定認定看護師、特定行為研修修了看護師が在籍していますか。</t>
    <rPh sb="4" eb="6">
      <t>ゲンザイ</t>
    </rPh>
    <rPh sb="6" eb="8">
      <t>キイン</t>
    </rPh>
    <rPh sb="11" eb="13">
      <t>センモン</t>
    </rPh>
    <rPh sb="13" eb="16">
      <t>カンゴシ</t>
    </rPh>
    <rPh sb="17" eb="19">
      <t>ニンテイ</t>
    </rPh>
    <rPh sb="19" eb="22">
      <t>カンゴシ</t>
    </rPh>
    <rPh sb="23" eb="25">
      <t>トクテイ</t>
    </rPh>
    <rPh sb="25" eb="27">
      <t>ニンテイ</t>
    </rPh>
    <rPh sb="27" eb="30">
      <t>カンゴシ</t>
    </rPh>
    <rPh sb="31" eb="33">
      <t>トクテイ</t>
    </rPh>
    <rPh sb="33" eb="35">
      <t>コウイ</t>
    </rPh>
    <rPh sb="35" eb="37">
      <t>ケンシュウ</t>
    </rPh>
    <rPh sb="37" eb="39">
      <t>シュウリョウ</t>
    </rPh>
    <rPh sb="39" eb="42">
      <t>カンゴシ</t>
    </rPh>
    <rPh sb="43" eb="45">
      <t>ザイセキ</t>
    </rPh>
    <phoneticPr fontId="24"/>
  </si>
  <si>
    <t>（２）専門看護師、認定看護師、特定認定看護師、特定行為研修修了看護師の受講（養成）計画についてご入力ください。(複数回答可）</t>
    <rPh sb="3" eb="5">
      <t>センモン</t>
    </rPh>
    <rPh sb="5" eb="8">
      <t>カンゴシ</t>
    </rPh>
    <rPh sb="9" eb="11">
      <t>ニンテイ</t>
    </rPh>
    <rPh sb="11" eb="14">
      <t>カンゴシ</t>
    </rPh>
    <rPh sb="15" eb="17">
      <t>トクテイ</t>
    </rPh>
    <rPh sb="17" eb="19">
      <t>ニンテイ</t>
    </rPh>
    <rPh sb="19" eb="22">
      <t>カンゴシ</t>
    </rPh>
    <rPh sb="23" eb="25">
      <t>トクテイ</t>
    </rPh>
    <rPh sb="25" eb="27">
      <t>コウイ</t>
    </rPh>
    <rPh sb="27" eb="29">
      <t>ケンシュウ</t>
    </rPh>
    <rPh sb="29" eb="31">
      <t>シュウリョウ</t>
    </rPh>
    <rPh sb="31" eb="34">
      <t>カンゴシ</t>
    </rPh>
    <rPh sb="35" eb="37">
      <t>ジュコウ</t>
    </rPh>
    <rPh sb="38" eb="40">
      <t>ヨウセイ</t>
    </rPh>
    <rPh sb="41" eb="43">
      <t>ケイカク</t>
    </rPh>
    <rPh sb="48" eb="50">
      <t>ニュウリョク</t>
    </rPh>
    <rPh sb="56" eb="58">
      <t>フクスウ</t>
    </rPh>
    <rPh sb="58" eb="60">
      <t>カイトウ</t>
    </rPh>
    <rPh sb="60" eb="61">
      <t>カ</t>
    </rPh>
    <phoneticPr fontId="24"/>
  </si>
  <si>
    <t>令和９年度</t>
    <rPh sb="0" eb="2">
      <t>レイワ</t>
    </rPh>
    <rPh sb="3" eb="5">
      <t>ネンド</t>
    </rPh>
    <phoneticPr fontId="24"/>
  </si>
  <si>
    <t>３　貴院（法人）で看護学生向けの奨学金制度を設けている場合、下記について教えてください。</t>
    <rPh sb="2" eb="4">
      <t>キイン</t>
    </rPh>
    <rPh sb="5" eb="7">
      <t>ホウジン</t>
    </rPh>
    <rPh sb="9" eb="11">
      <t>カンゴ</t>
    </rPh>
    <rPh sb="11" eb="13">
      <t>ガクセイ</t>
    </rPh>
    <rPh sb="13" eb="14">
      <t>ム</t>
    </rPh>
    <rPh sb="16" eb="19">
      <t>ショウガクキン</t>
    </rPh>
    <rPh sb="19" eb="21">
      <t>セイド</t>
    </rPh>
    <rPh sb="22" eb="23">
      <t>モウ</t>
    </rPh>
    <rPh sb="27" eb="29">
      <t>バアイ</t>
    </rPh>
    <rPh sb="30" eb="32">
      <t>カキ</t>
    </rPh>
    <rPh sb="36" eb="37">
      <t>オシ</t>
    </rPh>
    <phoneticPr fontId="6"/>
  </si>
  <si>
    <t>　　（下記に入力いただいた奨学金制度の詳細な情報は、報告書に掲載しません。）</t>
    <phoneticPr fontId="6"/>
  </si>
  <si>
    <t>（＊複数の労働者が1つのフルタイムの仕事を分担。給与は働いた時間で按分する。）</t>
    <rPh sb="2" eb="4">
      <t>フクスウ</t>
    </rPh>
    <rPh sb="5" eb="8">
      <t>ロウドウシャ</t>
    </rPh>
    <rPh sb="18" eb="20">
      <t>シゴト</t>
    </rPh>
    <rPh sb="21" eb="23">
      <t>ブンタン</t>
    </rPh>
    <rPh sb="24" eb="26">
      <t>キュウヨ</t>
    </rPh>
    <rPh sb="27" eb="28">
      <t>ハタラ</t>
    </rPh>
    <rPh sb="30" eb="32">
      <t>ジカン</t>
    </rPh>
    <rPh sb="33" eb="35">
      <t>アンブン</t>
    </rPh>
    <phoneticPr fontId="6"/>
  </si>
  <si>
    <t>未定→Vへ</t>
    <rPh sb="0" eb="2">
      <t>ミテイ</t>
    </rPh>
    <phoneticPr fontId="6"/>
  </si>
  <si>
    <t>（２）Ⅰ　需給状況調査の１　で求人数に対して、採用数が確保できなかった病院にお尋ねします。</t>
    <rPh sb="5" eb="11">
      <t>ジュキュウジョウキョウチョウサ</t>
    </rPh>
    <rPh sb="15" eb="17">
      <t>キュウジン</t>
    </rPh>
    <rPh sb="17" eb="18">
      <t>スウ</t>
    </rPh>
    <rPh sb="19" eb="20">
      <t>タイ</t>
    </rPh>
    <rPh sb="23" eb="26">
      <t>サイヨウスウ</t>
    </rPh>
    <rPh sb="27" eb="29">
      <t>カクホ</t>
    </rPh>
    <rPh sb="35" eb="37">
      <t>ビョウイン</t>
    </rPh>
    <rPh sb="39" eb="40">
      <t>タズ</t>
    </rPh>
    <phoneticPr fontId="6"/>
  </si>
  <si>
    <t>【報告書に掲載しない】
奨学金詳細</t>
    <rPh sb="1" eb="4">
      <t>ホウコクショ</t>
    </rPh>
    <rPh sb="5" eb="7">
      <t>ケイサイ</t>
    </rPh>
    <rPh sb="12" eb="15">
      <t>ショウガクキン</t>
    </rPh>
    <rPh sb="15" eb="17">
      <t>ショウサイ</t>
    </rPh>
    <phoneticPr fontId="6"/>
  </si>
  <si>
    <t>５年度中の総求人数</t>
    <rPh sb="1" eb="3">
      <t>ネンド</t>
    </rPh>
    <rPh sb="3" eb="4">
      <t>チュウ</t>
    </rPh>
    <rPh sb="5" eb="6">
      <t>ソウ</t>
    </rPh>
    <rPh sb="6" eb="9">
      <t>キュウジンスウ</t>
    </rPh>
    <phoneticPr fontId="24"/>
  </si>
  <si>
    <t>５年度中の総採用数</t>
    <rPh sb="1" eb="3">
      <t>ネンド</t>
    </rPh>
    <rPh sb="3" eb="4">
      <t>チュウ</t>
    </rPh>
    <rPh sb="5" eb="6">
      <t>ソウ</t>
    </rPh>
    <rPh sb="6" eb="8">
      <t>サイヨウ</t>
    </rPh>
    <rPh sb="8" eb="9">
      <t>スウ</t>
    </rPh>
    <phoneticPr fontId="24"/>
  </si>
  <si>
    <t>５年度中の総採用数　採用時期</t>
    <rPh sb="3" eb="4">
      <t>チュウ</t>
    </rPh>
    <rPh sb="5" eb="6">
      <t>ソウ</t>
    </rPh>
    <rPh sb="6" eb="9">
      <t>サイヨウスウ</t>
    </rPh>
    <rPh sb="10" eb="12">
      <t>サイヨウ</t>
    </rPh>
    <rPh sb="12" eb="14">
      <t>ジキ</t>
    </rPh>
    <phoneticPr fontId="24"/>
  </si>
  <si>
    <t>５年度中の総採用数　出身校</t>
    <rPh sb="3" eb="4">
      <t>チュウ</t>
    </rPh>
    <rPh sb="5" eb="6">
      <t>ソウ</t>
    </rPh>
    <rPh sb="6" eb="9">
      <t>サイヨウスウ</t>
    </rPh>
    <rPh sb="10" eb="13">
      <t>シュッシンコウ</t>
    </rPh>
    <phoneticPr fontId="24"/>
  </si>
  <si>
    <t>５年度中の総退職者数</t>
    <rPh sb="3" eb="4">
      <t>チュウ</t>
    </rPh>
    <rPh sb="5" eb="6">
      <t>ソウ</t>
    </rPh>
    <rPh sb="6" eb="8">
      <t>タイショク</t>
    </rPh>
    <rPh sb="8" eb="9">
      <t>シャ</t>
    </rPh>
    <rPh sb="9" eb="10">
      <t>スウ</t>
    </rPh>
    <phoneticPr fontId="24"/>
  </si>
  <si>
    <t>５年度中の総退職者数　退職時期</t>
    <rPh sb="3" eb="4">
      <t>チュウ</t>
    </rPh>
    <rPh sb="5" eb="6">
      <t>ソウ</t>
    </rPh>
    <rPh sb="6" eb="9">
      <t>タイショクシャ</t>
    </rPh>
    <rPh sb="9" eb="10">
      <t>カズ</t>
    </rPh>
    <rPh sb="11" eb="13">
      <t>タイショク</t>
    </rPh>
    <rPh sb="13" eb="15">
      <t>ジキ</t>
    </rPh>
    <phoneticPr fontId="24"/>
  </si>
  <si>
    <t>５年度当初の在籍者数（５年4月）</t>
    <rPh sb="3" eb="5">
      <t>トウショ</t>
    </rPh>
    <rPh sb="6" eb="9">
      <t>ザイセキシャ</t>
    </rPh>
    <rPh sb="9" eb="10">
      <t>スウ</t>
    </rPh>
    <rPh sb="14" eb="15">
      <t>ガツ</t>
    </rPh>
    <phoneticPr fontId="24"/>
  </si>
  <si>
    <t>５年度末の在籍者総数（５年３月末）</t>
    <rPh sb="2" eb="3">
      <t>ド</t>
    </rPh>
    <rPh sb="3" eb="4">
      <t>マツ</t>
    </rPh>
    <rPh sb="5" eb="8">
      <t>ザイセキシャ</t>
    </rPh>
    <rPh sb="8" eb="10">
      <t>ソウスウ</t>
    </rPh>
    <rPh sb="12" eb="13">
      <t>ネン</t>
    </rPh>
    <rPh sb="14" eb="16">
      <t>ガツマツ</t>
    </rPh>
    <phoneticPr fontId="24"/>
  </si>
  <si>
    <t>５年4月当初</t>
    <rPh sb="3" eb="4">
      <t>ガツ</t>
    </rPh>
    <rPh sb="4" eb="6">
      <t>トウショ</t>
    </rPh>
    <phoneticPr fontId="24"/>
  </si>
  <si>
    <t>R7</t>
    <phoneticPr fontId="6"/>
  </si>
  <si>
    <t>R10</t>
    <phoneticPr fontId="6"/>
  </si>
  <si>
    <t>対象者：</t>
    <phoneticPr fontId="6"/>
  </si>
  <si>
    <t>奨学金月額貸与額：</t>
    <phoneticPr fontId="6"/>
  </si>
  <si>
    <t>返済免除の要件：</t>
    <phoneticPr fontId="6"/>
  </si>
  <si>
    <t>奨学金名：</t>
    <rPh sb="0" eb="3">
      <t>ショウガクキン</t>
    </rPh>
    <rPh sb="3" eb="4">
      <t>メイ</t>
    </rPh>
    <phoneticPr fontId="6"/>
  </si>
  <si>
    <t>感じられている効果、課題等：</t>
    <phoneticPr fontId="6"/>
  </si>
  <si>
    <t>令和7年度　病院看護職員調査票</t>
    <rPh sb="3" eb="5">
      <t>ネンド</t>
    </rPh>
    <rPh sb="4" eb="5">
      <t>ド</t>
    </rPh>
    <rPh sb="5" eb="7">
      <t>ヘイネンド</t>
    </rPh>
    <rPh sb="6" eb="8">
      <t>ビョウイン</t>
    </rPh>
    <rPh sb="8" eb="10">
      <t>カンゴ</t>
    </rPh>
    <rPh sb="10" eb="12">
      <t>ショクイン</t>
    </rPh>
    <rPh sb="12" eb="14">
      <t>チョウサ</t>
    </rPh>
    <rPh sb="14" eb="15">
      <t>ヒョウ</t>
    </rPh>
    <phoneticPr fontId="6"/>
  </si>
  <si>
    <t>令和７年１０月　岡山県保健医療部医療推進課</t>
    <rPh sb="3" eb="4">
      <t>ネン</t>
    </rPh>
    <rPh sb="4" eb="5">
      <t>ヘイネン</t>
    </rPh>
    <rPh sb="6" eb="7">
      <t>ガツ</t>
    </rPh>
    <rPh sb="13" eb="15">
      <t>イリョウ</t>
    </rPh>
    <phoneticPr fontId="6"/>
  </si>
  <si>
    <t>Ⅰ　需給状況調査（令和６年度の状況）</t>
    <rPh sb="2" eb="4">
      <t>ジュキュウ</t>
    </rPh>
    <rPh sb="4" eb="6">
      <t>ジョウキョウ</t>
    </rPh>
    <rPh sb="6" eb="8">
      <t>チョウサ</t>
    </rPh>
    <rPh sb="12" eb="14">
      <t>ネンド</t>
    </rPh>
    <rPh sb="14" eb="16">
      <t>ヘイネンド</t>
    </rPh>
    <rPh sb="15" eb="17">
      <t>ジョウキョウ</t>
    </rPh>
    <phoneticPr fontId="6"/>
  </si>
  <si>
    <r>
      <t xml:space="preserve">令和６年度採用のための
</t>
    </r>
    <r>
      <rPr>
        <b/>
        <u/>
        <sz val="11"/>
        <color rgb="FFFF0000"/>
        <rFont val="ＭＳ Ｐゴシック"/>
        <family val="3"/>
        <charset val="128"/>
      </rPr>
      <t>総求人数</t>
    </r>
    <rPh sb="3" eb="5">
      <t>ネンド</t>
    </rPh>
    <rPh sb="5" eb="7">
      <t>サイヨウ</t>
    </rPh>
    <rPh sb="12" eb="13">
      <t>ソウ</t>
    </rPh>
    <rPh sb="13" eb="16">
      <t>キュウジンスウ</t>
    </rPh>
    <phoneticPr fontId="6"/>
  </si>
  <si>
    <r>
      <t>令和６年度中の</t>
    </r>
    <r>
      <rPr>
        <b/>
        <u/>
        <sz val="11"/>
        <color rgb="FFFF0000"/>
        <rFont val="ＭＳ Ｐゴシック"/>
        <family val="3"/>
        <charset val="128"/>
      </rPr>
      <t>総採用数</t>
    </r>
    <rPh sb="3" eb="5">
      <t>ネンド</t>
    </rPh>
    <rPh sb="5" eb="6">
      <t>チュウ</t>
    </rPh>
    <rPh sb="7" eb="8">
      <t>ソウ</t>
    </rPh>
    <rPh sb="8" eb="11">
      <t>サイヨウスウ</t>
    </rPh>
    <phoneticPr fontId="6"/>
  </si>
  <si>
    <r>
      <rPr>
        <b/>
        <sz val="11"/>
        <rFont val="ＭＳ Ｐゴシック"/>
        <family val="3"/>
        <charset val="128"/>
      </rPr>
      <t>令和６年４月</t>
    </r>
    <r>
      <rPr>
        <sz val="11"/>
        <rFont val="ＭＳ Ｐゴシック"/>
        <family val="3"/>
        <charset val="128"/>
      </rPr>
      <t xml:space="preserve">
当初</t>
    </r>
    <rPh sb="3" eb="4">
      <t>ネン</t>
    </rPh>
    <rPh sb="5" eb="6">
      <t>ガツ</t>
    </rPh>
    <rPh sb="7" eb="9">
      <t>トウショ</t>
    </rPh>
    <phoneticPr fontId="6"/>
  </si>
  <si>
    <r>
      <t xml:space="preserve">令和６年度中の
</t>
    </r>
    <r>
      <rPr>
        <b/>
        <u/>
        <sz val="11"/>
        <color rgb="FFFF0000"/>
        <rFont val="ＭＳ Ｐゴシック"/>
        <family val="3"/>
        <charset val="128"/>
      </rPr>
      <t>総退職者数</t>
    </r>
    <rPh sb="3" eb="5">
      <t>ネンド</t>
    </rPh>
    <rPh sb="5" eb="6">
      <t>チュウ</t>
    </rPh>
    <rPh sb="8" eb="9">
      <t>ソウ</t>
    </rPh>
    <rPh sb="9" eb="12">
      <t>タイショクシャ</t>
    </rPh>
    <rPh sb="12" eb="13">
      <t>スウ</t>
    </rPh>
    <phoneticPr fontId="6"/>
  </si>
  <si>
    <r>
      <rPr>
        <b/>
        <sz val="11"/>
        <rFont val="ＭＳ Ｐゴシック"/>
        <family val="3"/>
        <charset val="128"/>
      </rPr>
      <t>令和６年度当初
（令和６年４月）</t>
    </r>
    <r>
      <rPr>
        <sz val="11"/>
        <rFont val="ＭＳ Ｐゴシック"/>
        <family val="3"/>
        <charset val="128"/>
      </rPr>
      <t xml:space="preserve">
の在籍者数</t>
    </r>
    <rPh sb="3" eb="5">
      <t>ネンド</t>
    </rPh>
    <rPh sb="5" eb="7">
      <t>トウショ</t>
    </rPh>
    <rPh sb="12" eb="13">
      <t>ネン</t>
    </rPh>
    <rPh sb="14" eb="15">
      <t>ガツ</t>
    </rPh>
    <rPh sb="18" eb="21">
      <t>ザイセキシャ</t>
    </rPh>
    <rPh sb="21" eb="22">
      <t>スウ</t>
    </rPh>
    <phoneticPr fontId="6"/>
  </si>
  <si>
    <r>
      <rPr>
        <b/>
        <sz val="11"/>
        <rFont val="ＭＳ Ｐゴシック"/>
        <family val="3"/>
        <charset val="128"/>
      </rPr>
      <t>令和６年度末
（令和７年３月末）</t>
    </r>
    <r>
      <rPr>
        <sz val="11"/>
        <rFont val="ＭＳ Ｐゴシック"/>
        <family val="3"/>
        <charset val="128"/>
      </rPr>
      <t xml:space="preserve">
の在籍者数</t>
    </r>
    <rPh sb="3" eb="5">
      <t>ネンド</t>
    </rPh>
    <rPh sb="5" eb="6">
      <t>マツ</t>
    </rPh>
    <rPh sb="11" eb="12">
      <t>ネン</t>
    </rPh>
    <rPh sb="13" eb="14">
      <t>ガツ</t>
    </rPh>
    <rPh sb="14" eb="15">
      <t>マツ</t>
    </rPh>
    <rPh sb="18" eb="21">
      <t>ザイセキシャ</t>
    </rPh>
    <rPh sb="21" eb="22">
      <t>スウ</t>
    </rPh>
    <phoneticPr fontId="6"/>
  </si>
  <si>
    <r>
      <t>２　</t>
    </r>
    <r>
      <rPr>
        <b/>
        <sz val="12"/>
        <rFont val="ＭＳ Ｐゴシック"/>
        <family val="3"/>
        <charset val="128"/>
      </rPr>
      <t>令和６年度の求人・採用状況</t>
    </r>
    <r>
      <rPr>
        <sz val="12"/>
        <rFont val="ＭＳ Ｐゴシック"/>
        <family val="3"/>
        <charset val="128"/>
      </rPr>
      <t>について、ご入力ください。</t>
    </r>
    <rPh sb="5" eb="7">
      <t>ネンド</t>
    </rPh>
    <rPh sb="8" eb="10">
      <t>キュウジン</t>
    </rPh>
    <rPh sb="11" eb="13">
      <t>サイヨウ</t>
    </rPh>
    <rPh sb="13" eb="15">
      <t>ジョウキョウ</t>
    </rPh>
    <rPh sb="21" eb="23">
      <t>ニュウリョク</t>
    </rPh>
    <phoneticPr fontId="6"/>
  </si>
  <si>
    <r>
      <t>１　</t>
    </r>
    <r>
      <rPr>
        <b/>
        <sz val="11"/>
        <rFont val="ＭＳ Ｐゴシック"/>
        <family val="3"/>
        <charset val="128"/>
      </rPr>
      <t>令和６年度（令和６年４月１日～令和７年３月３１日）に採用した常勤看護職員</t>
    </r>
    <r>
      <rPr>
        <sz val="11"/>
        <rFont val="ＭＳ Ｐゴシック"/>
        <family val="3"/>
        <charset val="128"/>
      </rPr>
      <t>（短時間正職員を含む）について
　　ご入力ください。</t>
    </r>
    <rPh sb="5" eb="7">
      <t>ネンド</t>
    </rPh>
    <rPh sb="11" eb="12">
      <t>ネン</t>
    </rPh>
    <rPh sb="13" eb="14">
      <t>ガツ</t>
    </rPh>
    <rPh sb="15" eb="16">
      <t>ニチ</t>
    </rPh>
    <rPh sb="20" eb="21">
      <t>ネン</t>
    </rPh>
    <rPh sb="22" eb="23">
      <t>ガツ</t>
    </rPh>
    <rPh sb="25" eb="26">
      <t>ニチ</t>
    </rPh>
    <rPh sb="27" eb="29">
      <t>ヘイネンド</t>
    </rPh>
    <rPh sb="28" eb="30">
      <t>サイヨウ</t>
    </rPh>
    <rPh sb="32" eb="34">
      <t>ジョウキン</t>
    </rPh>
    <rPh sb="34" eb="36">
      <t>カンゴ</t>
    </rPh>
    <rPh sb="36" eb="38">
      <t>ショクイン</t>
    </rPh>
    <rPh sb="39" eb="42">
      <t>タンジカン</t>
    </rPh>
    <rPh sb="42" eb="43">
      <t>セイ</t>
    </rPh>
    <rPh sb="43" eb="45">
      <t>ショクイン</t>
    </rPh>
    <rPh sb="46" eb="47">
      <t>フク</t>
    </rPh>
    <rPh sb="57" eb="59">
      <t>ニュウリョク</t>
    </rPh>
    <phoneticPr fontId="6"/>
  </si>
  <si>
    <r>
      <t>（１）</t>
    </r>
    <r>
      <rPr>
        <b/>
        <sz val="11"/>
        <rFont val="ＭＳ Ｐゴシック"/>
        <family val="3"/>
        <charset val="128"/>
      </rPr>
      <t>令和７年度</t>
    </r>
    <r>
      <rPr>
        <sz val="11"/>
        <rFont val="ＭＳ Ｐゴシック"/>
        <family val="3"/>
        <charset val="128"/>
      </rPr>
      <t xml:space="preserve">の新卒看護職員の職種別 </t>
    </r>
    <r>
      <rPr>
        <b/>
        <sz val="11"/>
        <rFont val="ＭＳ Ｐゴシック"/>
        <family val="3"/>
        <charset val="128"/>
      </rPr>
      <t>初任給（基本給）</t>
    </r>
    <r>
      <rPr>
        <sz val="11"/>
        <rFont val="ＭＳ Ｐゴシック"/>
        <family val="3"/>
        <charset val="128"/>
      </rPr>
      <t>をご入力ください。</t>
    </r>
    <rPh sb="6" eb="8">
      <t>ネンド</t>
    </rPh>
    <rPh sb="9" eb="11">
      <t>シンソツ</t>
    </rPh>
    <rPh sb="11" eb="13">
      <t>カンゴ</t>
    </rPh>
    <rPh sb="13" eb="15">
      <t>ショクイン</t>
    </rPh>
    <rPh sb="16" eb="19">
      <t>ショクシュベツ</t>
    </rPh>
    <rPh sb="20" eb="23">
      <t>ショニンキュウ</t>
    </rPh>
    <rPh sb="24" eb="27">
      <t>キホンキュウ</t>
    </rPh>
    <rPh sb="30" eb="32">
      <t>ニュウリョク</t>
    </rPh>
    <phoneticPr fontId="6"/>
  </si>
  <si>
    <r>
      <t>（１）貴院 看護職員１人の平均年次有給休暇取得日数をご入力ください。（</t>
    </r>
    <r>
      <rPr>
        <b/>
        <sz val="11"/>
        <rFont val="ＭＳ Ｐゴシック"/>
        <family val="3"/>
        <charset val="128"/>
      </rPr>
      <t>令和６年１月～令和６年１２月実績</t>
    </r>
    <r>
      <rPr>
        <sz val="11"/>
        <rFont val="ＭＳ Ｐゴシック"/>
        <family val="3"/>
        <charset val="128"/>
      </rPr>
      <t>）</t>
    </r>
    <rPh sb="3" eb="5">
      <t>キイン</t>
    </rPh>
    <rPh sb="6" eb="8">
      <t>カンゴ</t>
    </rPh>
    <rPh sb="8" eb="10">
      <t>ショクイン</t>
    </rPh>
    <rPh sb="11" eb="12">
      <t>ニン</t>
    </rPh>
    <rPh sb="13" eb="15">
      <t>ヘイキン</t>
    </rPh>
    <rPh sb="15" eb="17">
      <t>ネンジ</t>
    </rPh>
    <rPh sb="17" eb="19">
      <t>ユウキュウ</t>
    </rPh>
    <rPh sb="19" eb="21">
      <t>キュウカ</t>
    </rPh>
    <rPh sb="21" eb="23">
      <t>シュトク</t>
    </rPh>
    <rPh sb="23" eb="25">
      <t>ニッスウ</t>
    </rPh>
    <rPh sb="27" eb="29">
      <t>ニュウリョク</t>
    </rPh>
    <rPh sb="38" eb="39">
      <t>ネン</t>
    </rPh>
    <rPh sb="39" eb="40">
      <t>ヘイネン</t>
    </rPh>
    <rPh sb="40" eb="41">
      <t>ガツ</t>
    </rPh>
    <rPh sb="45" eb="46">
      <t>ネン</t>
    </rPh>
    <rPh sb="48" eb="49">
      <t>ガツ</t>
    </rPh>
    <rPh sb="49" eb="51">
      <t>ジッセキ</t>
    </rPh>
    <phoneticPr fontId="6"/>
  </si>
  <si>
    <r>
      <t>（３）</t>
    </r>
    <r>
      <rPr>
        <b/>
        <sz val="11"/>
        <rFont val="ＭＳ Ｐゴシック"/>
        <family val="3"/>
        <charset val="128"/>
      </rPr>
      <t>令和６年度中</t>
    </r>
    <r>
      <rPr>
        <sz val="11"/>
        <rFont val="ＭＳ Ｐゴシック"/>
        <family val="3"/>
        <charset val="128"/>
      </rPr>
      <t>の休暇制度の有無及び利用状況について、下記の表にご入力ください。</t>
    </r>
    <rPh sb="10" eb="12">
      <t>キュウカ</t>
    </rPh>
    <rPh sb="12" eb="14">
      <t>セイド</t>
    </rPh>
    <rPh sb="15" eb="17">
      <t>ウム</t>
    </rPh>
    <rPh sb="17" eb="18">
      <t>オヨ</t>
    </rPh>
    <rPh sb="19" eb="21">
      <t>リヨウ</t>
    </rPh>
    <rPh sb="21" eb="23">
      <t>ジョウキョウ</t>
    </rPh>
    <rPh sb="28" eb="30">
      <t>カキ</t>
    </rPh>
    <rPh sb="31" eb="32">
      <t>ヒョウ</t>
    </rPh>
    <rPh sb="34" eb="36">
      <t>ニュウリョク</t>
    </rPh>
    <phoneticPr fontId="6"/>
  </si>
  <si>
    <t>令和６年度
対象者数</t>
    <rPh sb="3" eb="5">
      <t>ネンド</t>
    </rPh>
    <rPh sb="6" eb="9">
      <t>タイショウシャ</t>
    </rPh>
    <rPh sb="9" eb="10">
      <t>スウ</t>
    </rPh>
    <phoneticPr fontId="6"/>
  </si>
  <si>
    <t>令和６年度
利用者数</t>
    <rPh sb="3" eb="5">
      <t>ネンド</t>
    </rPh>
    <rPh sb="6" eb="9">
      <t>リヨウシャ</t>
    </rPh>
    <rPh sb="9" eb="10">
      <t>スウ</t>
    </rPh>
    <phoneticPr fontId="6"/>
  </si>
  <si>
    <r>
      <t>Ⅴ　看護体制（</t>
    </r>
    <r>
      <rPr>
        <b/>
        <u/>
        <sz val="14"/>
        <rFont val="ＭＳ Ｐゴシック"/>
        <family val="3"/>
        <charset val="128"/>
      </rPr>
      <t>令和７年１０月1日現在</t>
    </r>
    <r>
      <rPr>
        <b/>
        <sz val="14"/>
        <rFont val="ＭＳ Ｐゴシック"/>
        <family val="3"/>
        <charset val="128"/>
      </rPr>
      <t>）</t>
    </r>
    <rPh sb="2" eb="4">
      <t>カンゴ</t>
    </rPh>
    <rPh sb="4" eb="6">
      <t>タイセイ</t>
    </rPh>
    <rPh sb="7" eb="9">
      <t>レイワ</t>
    </rPh>
    <rPh sb="10" eb="11">
      <t>ネン</t>
    </rPh>
    <rPh sb="11" eb="12">
      <t>ヘイネン</t>
    </rPh>
    <rPh sb="13" eb="14">
      <t>ガツ</t>
    </rPh>
    <rPh sb="15" eb="16">
      <t>ニチ</t>
    </rPh>
    <rPh sb="16" eb="18">
      <t>ゲンザイ</t>
    </rPh>
    <phoneticPr fontId="6"/>
  </si>
  <si>
    <r>
      <t>２　貴院の看護職員等の配置人数についてご入力ください</t>
    </r>
    <r>
      <rPr>
        <b/>
        <sz val="12"/>
        <rFont val="ＭＳ Ｐゴシック"/>
        <family val="3"/>
        <charset val="128"/>
      </rPr>
      <t>（令和７年１０月１日現在）</t>
    </r>
    <r>
      <rPr>
        <sz val="12"/>
        <rFont val="ＭＳ Ｐゴシック"/>
        <family val="3"/>
        <charset val="128"/>
      </rPr>
      <t>。</t>
    </r>
    <rPh sb="2" eb="4">
      <t>キイン</t>
    </rPh>
    <rPh sb="5" eb="7">
      <t>カンゴ</t>
    </rPh>
    <rPh sb="7" eb="9">
      <t>ショクイン</t>
    </rPh>
    <rPh sb="9" eb="10">
      <t>トウ</t>
    </rPh>
    <rPh sb="11" eb="13">
      <t>ハイチ</t>
    </rPh>
    <rPh sb="13" eb="15">
      <t>ニンズウ</t>
    </rPh>
    <rPh sb="20" eb="22">
      <t>ニュウリョク</t>
    </rPh>
    <rPh sb="27" eb="29">
      <t>レイワ</t>
    </rPh>
    <rPh sb="30" eb="31">
      <t>ネン</t>
    </rPh>
    <rPh sb="31" eb="32">
      <t>ヘイネン</t>
    </rPh>
    <rPh sb="33" eb="34">
      <t>ガツ</t>
    </rPh>
    <rPh sb="35" eb="36">
      <t>ニチ</t>
    </rPh>
    <rPh sb="36" eb="38">
      <t>ゲンザイ</t>
    </rPh>
    <phoneticPr fontId="6"/>
  </si>
  <si>
    <t>３　令和８年度の看護職員の増員・減員計画についてご入力ください。</t>
    <rPh sb="2" eb="4">
      <t>レイワ</t>
    </rPh>
    <rPh sb="5" eb="7">
      <t>ネンド</t>
    </rPh>
    <rPh sb="7" eb="9">
      <t>ヘイネンド</t>
    </rPh>
    <rPh sb="8" eb="10">
      <t>カンゴ</t>
    </rPh>
    <rPh sb="10" eb="12">
      <t>ショクイン</t>
    </rPh>
    <rPh sb="13" eb="15">
      <t>ゾウイン</t>
    </rPh>
    <rPh sb="16" eb="18">
      <t>ゲンイン</t>
    </rPh>
    <rPh sb="18" eb="20">
      <t>ケイカク</t>
    </rPh>
    <rPh sb="25" eb="27">
      <t>ニュウリョク</t>
    </rPh>
    <phoneticPr fontId="6"/>
  </si>
  <si>
    <t>令和８年度</t>
    <rPh sb="0" eb="2">
      <t>レイワ</t>
    </rPh>
    <rPh sb="3" eb="5">
      <t>ネンド</t>
    </rPh>
    <phoneticPr fontId="6"/>
  </si>
  <si>
    <r>
      <t>（２）　看護職員の夜勤人数別看護単位数をご入力ください</t>
    </r>
    <r>
      <rPr>
        <b/>
        <sz val="11"/>
        <rFont val="ＭＳ Ｐゴシック"/>
        <family val="3"/>
        <charset val="128"/>
      </rPr>
      <t>（令和７年１０月１日現在）</t>
    </r>
    <r>
      <rPr>
        <sz val="11"/>
        <rFont val="ＭＳ Ｐゴシック"/>
        <family val="3"/>
        <charset val="128"/>
      </rPr>
      <t>。</t>
    </r>
    <rPh sb="4" eb="6">
      <t>カンゴ</t>
    </rPh>
    <rPh sb="6" eb="8">
      <t>ショクイン</t>
    </rPh>
    <rPh sb="9" eb="11">
      <t>ヤキン</t>
    </rPh>
    <rPh sb="11" eb="13">
      <t>ニンズウ</t>
    </rPh>
    <rPh sb="13" eb="14">
      <t>ベツ</t>
    </rPh>
    <rPh sb="14" eb="16">
      <t>カンゴ</t>
    </rPh>
    <rPh sb="16" eb="19">
      <t>タンイスウ</t>
    </rPh>
    <rPh sb="21" eb="23">
      <t>ニュウリョク</t>
    </rPh>
    <rPh sb="28" eb="30">
      <t>レイワ</t>
    </rPh>
    <rPh sb="31" eb="32">
      <t>ネン</t>
    </rPh>
    <rPh sb="32" eb="33">
      <t>ヘイネン</t>
    </rPh>
    <rPh sb="34" eb="35">
      <t>ガツ</t>
    </rPh>
    <rPh sb="36" eb="37">
      <t>ニチ</t>
    </rPh>
    <rPh sb="37" eb="39">
      <t>ゲンザイ</t>
    </rPh>
    <phoneticPr fontId="6"/>
  </si>
  <si>
    <r>
      <t>　（２）　</t>
    </r>
    <r>
      <rPr>
        <b/>
        <u/>
        <sz val="12"/>
        <rFont val="ＭＳ Ｐゴシック"/>
        <family val="3"/>
        <charset val="128"/>
      </rPr>
      <t>令和７年１０月（１ヶ月間）</t>
    </r>
    <r>
      <rPr>
        <sz val="12"/>
        <rFont val="ＭＳ Ｐゴシック"/>
        <family val="3"/>
        <charset val="128"/>
      </rPr>
      <t>の夜勤専従職員１人あたりの平均夜勤回数についてご入力ください。</t>
    </r>
    <rPh sb="19" eb="21">
      <t>ヤキン</t>
    </rPh>
    <rPh sb="21" eb="23">
      <t>センジュウ</t>
    </rPh>
    <rPh sb="23" eb="25">
      <t>ショクイン</t>
    </rPh>
    <rPh sb="26" eb="27">
      <t>ニン</t>
    </rPh>
    <rPh sb="31" eb="33">
      <t>ヘイキン</t>
    </rPh>
    <rPh sb="33" eb="35">
      <t>ヤキン</t>
    </rPh>
    <rPh sb="35" eb="37">
      <t>カイスウ</t>
    </rPh>
    <rPh sb="42" eb="44">
      <t>ニュウリョク</t>
    </rPh>
    <phoneticPr fontId="6"/>
  </si>
  <si>
    <r>
      <t>（１）</t>
    </r>
    <r>
      <rPr>
        <b/>
        <sz val="12"/>
        <rFont val="ＭＳ Ｐゴシック"/>
        <family val="3"/>
        <charset val="128"/>
      </rPr>
      <t>　令和７年１０月（１ヶ月間）</t>
    </r>
    <r>
      <rPr>
        <sz val="12"/>
        <rFont val="ＭＳ Ｐゴシック"/>
        <family val="3"/>
        <charset val="128"/>
      </rPr>
      <t>の貴院夜勤回数について勤務体制別にご入力ください。</t>
    </r>
    <rPh sb="4" eb="6">
      <t>レイワ</t>
    </rPh>
    <rPh sb="7" eb="8">
      <t>ネン</t>
    </rPh>
    <rPh sb="8" eb="9">
      <t>ヘイネン</t>
    </rPh>
    <rPh sb="10" eb="11">
      <t>ガツ</t>
    </rPh>
    <rPh sb="14" eb="16">
      <t>ゲツカン</t>
    </rPh>
    <rPh sb="18" eb="19">
      <t>キ</t>
    </rPh>
    <rPh sb="19" eb="20">
      <t>イン</t>
    </rPh>
    <rPh sb="20" eb="22">
      <t>ヤキン</t>
    </rPh>
    <rPh sb="22" eb="24">
      <t>カイスウ</t>
    </rPh>
    <rPh sb="28" eb="30">
      <t>キンム</t>
    </rPh>
    <rPh sb="30" eb="32">
      <t>タイセイ</t>
    </rPh>
    <rPh sb="32" eb="33">
      <t>ベツ</t>
    </rPh>
    <rPh sb="35" eb="37">
      <t>ニュウリョク</t>
    </rPh>
    <phoneticPr fontId="6"/>
  </si>
  <si>
    <r>
      <t>７　</t>
    </r>
    <r>
      <rPr>
        <b/>
        <sz val="12"/>
        <rFont val="ＭＳ Ｐゴシック"/>
        <family val="3"/>
        <charset val="128"/>
      </rPr>
      <t>令和６年度中</t>
    </r>
    <r>
      <rPr>
        <sz val="12"/>
        <rFont val="ＭＳ Ｐゴシック"/>
        <family val="3"/>
        <charset val="128"/>
      </rPr>
      <t>に夜勤免除制度の利用者がいましたか。</t>
    </r>
    <rPh sb="2" eb="4">
      <t>レイワ</t>
    </rPh>
    <rPh sb="5" eb="7">
      <t>ネンド</t>
    </rPh>
    <rPh sb="7" eb="8">
      <t>チュウ</t>
    </rPh>
    <rPh sb="9" eb="11">
      <t>ヤキン</t>
    </rPh>
    <rPh sb="11" eb="13">
      <t>メンジョ</t>
    </rPh>
    <rPh sb="13" eb="15">
      <t>セイド</t>
    </rPh>
    <rPh sb="16" eb="19">
      <t>リヨウシャ</t>
    </rPh>
    <phoneticPr fontId="6"/>
  </si>
  <si>
    <r>
      <t>１　</t>
    </r>
    <r>
      <rPr>
        <b/>
        <sz val="12"/>
        <rFont val="ＭＳ Ｐゴシック"/>
        <family val="3"/>
        <charset val="128"/>
      </rPr>
      <t>令和７年度の取組</t>
    </r>
    <r>
      <rPr>
        <sz val="12"/>
        <rFont val="ＭＳ Ｐゴシック"/>
        <family val="3"/>
        <charset val="128"/>
      </rPr>
      <t>をご入力ください。</t>
    </r>
    <rPh sb="2" eb="4">
      <t>レイワ</t>
    </rPh>
    <rPh sb="5" eb="7">
      <t>ネンド</t>
    </rPh>
    <rPh sb="6" eb="7">
      <t>ド</t>
    </rPh>
    <rPh sb="7" eb="9">
      <t>ヘイネンド</t>
    </rPh>
    <rPh sb="8" eb="9">
      <t>ト</t>
    </rPh>
    <rPh sb="9" eb="10">
      <t>ク</t>
    </rPh>
    <rPh sb="12" eb="14">
      <t>ニュウリョク</t>
    </rPh>
    <phoneticPr fontId="6"/>
  </si>
  <si>
    <t>　来年度（令和８年度）いずれかの受講（養成）予定者がいる</t>
    <rPh sb="1" eb="4">
      <t>ライネンド</t>
    </rPh>
    <rPh sb="5" eb="7">
      <t>レイワ</t>
    </rPh>
    <rPh sb="8" eb="10">
      <t>ネンド</t>
    </rPh>
    <rPh sb="16" eb="18">
      <t>ジュコウ</t>
    </rPh>
    <rPh sb="19" eb="21">
      <t>ヨウセイ</t>
    </rPh>
    <rPh sb="22" eb="25">
      <t>ヨテイシャ</t>
    </rPh>
    <phoneticPr fontId="6"/>
  </si>
  <si>
    <r>
      <t>②「来年度（令和８年度）いずれかの受講（養成）予定者がいる」と回答された方にお伺いします。
　　</t>
    </r>
    <r>
      <rPr>
        <b/>
        <u/>
        <sz val="12"/>
        <color rgb="FFFF0000"/>
        <rFont val="ＭＳ Ｐゴシック"/>
        <family val="3"/>
        <charset val="128"/>
      </rPr>
      <t>来年度受講（養成）予定</t>
    </r>
    <r>
      <rPr>
        <sz val="12"/>
        <color theme="1"/>
        <rFont val="ＭＳ Ｐゴシック"/>
        <family val="3"/>
        <charset val="128"/>
      </rPr>
      <t>の分野・人数等ご入力ください。　</t>
    </r>
    <rPh sb="2" eb="5">
      <t>ライネンド</t>
    </rPh>
    <rPh sb="6" eb="8">
      <t>レイワ</t>
    </rPh>
    <rPh sb="9" eb="11">
      <t>ネンド</t>
    </rPh>
    <rPh sb="17" eb="19">
      <t>ジュコウ</t>
    </rPh>
    <rPh sb="20" eb="22">
      <t>ヨウセイ</t>
    </rPh>
    <rPh sb="23" eb="26">
      <t>ヨテイシャ</t>
    </rPh>
    <rPh sb="31" eb="33">
      <t>カイトウ</t>
    </rPh>
    <rPh sb="36" eb="37">
      <t>カタ</t>
    </rPh>
    <rPh sb="39" eb="40">
      <t>ウカガ</t>
    </rPh>
    <rPh sb="48" eb="51">
      <t>ライネンド</t>
    </rPh>
    <rPh sb="51" eb="53">
      <t>ジュコウ</t>
    </rPh>
    <rPh sb="54" eb="56">
      <t>ヨウセイ</t>
    </rPh>
    <rPh sb="57" eb="59">
      <t>ヨテイ</t>
    </rPh>
    <rPh sb="60" eb="62">
      <t>ブンヤ</t>
    </rPh>
    <rPh sb="63" eb="65">
      <t>ニンズウ</t>
    </rPh>
    <rPh sb="65" eb="66">
      <t>トウ</t>
    </rPh>
    <rPh sb="67" eb="69">
      <t>ニュウリョク</t>
    </rPh>
    <phoneticPr fontId="6"/>
  </si>
  <si>
    <t>（４）今後（令和８年度以降）の専門看護師・認定看護師の養成、特定行為研修への派遣計画があればご入力ください。（養成計画）</t>
    <rPh sb="3" eb="5">
      <t>コンゴ</t>
    </rPh>
    <rPh sb="6" eb="8">
      <t>レイワ</t>
    </rPh>
    <rPh sb="9" eb="11">
      <t>ネンド</t>
    </rPh>
    <rPh sb="11" eb="13">
      <t>イコウ</t>
    </rPh>
    <rPh sb="15" eb="17">
      <t>センモン</t>
    </rPh>
    <rPh sb="17" eb="20">
      <t>カンゴシ</t>
    </rPh>
    <rPh sb="21" eb="23">
      <t>ニンテイ</t>
    </rPh>
    <rPh sb="23" eb="26">
      <t>カンゴシ</t>
    </rPh>
    <rPh sb="27" eb="29">
      <t>ヨウセイ</t>
    </rPh>
    <rPh sb="30" eb="32">
      <t>トクテイ</t>
    </rPh>
    <rPh sb="32" eb="34">
      <t>コウイ</t>
    </rPh>
    <rPh sb="34" eb="36">
      <t>ケンシュウ</t>
    </rPh>
    <rPh sb="38" eb="40">
      <t>ハケン</t>
    </rPh>
    <rPh sb="40" eb="42">
      <t>ケイカク</t>
    </rPh>
    <rPh sb="47" eb="49">
      <t>ニュウリョク</t>
    </rPh>
    <rPh sb="55" eb="57">
      <t>ヨウセイ</t>
    </rPh>
    <rPh sb="57" eb="59">
      <t>ケイカク</t>
    </rPh>
    <phoneticPr fontId="36"/>
  </si>
  <si>
    <t>令和１０年度</t>
    <rPh sb="0" eb="2">
      <t>レイワ</t>
    </rPh>
    <rPh sb="4" eb="6">
      <t>ネンド</t>
    </rPh>
    <phoneticPr fontId="24"/>
  </si>
  <si>
    <t>令和１１年度</t>
    <rPh sb="0" eb="2">
      <t>レイワ</t>
    </rPh>
    <rPh sb="4" eb="6">
      <t>ネンド</t>
    </rPh>
    <phoneticPr fontId="36"/>
  </si>
  <si>
    <t>1　令和７年度の新人看護職員研修は、コロナ禍前（H31年度以前）に比べて、内容・スケジュール等を変更がありましたか？</t>
    <rPh sb="2" eb="4">
      <t>レイワ</t>
    </rPh>
    <rPh sb="5" eb="7">
      <t>ネンド</t>
    </rPh>
    <rPh sb="8" eb="10">
      <t>シンジン</t>
    </rPh>
    <rPh sb="10" eb="12">
      <t>カンゴ</t>
    </rPh>
    <rPh sb="12" eb="14">
      <t>ショクイン</t>
    </rPh>
    <rPh sb="14" eb="16">
      <t>ケンシュウ</t>
    </rPh>
    <rPh sb="21" eb="22">
      <t>カ</t>
    </rPh>
    <rPh sb="22" eb="23">
      <t>マエ</t>
    </rPh>
    <rPh sb="27" eb="29">
      <t>ネンド</t>
    </rPh>
    <rPh sb="29" eb="31">
      <t>イゼン</t>
    </rPh>
    <rPh sb="33" eb="34">
      <t>クラ</t>
    </rPh>
    <rPh sb="37" eb="39">
      <t>ナイヨウ</t>
    </rPh>
    <rPh sb="46" eb="47">
      <t>トウ</t>
    </rPh>
    <rPh sb="48" eb="50">
      <t>ヘンコウ</t>
    </rPh>
    <phoneticPr fontId="6"/>
  </si>
  <si>
    <r>
      <t>岡山県保健医療部医療推進課
医師・看護人材確保対策班
担当：今城、</t>
    </r>
    <r>
      <rPr>
        <u/>
        <sz val="12"/>
        <rFont val="ＭＳ Ｐゴシック"/>
        <family val="3"/>
        <charset val="128"/>
      </rPr>
      <t>猪元</t>
    </r>
    <r>
      <rPr>
        <sz val="12"/>
        <rFont val="ＭＳ Ｐゴシック"/>
        <family val="3"/>
        <charset val="128"/>
      </rPr>
      <t xml:space="preserve">
電話：（０８６）２２６－７３２３（直通）
提出先メールアドレス：</t>
    </r>
    <r>
      <rPr>
        <u/>
        <sz val="12"/>
        <rFont val="ＭＳ Ｐゴシック"/>
        <family val="3"/>
        <charset val="128"/>
      </rPr>
      <t>kango@pref.okayama.lg.jp</t>
    </r>
    <rPh sb="0" eb="3">
      <t>オカヤマケン</t>
    </rPh>
    <rPh sb="3" eb="5">
      <t>ホケン</t>
    </rPh>
    <rPh sb="5" eb="7">
      <t>イリョウ</t>
    </rPh>
    <rPh sb="7" eb="8">
      <t>ブ</t>
    </rPh>
    <rPh sb="8" eb="10">
      <t>イリョウ</t>
    </rPh>
    <rPh sb="10" eb="13">
      <t>スイシンカ</t>
    </rPh>
    <rPh sb="14" eb="16">
      <t>イシ</t>
    </rPh>
    <rPh sb="17" eb="19">
      <t>カンゴ</t>
    </rPh>
    <rPh sb="19" eb="21">
      <t>ジンザイ</t>
    </rPh>
    <rPh sb="21" eb="23">
      <t>カクホ</t>
    </rPh>
    <rPh sb="23" eb="25">
      <t>タイサク</t>
    </rPh>
    <rPh sb="25" eb="26">
      <t>ハン</t>
    </rPh>
    <rPh sb="27" eb="29">
      <t>タントウ</t>
    </rPh>
    <rPh sb="30" eb="32">
      <t>イマジョウ</t>
    </rPh>
    <rPh sb="33" eb="34">
      <t>イノシシ</t>
    </rPh>
    <rPh sb="34" eb="35">
      <t>モト</t>
    </rPh>
    <rPh sb="36" eb="38">
      <t>デンワ</t>
    </rPh>
    <rPh sb="53" eb="55">
      <t>チョクツウ</t>
    </rPh>
    <rPh sb="57" eb="59">
      <t>テイシュツ</t>
    </rPh>
    <rPh sb="59" eb="60">
      <t>サキ</t>
    </rPh>
    <phoneticPr fontId="6"/>
  </si>
  <si>
    <r>
      <t>（２）</t>
    </r>
    <r>
      <rPr>
        <b/>
        <sz val="11"/>
        <rFont val="ＭＳ Ｐゴシック"/>
        <family val="3"/>
        <charset val="128"/>
      </rPr>
      <t>令和６年度中</t>
    </r>
    <r>
      <rPr>
        <sz val="11"/>
        <rFont val="ＭＳ Ｐゴシック"/>
        <family val="3"/>
        <charset val="128"/>
      </rPr>
      <t>の看護職員の出産件数をご入力ください。</t>
    </r>
    <rPh sb="6" eb="8">
      <t>ネンド</t>
    </rPh>
    <rPh sb="8" eb="9">
      <t>チュウ</t>
    </rPh>
    <rPh sb="10" eb="12">
      <t>カンゴ</t>
    </rPh>
    <rPh sb="12" eb="14">
      <t>ショクイン</t>
    </rPh>
    <rPh sb="15" eb="17">
      <t>シュッサン</t>
    </rPh>
    <rPh sb="17" eb="19">
      <t>ケンスウ</t>
    </rPh>
    <rPh sb="21" eb="23">
      <t>ニュウリョク</t>
    </rPh>
    <phoneticPr fontId="6"/>
  </si>
  <si>
    <r>
      <t>（２）</t>
    </r>
    <r>
      <rPr>
        <u/>
        <sz val="11"/>
        <rFont val="ＭＳ Ｐゴシック"/>
        <family val="3"/>
        <charset val="128"/>
      </rPr>
      <t>令和７年１０月（</t>
    </r>
    <r>
      <rPr>
        <b/>
        <u/>
        <sz val="11"/>
        <rFont val="ＭＳ Ｐゴシック"/>
        <family val="3"/>
        <charset val="128"/>
      </rPr>
      <t>１ヶ月間</t>
    </r>
    <r>
      <rPr>
        <u/>
        <sz val="11"/>
        <rFont val="ＭＳ Ｐゴシック"/>
        <family val="3"/>
        <charset val="128"/>
      </rPr>
      <t>）</t>
    </r>
    <r>
      <rPr>
        <sz val="11"/>
        <rFont val="ＭＳ Ｐゴシック"/>
        <family val="3"/>
        <charset val="128"/>
      </rPr>
      <t>の看護補助者を除く、看護職員</t>
    </r>
    <r>
      <rPr>
        <b/>
        <sz val="11"/>
        <color rgb="FFFF0000"/>
        <rFont val="ＭＳ Ｐゴシック"/>
        <family val="3"/>
        <charset val="128"/>
      </rPr>
      <t>１人あたりの</t>
    </r>
    <r>
      <rPr>
        <b/>
        <sz val="11"/>
        <rFont val="ＭＳ Ｐゴシック"/>
        <family val="3"/>
        <charset val="128"/>
      </rPr>
      <t>平均時間外労働時間</t>
    </r>
    <r>
      <rPr>
        <sz val="11"/>
        <rFont val="ＭＳ Ｐゴシック"/>
        <family val="3"/>
        <charset val="128"/>
      </rPr>
      <t>について、
　　ご入力ください。</t>
    </r>
    <rPh sb="3" eb="5">
      <t>レイワ</t>
    </rPh>
    <rPh sb="6" eb="7">
      <t>ネン</t>
    </rPh>
    <rPh sb="7" eb="8">
      <t>ヘイネン</t>
    </rPh>
    <rPh sb="9" eb="10">
      <t>ツキ</t>
    </rPh>
    <rPh sb="13" eb="14">
      <t>ゲツ</t>
    </rPh>
    <rPh sb="14" eb="15">
      <t>カン</t>
    </rPh>
    <rPh sb="17" eb="19">
      <t>カンゴ</t>
    </rPh>
    <rPh sb="19" eb="21">
      <t>ホジョ</t>
    </rPh>
    <rPh sb="21" eb="22">
      <t>シャ</t>
    </rPh>
    <rPh sb="23" eb="24">
      <t>ノゾ</t>
    </rPh>
    <rPh sb="26" eb="28">
      <t>カンゴ</t>
    </rPh>
    <rPh sb="28" eb="30">
      <t>ショクイン</t>
    </rPh>
    <rPh sb="30" eb="32">
      <t>ヒトリ</t>
    </rPh>
    <rPh sb="36" eb="38">
      <t>ヘイキン</t>
    </rPh>
    <rPh sb="38" eb="41">
      <t>ジカンガイ</t>
    </rPh>
    <rPh sb="41" eb="43">
      <t>ロウドウ</t>
    </rPh>
    <rPh sb="43" eb="45">
      <t>ジカン</t>
    </rPh>
    <rPh sb="54" eb="56">
      <t>ニュウリョク</t>
    </rPh>
    <phoneticPr fontId="6"/>
  </si>
  <si>
    <t>令和６年度までの貸与実績者数：</t>
    <rPh sb="0" eb="2">
      <t>レイワ</t>
    </rPh>
    <rPh sb="3" eb="5">
      <t>ネンド</t>
    </rPh>
    <rPh sb="8" eb="10">
      <t>タイヨ</t>
    </rPh>
    <rPh sb="10" eb="12">
      <t>ジッセキ</t>
    </rPh>
    <rPh sb="12" eb="14">
      <t>シャスウ</t>
    </rPh>
    <phoneticPr fontId="6"/>
  </si>
  <si>
    <t>貸与者のうち令和７年４月１日に貴院へ就職した人数：</t>
    <rPh sb="0" eb="2">
      <t>タイヨ</t>
    </rPh>
    <rPh sb="2" eb="3">
      <t>シャ</t>
    </rPh>
    <rPh sb="6" eb="8">
      <t>レイワ</t>
    </rPh>
    <rPh sb="9" eb="10">
      <t>ネン</t>
    </rPh>
    <rPh sb="11" eb="12">
      <t>ガツ</t>
    </rPh>
    <rPh sb="13" eb="14">
      <t>ニチ</t>
    </rPh>
    <rPh sb="15" eb="17">
      <t>キイン</t>
    </rPh>
    <rPh sb="18" eb="20">
      <t>シュウショク</t>
    </rPh>
    <rPh sb="22" eb="24">
      <t>ニンズウ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</si>
</sst>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quot;人&quot;;"/>
    <numFmt numFmtId="177" formatCode="#,##0&quot;人&quot;"/>
    <numFmt numFmtId="178" formatCode="#,##0.0&quot;%&quot;"/>
    <numFmt numFmtId="179" formatCode="h&quot;時&quot;mm&quot;分&quot;;@"/>
    <numFmt numFmtId="180" formatCode="0_);[Red]\(0\)"/>
    <numFmt numFmtId="181" formatCode="[h]:mm"/>
    <numFmt numFmtId="182" formatCode="[$-F800]dddd\,\ mmmm\ dd\,\ yyyy"/>
    <numFmt numFmtId="183" formatCode="#,###&quot;円&quot;"/>
    <numFmt numFmtId="184" formatCode="#,###&quot;人&quot;"/>
    <numFmt numFmtId="185" formatCode="##&quot;ヶ月&quot;"/>
    <numFmt numFmtId="186" formatCode="#,###&quot;床&quot;"/>
    <numFmt numFmtId="187" formatCode="0.0"/>
    <numFmt numFmtId="188" formatCode="###\ &quot;単位&quot;"/>
    <numFmt numFmtId="189" formatCode="###\ &quot;人&quot;"/>
    <numFmt numFmtId="190" formatCode="##\ &quot;回&quot;"/>
    <numFmt numFmtId="191" formatCode="0.0_);[Red]\(0.0\)"/>
    <numFmt numFmtId="192" formatCode="###&quot;人&quot;"/>
    <numFmt numFmtId="193" formatCode="00"/>
    <numFmt numFmtId="194" formatCode="h:mm;@"/>
    <numFmt numFmtId="195" formatCode="##\ &quot;人&quot;"/>
    <numFmt numFmtId="196" formatCode="#\ &quot;人&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20"/>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1"/>
      <color indexed="10"/>
      <name val="ＭＳ Ｐゴシック"/>
      <family val="3"/>
      <charset val="128"/>
    </font>
    <font>
      <sz val="10"/>
      <name val="ＭＳ Ｐゴシック"/>
      <family val="3"/>
      <charset val="128"/>
    </font>
    <font>
      <u/>
      <sz val="11"/>
      <name val="ＭＳ Ｐゴシック"/>
      <family val="3"/>
      <charset val="128"/>
    </font>
    <font>
      <b/>
      <sz val="20"/>
      <name val="ＭＳ Ｐゴシック"/>
      <family val="3"/>
      <charset val="128"/>
    </font>
    <font>
      <sz val="14"/>
      <name val="ＭＳ Ｐゴシック"/>
      <family val="3"/>
      <charset val="128"/>
    </font>
    <font>
      <sz val="13"/>
      <name val="ＭＳ Ｐゴシック"/>
      <family val="3"/>
      <charset val="128"/>
    </font>
    <font>
      <u/>
      <sz val="12"/>
      <name val="ＭＳ Ｐゴシック"/>
      <family val="3"/>
      <charset val="128"/>
    </font>
    <font>
      <b/>
      <u/>
      <sz val="14"/>
      <name val="ＭＳ Ｐゴシック"/>
      <family val="3"/>
      <charset val="128"/>
    </font>
    <font>
      <b/>
      <u/>
      <sz val="11"/>
      <name val="ＭＳ Ｐゴシック"/>
      <family val="3"/>
      <charset val="128"/>
    </font>
    <font>
      <sz val="8"/>
      <color theme="1"/>
      <name val="ＭＳ Ｐゴシック"/>
      <family val="3"/>
      <charset val="128"/>
      <scheme val="minor"/>
    </font>
    <font>
      <sz val="6"/>
      <name val="ＭＳ Ｐゴシック"/>
      <family val="2"/>
      <charset val="128"/>
      <scheme val="minor"/>
    </font>
    <font>
      <sz val="8"/>
      <name val="ＭＳ Ｐゴシック"/>
      <family val="3"/>
      <charset val="128"/>
      <scheme val="minor"/>
    </font>
    <font>
      <b/>
      <sz val="11"/>
      <color rgb="FFFF0000"/>
      <name val="ＭＳ Ｐゴシック"/>
      <family val="3"/>
      <charset val="128"/>
    </font>
    <font>
      <sz val="8"/>
      <color theme="1"/>
      <name val="ＭＳ Ｐゴシック"/>
      <family val="2"/>
      <charset val="128"/>
      <scheme val="minor"/>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sz val="11"/>
      <color theme="1"/>
      <name val="ＭＳ Ｐゴシック"/>
      <family val="3"/>
      <charset val="128"/>
      <scheme val="minor"/>
    </font>
    <font>
      <sz val="10"/>
      <color theme="1"/>
      <name val="ＭＳ Ｐゴシック"/>
      <family val="3"/>
      <charset val="128"/>
    </font>
    <font>
      <sz val="9"/>
      <color indexed="81"/>
      <name val="MS P ゴシック"/>
      <family val="3"/>
      <charset val="128"/>
    </font>
    <font>
      <b/>
      <sz val="12"/>
      <name val="ＭＳ Ｐゴシック"/>
      <family val="3"/>
      <charset val="128"/>
    </font>
    <font>
      <sz val="6"/>
      <name val="ＭＳ Ｐゴシック"/>
      <family val="3"/>
      <charset val="128"/>
      <scheme val="minor"/>
    </font>
    <font>
      <sz val="8"/>
      <color theme="1"/>
      <name val="ＭＳ Ｐゴシック"/>
      <family val="3"/>
      <charset val="128"/>
    </font>
    <font>
      <b/>
      <u/>
      <sz val="11"/>
      <color rgb="FFFF0000"/>
      <name val="ＭＳ Ｐゴシック"/>
      <family val="3"/>
      <charset val="128"/>
    </font>
    <font>
      <b/>
      <u/>
      <sz val="12"/>
      <name val="ＭＳ Ｐゴシック"/>
      <family val="3"/>
      <charset val="128"/>
    </font>
    <font>
      <u/>
      <sz val="11"/>
      <color theme="1"/>
      <name val="ＭＳ Ｐゴシック"/>
      <family val="3"/>
      <charset val="128"/>
    </font>
    <font>
      <u/>
      <sz val="10"/>
      <color theme="1"/>
      <name val="ＭＳ Ｐゴシック"/>
      <family val="3"/>
      <charset val="128"/>
    </font>
    <font>
      <b/>
      <sz val="12"/>
      <color theme="1"/>
      <name val="ＭＳ Ｐゴシック"/>
      <family val="3"/>
      <charset val="128"/>
    </font>
    <font>
      <u/>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b/>
      <sz val="9"/>
      <name val="ＭＳ Ｐゴシック"/>
      <family val="3"/>
      <charset val="128"/>
    </font>
  </fonts>
  <fills count="1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9"/>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hair">
        <color indexed="64"/>
      </left>
      <right style="thin">
        <color indexed="64"/>
      </right>
      <top/>
      <bottom style="thin">
        <color indexed="64"/>
      </bottom>
      <diagonal/>
    </border>
    <border>
      <left/>
      <right style="hair">
        <color auto="1"/>
      </right>
      <top/>
      <bottom/>
      <diagonal/>
    </border>
    <border>
      <left style="thin">
        <color indexed="64"/>
      </left>
      <right style="hair">
        <color auto="1"/>
      </right>
      <top style="thin">
        <color indexed="64"/>
      </top>
      <bottom/>
      <diagonal/>
    </border>
    <border>
      <left style="thin">
        <color indexed="64"/>
      </left>
      <right style="hair">
        <color auto="1"/>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right style="dotted">
        <color indexed="64"/>
      </right>
      <top/>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38" fontId="5" fillId="0" borderId="0" applyFont="0" applyFill="0" applyBorder="0" applyAlignment="0" applyProtection="0"/>
    <xf numFmtId="0" fontId="4" fillId="0" borderId="0">
      <alignment vertical="center"/>
    </xf>
    <xf numFmtId="0" fontId="2" fillId="0" borderId="0">
      <alignment vertical="center"/>
    </xf>
    <xf numFmtId="0" fontId="1" fillId="0" borderId="0">
      <alignment vertical="center"/>
    </xf>
  </cellStyleXfs>
  <cellXfs count="658">
    <xf numFmtId="0" fontId="0" fillId="0" borderId="0" xfId="0"/>
    <xf numFmtId="0" fontId="0" fillId="0" borderId="1" xfId="0" applyBorder="1" applyAlignment="1">
      <alignment horizontal="center" vertical="center" shrinkToFit="1"/>
    </xf>
    <xf numFmtId="0" fontId="0" fillId="0" borderId="0" xfId="0" applyAlignment="1">
      <alignment horizontal="left" vertical="center" wrapText="1"/>
    </xf>
    <xf numFmtId="0" fontId="0" fillId="0" borderId="0" xfId="0" applyAlignment="1">
      <alignment vertical="center"/>
    </xf>
    <xf numFmtId="0" fontId="0" fillId="0" borderId="19" xfId="0" applyBorder="1" applyAlignment="1">
      <alignment horizontal="center" vertical="center"/>
    </xf>
    <xf numFmtId="0" fontId="13" fillId="0" borderId="0" xfId="0" applyFont="1" applyAlignment="1">
      <alignment horizontal="center" vertical="center" wrapText="1"/>
    </xf>
    <xf numFmtId="49" fontId="0" fillId="0" borderId="1" xfId="0" applyNumberFormat="1" applyBorder="1" applyAlignment="1">
      <alignment horizontal="center" vertical="center"/>
    </xf>
    <xf numFmtId="0" fontId="13" fillId="0" borderId="0" xfId="0" applyFont="1" applyAlignment="1">
      <alignment vertical="center"/>
    </xf>
    <xf numFmtId="0" fontId="0" fillId="0" borderId="0" xfId="0" applyAlignment="1">
      <alignment horizontal="center" vertical="center"/>
    </xf>
    <xf numFmtId="0" fontId="0" fillId="0" borderId="0" xfId="0" applyAlignment="1">
      <alignment vertical="center" wrapText="1"/>
    </xf>
    <xf numFmtId="0" fontId="15" fillId="0" borderId="1" xfId="0" applyFont="1" applyBorder="1" applyAlignment="1">
      <alignment horizontal="center" vertical="center" shrinkToFit="1"/>
    </xf>
    <xf numFmtId="0" fontId="15" fillId="0" borderId="0" xfId="0" applyFont="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0" fillId="0" borderId="0" xfId="0" quotePrefix="1"/>
    <xf numFmtId="187" fontId="0" fillId="0" borderId="4" xfId="0" applyNumberFormat="1" applyBorder="1" applyAlignment="1">
      <alignment horizontal="center" vertical="center"/>
    </xf>
    <xf numFmtId="188" fontId="0" fillId="0" borderId="1" xfId="0" applyNumberFormat="1" applyBorder="1" applyAlignment="1">
      <alignment horizontal="center" vertical="center"/>
    </xf>
    <xf numFmtId="0" fontId="0" fillId="0" borderId="17" xfId="0" applyBorder="1" applyAlignment="1">
      <alignment wrapText="1"/>
    </xf>
    <xf numFmtId="0" fontId="0" fillId="0" borderId="20" xfId="0" applyBorder="1" applyAlignment="1">
      <alignment vertical="center"/>
    </xf>
    <xf numFmtId="182" fontId="0" fillId="0" borderId="0" xfId="0" applyNumberFormat="1" applyAlignment="1">
      <alignment vertical="center"/>
    </xf>
    <xf numFmtId="0" fontId="12" fillId="0" borderId="9" xfId="0" applyFont="1" applyBorder="1" applyAlignment="1">
      <alignment horizontal="center" vertical="center" wrapText="1"/>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6" xfId="0" applyFont="1" applyBorder="1" applyAlignment="1">
      <alignment horizontal="center" vertical="center"/>
    </xf>
    <xf numFmtId="0" fontId="12" fillId="0" borderId="29" xfId="0" applyFont="1" applyBorder="1" applyAlignment="1">
      <alignment horizontal="center" vertical="center"/>
    </xf>
    <xf numFmtId="192" fontId="12" fillId="0" borderId="6" xfId="0" applyNumberFormat="1" applyFont="1" applyBorder="1" applyAlignment="1">
      <alignment horizontal="center" vertical="center"/>
    </xf>
    <xf numFmtId="192" fontId="12" fillId="0" borderId="1" xfId="0" applyNumberFormat="1" applyFont="1" applyBorder="1" applyAlignment="1">
      <alignment horizontal="center" vertical="center"/>
    </xf>
    <xf numFmtId="0" fontId="0" fillId="3" borderId="6" xfId="0" applyFill="1" applyBorder="1" applyAlignment="1">
      <alignment horizontal="center" vertical="center"/>
    </xf>
    <xf numFmtId="194" fontId="0" fillId="0" borderId="0" xfId="0" applyNumberFormat="1" applyAlignment="1">
      <alignment horizontal="center" vertical="center"/>
    </xf>
    <xf numFmtId="0" fontId="28" fillId="0" borderId="0" xfId="2" applyFont="1">
      <alignment vertical="center"/>
    </xf>
    <xf numFmtId="0" fontId="28" fillId="0" borderId="0" xfId="2" applyFont="1" applyAlignment="1">
      <alignment vertical="center" wrapText="1"/>
    </xf>
    <xf numFmtId="0" fontId="23" fillId="8" borderId="8" xfId="0" applyFont="1" applyFill="1" applyBorder="1" applyAlignment="1">
      <alignment horizontal="center" vertical="center"/>
    </xf>
    <xf numFmtId="0" fontId="25" fillId="7" borderId="18" xfId="0" applyFont="1" applyFill="1" applyBorder="1" applyAlignment="1">
      <alignment horizontal="center" vertical="center"/>
    </xf>
    <xf numFmtId="0" fontId="23" fillId="11" borderId="18" xfId="0" applyFont="1" applyFill="1" applyBorder="1" applyAlignment="1">
      <alignment horizontal="center" vertical="center"/>
    </xf>
    <xf numFmtId="0" fontId="23" fillId="11" borderId="8" xfId="0" applyFont="1" applyFill="1" applyBorder="1" applyAlignment="1">
      <alignment horizontal="center" vertical="center"/>
    </xf>
    <xf numFmtId="0" fontId="25" fillId="13" borderId="1" xfId="0" applyFont="1" applyFill="1" applyBorder="1" applyAlignment="1">
      <alignment horizontal="center" vertical="center"/>
    </xf>
    <xf numFmtId="0" fontId="28" fillId="0" borderId="0" xfId="2" applyFont="1" applyAlignment="1">
      <alignment horizontal="center" vertical="center"/>
    </xf>
    <xf numFmtId="0" fontId="29" fillId="0" borderId="0" xfId="2" applyFont="1">
      <alignment vertical="center"/>
    </xf>
    <xf numFmtId="0" fontId="12" fillId="0" borderId="1" xfId="0" applyFont="1" applyBorder="1" applyAlignment="1">
      <alignment horizontal="center" vertical="center"/>
    </xf>
    <xf numFmtId="187" fontId="12" fillId="0" borderId="1" xfId="0" applyNumberFormat="1" applyFont="1" applyBorder="1" applyAlignment="1">
      <alignment horizontal="center" vertical="center"/>
    </xf>
    <xf numFmtId="181" fontId="12" fillId="0" borderId="1" xfId="0" applyNumberFormat="1" applyFont="1" applyBorder="1" applyAlignment="1">
      <alignment horizontal="center" vertical="center"/>
    </xf>
    <xf numFmtId="38" fontId="12" fillId="0" borderId="1" xfId="1" applyFont="1" applyFill="1" applyBorder="1" applyAlignment="1">
      <alignment horizontal="center" vertical="center"/>
    </xf>
    <xf numFmtId="194" fontId="12" fillId="0" borderId="1" xfId="0" applyNumberFormat="1" applyFont="1" applyBorder="1" applyAlignment="1">
      <alignment horizontal="center" vertical="center"/>
    </xf>
    <xf numFmtId="0" fontId="12" fillId="0" borderId="10" xfId="0" applyFont="1" applyBorder="1" applyAlignment="1">
      <alignment horizontal="center" vertical="center"/>
    </xf>
    <xf numFmtId="184" fontId="0" fillId="0" borderId="1" xfId="0" applyNumberFormat="1" applyBorder="1" applyAlignment="1">
      <alignment horizontal="center" vertical="center"/>
    </xf>
    <xf numFmtId="183" fontId="0" fillId="0" borderId="1" xfId="0" applyNumberFormat="1" applyBorder="1" applyAlignment="1">
      <alignment horizontal="center" vertical="center"/>
    </xf>
    <xf numFmtId="185" fontId="0" fillId="0" borderId="1" xfId="0" applyNumberFormat="1" applyBorder="1" applyAlignment="1">
      <alignment horizontal="center" vertical="center"/>
    </xf>
    <xf numFmtId="187" fontId="15" fillId="0" borderId="0" xfId="0" applyNumberFormat="1" applyFont="1" applyAlignment="1">
      <alignment horizontal="center" vertical="center"/>
    </xf>
    <xf numFmtId="0" fontId="12" fillId="0" borderId="20" xfId="0" applyFont="1" applyBorder="1" applyAlignment="1">
      <alignment horizontal="center" vertical="center"/>
    </xf>
    <xf numFmtId="0" fontId="12" fillId="0" borderId="0" xfId="0" applyFont="1" applyAlignment="1">
      <alignment horizontal="center" vertical="center"/>
    </xf>
    <xf numFmtId="0" fontId="0" fillId="0" borderId="10" xfId="0" applyBorder="1" applyAlignment="1">
      <alignment horizontal="center" vertical="center"/>
    </xf>
    <xf numFmtId="187" fontId="0" fillId="3" borderId="1" xfId="0" applyNumberFormat="1" applyFill="1" applyBorder="1" applyAlignment="1">
      <alignment horizontal="center" vertical="center"/>
    </xf>
    <xf numFmtId="187" fontId="0" fillId="3" borderId="1" xfId="0" applyNumberFormat="1" applyFill="1" applyBorder="1" applyAlignment="1">
      <alignment horizontal="right" vertical="center"/>
    </xf>
    <xf numFmtId="187" fontId="0" fillId="0" borderId="3" xfId="0" applyNumberFormat="1" applyBorder="1" applyAlignment="1">
      <alignment horizontal="center" vertical="center"/>
    </xf>
    <xf numFmtId="187" fontId="0" fillId="3" borderId="5" xfId="0" applyNumberFormat="1" applyFill="1" applyBorder="1" applyAlignment="1">
      <alignment horizontal="center" vertical="center"/>
    </xf>
    <xf numFmtId="187" fontId="0" fillId="0" borderId="4" xfId="0" applyNumberFormat="1" applyBorder="1" applyAlignment="1">
      <alignment horizontal="right" vertical="center"/>
    </xf>
    <xf numFmtId="187" fontId="0" fillId="3" borderId="5" xfId="0" applyNumberFormat="1" applyFill="1" applyBorder="1" applyAlignment="1">
      <alignment horizontal="right" vertical="center"/>
    </xf>
    <xf numFmtId="187" fontId="0" fillId="0" borderId="1" xfId="0" applyNumberFormat="1" applyBorder="1" applyAlignment="1">
      <alignment horizontal="center" vertical="center"/>
    </xf>
    <xf numFmtId="187" fontId="0" fillId="0" borderId="5" xfId="0" applyNumberFormat="1" applyBorder="1" applyAlignment="1">
      <alignment horizontal="center" vertical="center"/>
    </xf>
    <xf numFmtId="0" fontId="13" fillId="0" borderId="0" xfId="0" applyFont="1" applyAlignment="1">
      <alignment horizontal="left" vertical="center"/>
    </xf>
    <xf numFmtId="190" fontId="0" fillId="0" borderId="6" xfId="0" applyNumberFormat="1" applyBorder="1" applyAlignment="1">
      <alignment horizontal="center" vertical="center"/>
    </xf>
    <xf numFmtId="0" fontId="0" fillId="3" borderId="1" xfId="0" applyFill="1" applyBorder="1" applyAlignment="1">
      <alignment horizontal="center" vertical="center"/>
    </xf>
    <xf numFmtId="190" fontId="0" fillId="0" borderId="2" xfId="0" applyNumberFormat="1" applyBorder="1" applyAlignment="1">
      <alignment horizontal="center" vertical="center"/>
    </xf>
    <xf numFmtId="0" fontId="0" fillId="0" borderId="1" xfId="0" applyBorder="1" applyAlignment="1">
      <alignment horizontal="center" vertical="center"/>
    </xf>
    <xf numFmtId="185" fontId="0" fillId="0" borderId="1" xfId="0" applyNumberFormat="1" applyBorder="1" applyAlignment="1">
      <alignment horizontal="center" vertical="center" textRotation="255"/>
    </xf>
    <xf numFmtId="0" fontId="11" fillId="0" borderId="1" xfId="0" applyFont="1" applyBorder="1" applyAlignment="1">
      <alignment horizontal="center" vertical="center"/>
    </xf>
    <xf numFmtId="0" fontId="13" fillId="0" borderId="0" xfId="0" applyFont="1" applyAlignment="1">
      <alignment horizontal="center" vertical="center"/>
    </xf>
    <xf numFmtId="193" fontId="0" fillId="3" borderId="9" xfId="0" applyNumberFormat="1" applyFill="1" applyBorder="1" applyAlignment="1">
      <alignment horizontal="center" vertical="center"/>
    </xf>
    <xf numFmtId="0" fontId="28" fillId="0" borderId="0" xfId="2" applyFont="1" applyAlignment="1">
      <alignment horizontal="left" vertical="center"/>
    </xf>
    <xf numFmtId="0" fontId="25" fillId="9" borderId="8" xfId="0" applyFont="1" applyFill="1" applyBorder="1" applyAlignment="1">
      <alignment horizontal="center" vertical="center"/>
    </xf>
    <xf numFmtId="0" fontId="25" fillId="10" borderId="1" xfId="0" applyFont="1" applyFill="1" applyBorder="1" applyAlignment="1">
      <alignment horizontal="center" vertical="center" wrapText="1"/>
    </xf>
    <xf numFmtId="0" fontId="25" fillId="7" borderId="8"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92" fontId="12" fillId="3" borderId="1" xfId="0" applyNumberFormat="1" applyFont="1" applyFill="1" applyBorder="1" applyAlignment="1">
      <alignment horizontal="center" vertical="center"/>
    </xf>
    <xf numFmtId="195" fontId="29" fillId="0" borderId="0" xfId="2" applyNumberFormat="1" applyFont="1">
      <alignment vertical="center"/>
    </xf>
    <xf numFmtId="0" fontId="28" fillId="0" borderId="0" xfId="2" applyFont="1" applyAlignment="1">
      <alignment horizontal="center" vertical="center" wrapText="1"/>
    </xf>
    <xf numFmtId="0" fontId="0" fillId="0" borderId="0" xfId="0" applyAlignment="1">
      <alignment horizontal="center"/>
    </xf>
    <xf numFmtId="0" fontId="31" fillId="0" borderId="0" xfId="2" applyFont="1">
      <alignment vertical="center"/>
    </xf>
    <xf numFmtId="0" fontId="28" fillId="0" borderId="0" xfId="2" applyFont="1" applyAlignment="1">
      <alignment vertical="center" shrinkToFit="1"/>
    </xf>
    <xf numFmtId="0" fontId="23" fillId="0" borderId="0" xfId="0" applyFont="1" applyAlignment="1">
      <alignment vertical="center" wrapText="1"/>
    </xf>
    <xf numFmtId="0" fontId="23" fillId="8" borderId="18" xfId="0" applyFont="1" applyFill="1" applyBorder="1" applyAlignment="1">
      <alignment horizontal="center" vertical="center"/>
    </xf>
    <xf numFmtId="0" fontId="12" fillId="0" borderId="2" xfId="0" applyFont="1" applyBorder="1" applyAlignment="1">
      <alignment horizontal="center" vertical="center"/>
    </xf>
    <xf numFmtId="0" fontId="0" fillId="0" borderId="34" xfId="0" applyBorder="1" applyAlignment="1">
      <alignment horizontal="center" vertical="center"/>
    </xf>
    <xf numFmtId="0" fontId="0" fillId="0" borderId="0" xfId="0" applyAlignment="1">
      <alignment horizontal="right" vertical="center" textRotation="255"/>
    </xf>
    <xf numFmtId="0" fontId="0" fillId="0" borderId="0" xfId="0" applyAlignment="1">
      <alignment horizontal="center" vertical="center" textRotation="255"/>
    </xf>
    <xf numFmtId="0" fontId="0" fillId="0" borderId="9" xfId="0" applyBorder="1" applyAlignment="1">
      <alignment horizontal="right" vertical="center" textRotation="255"/>
    </xf>
    <xf numFmtId="0" fontId="0" fillId="0" borderId="36" xfId="0" applyBorder="1" applyAlignment="1">
      <alignment horizontal="center" vertical="center"/>
    </xf>
    <xf numFmtId="0" fontId="0" fillId="0" borderId="35" xfId="0" applyBorder="1" applyAlignment="1">
      <alignment horizontal="center" vertical="center"/>
    </xf>
    <xf numFmtId="38" fontId="13"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28" xfId="0" applyFill="1" applyBorder="1" applyAlignment="1">
      <alignment horizontal="center" vertical="center"/>
    </xf>
    <xf numFmtId="0" fontId="0" fillId="2" borderId="34" xfId="0" applyFill="1" applyBorder="1" applyAlignment="1">
      <alignment horizontal="center" vertical="center"/>
    </xf>
    <xf numFmtId="0" fontId="0" fillId="2" borderId="2" xfId="0" applyFill="1" applyBorder="1" applyAlignment="1">
      <alignment horizontal="center" vertical="center"/>
    </xf>
    <xf numFmtId="0" fontId="0" fillId="3" borderId="19" xfId="0" applyFill="1" applyBorder="1" applyAlignment="1">
      <alignment horizontal="center" vertical="center"/>
    </xf>
    <xf numFmtId="0" fontId="0" fillId="2" borderId="19" xfId="0" applyFill="1" applyBorder="1" applyAlignment="1">
      <alignment horizontal="center" vertical="center"/>
    </xf>
    <xf numFmtId="0" fontId="0" fillId="2" borderId="38" xfId="0" applyFill="1" applyBorder="1" applyAlignment="1">
      <alignment horizontal="center" vertical="center"/>
    </xf>
    <xf numFmtId="0" fontId="0" fillId="2" borderId="15" xfId="0" applyFill="1" applyBorder="1" applyAlignment="1">
      <alignment horizontal="center" vertical="center"/>
    </xf>
    <xf numFmtId="0" fontId="0" fillId="3" borderId="37" xfId="0" applyFill="1" applyBorder="1" applyAlignment="1">
      <alignment horizontal="center" vertical="center"/>
    </xf>
    <xf numFmtId="0" fontId="0" fillId="3" borderId="35" xfId="0" applyFill="1" applyBorder="1" applyAlignment="1">
      <alignment horizontal="center" vertical="center"/>
    </xf>
    <xf numFmtId="0" fontId="0" fillId="2" borderId="35" xfId="0" applyFill="1" applyBorder="1" applyAlignment="1">
      <alignment horizontal="center" vertical="center"/>
    </xf>
    <xf numFmtId="0" fontId="0" fillId="2" borderId="37" xfId="0" applyFill="1" applyBorder="1" applyAlignment="1">
      <alignment horizontal="center" vertical="center"/>
    </xf>
    <xf numFmtId="181" fontId="0" fillId="0" borderId="0" xfId="0" applyNumberFormat="1" applyAlignment="1">
      <alignment horizontal="center"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left" vertical="center"/>
    </xf>
    <xf numFmtId="0" fontId="0" fillId="0" borderId="0" xfId="0" applyAlignment="1">
      <alignment horizontal="left" vertical="center"/>
    </xf>
    <xf numFmtId="0" fontId="0" fillId="0" borderId="18" xfId="0" applyBorder="1" applyAlignment="1">
      <alignment horizontal="center" vertical="center"/>
    </xf>
    <xf numFmtId="0" fontId="0" fillId="0" borderId="2" xfId="0" applyBorder="1" applyAlignment="1">
      <alignment horizontal="left" vertical="center"/>
    </xf>
    <xf numFmtId="0" fontId="0" fillId="3" borderId="7" xfId="0" applyFill="1" applyBorder="1" applyAlignment="1">
      <alignment horizontal="center" vertical="center"/>
    </xf>
    <xf numFmtId="0" fontId="0" fillId="0" borderId="0" xfId="0" applyAlignment="1">
      <alignment horizontal="right" vertical="center"/>
    </xf>
    <xf numFmtId="0" fontId="0" fillId="3" borderId="18" xfId="0" applyFill="1" applyBorder="1" applyAlignment="1">
      <alignment horizontal="center" vertical="center"/>
    </xf>
    <xf numFmtId="0" fontId="0" fillId="0" borderId="0" xfId="0" applyAlignment="1">
      <alignment horizontal="center" vertical="center" wrapText="1"/>
    </xf>
    <xf numFmtId="0" fontId="28" fillId="3" borderId="1" xfId="2" applyFont="1" applyFill="1" applyBorder="1" applyAlignment="1">
      <alignment horizontal="center" vertical="center"/>
    </xf>
    <xf numFmtId="0" fontId="29" fillId="3" borderId="1" xfId="2" applyFont="1" applyFill="1" applyBorder="1" applyAlignment="1">
      <alignment horizontal="center" vertical="center"/>
    </xf>
    <xf numFmtId="0" fontId="9" fillId="0" borderId="0" xfId="0" applyFont="1" applyAlignment="1">
      <alignment vertical="center"/>
    </xf>
    <xf numFmtId="178" fontId="0" fillId="0" borderId="0" xfId="0" applyNumberFormat="1" applyAlignment="1">
      <alignment vertical="center"/>
    </xf>
    <xf numFmtId="0" fontId="14" fillId="0" borderId="0" xfId="0" applyFont="1" applyAlignment="1">
      <alignment vertical="center"/>
    </xf>
    <xf numFmtId="176" fontId="0" fillId="0" borderId="7" xfId="0" applyNumberFormat="1" applyBorder="1" applyAlignment="1">
      <alignment vertical="center"/>
    </xf>
    <xf numFmtId="177" fontId="0" fillId="0" borderId="7" xfId="0" applyNumberFormat="1" applyBorder="1" applyAlignment="1">
      <alignment vertical="center"/>
    </xf>
    <xf numFmtId="0" fontId="0" fillId="0" borderId="7" xfId="0" applyBorder="1" applyAlignment="1">
      <alignment vertical="center"/>
    </xf>
    <xf numFmtId="0" fontId="0" fillId="2" borderId="7" xfId="0" applyFill="1" applyBorder="1" applyAlignment="1">
      <alignment vertical="center"/>
    </xf>
    <xf numFmtId="0" fontId="8" fillId="0" borderId="0" xfId="0" applyFont="1" applyAlignment="1">
      <alignment vertical="center"/>
    </xf>
    <xf numFmtId="0" fontId="18" fillId="0" borderId="0" xfId="0" applyFont="1" applyAlignment="1">
      <alignment vertical="center"/>
    </xf>
    <xf numFmtId="0" fontId="7" fillId="0" borderId="0" xfId="0" applyFont="1" applyAlignment="1">
      <alignment vertical="center"/>
    </xf>
    <xf numFmtId="0" fontId="0" fillId="2" borderId="0" xfId="0" applyFill="1" applyAlignment="1">
      <alignment vertical="center"/>
    </xf>
    <xf numFmtId="0" fontId="12" fillId="0" borderId="0" xfId="0" applyFont="1" applyAlignment="1">
      <alignment vertical="center"/>
    </xf>
    <xf numFmtId="181" fontId="0" fillId="0" borderId="0" xfId="0" applyNumberFormat="1" applyAlignment="1">
      <alignment vertical="center"/>
    </xf>
    <xf numFmtId="0" fontId="0" fillId="0" borderId="10" xfId="0" applyBorder="1" applyAlignment="1">
      <alignment vertical="center"/>
    </xf>
    <xf numFmtId="38" fontId="0" fillId="0" borderId="0" xfId="1" applyFont="1" applyAlignment="1">
      <alignment vertical="center"/>
    </xf>
    <xf numFmtId="0" fontId="0" fillId="0" borderId="25" xfId="0" applyBorder="1" applyAlignment="1">
      <alignment vertical="center"/>
    </xf>
    <xf numFmtId="0" fontId="19"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vertical="center" wrapText="1"/>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0" fillId="2" borderId="53" xfId="0" applyFill="1" applyBorder="1" applyAlignment="1">
      <alignment horizontal="center" vertical="center"/>
    </xf>
    <xf numFmtId="0" fontId="0" fillId="5" borderId="54" xfId="0" applyFill="1" applyBorder="1" applyAlignment="1">
      <alignment horizontal="center" vertical="center"/>
    </xf>
    <xf numFmtId="0" fontId="0" fillId="4" borderId="56" xfId="0" applyFill="1" applyBorder="1" applyAlignment="1">
      <alignment horizontal="center" vertical="center"/>
    </xf>
    <xf numFmtId="186" fontId="0" fillId="0" borderId="0" xfId="0" applyNumberFormat="1" applyAlignment="1">
      <alignment horizontal="center"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wrapText="1"/>
    </xf>
    <xf numFmtId="0" fontId="12" fillId="0" borderId="1" xfId="0" applyFont="1" applyBorder="1" applyAlignment="1">
      <alignment horizontal="left" vertical="center"/>
    </xf>
    <xf numFmtId="0" fontId="15" fillId="0" borderId="1" xfId="0" applyFont="1" applyBorder="1" applyAlignment="1">
      <alignment horizontal="center" vertical="center" wrapText="1"/>
    </xf>
    <xf numFmtId="0" fontId="0" fillId="0" borderId="9" xfId="0" applyBorder="1" applyAlignment="1">
      <alignment horizontal="center" vertical="center"/>
    </xf>
    <xf numFmtId="187" fontId="0" fillId="3" borderId="7" xfId="0" applyNumberFormat="1" applyFill="1" applyBorder="1" applyAlignment="1">
      <alignment horizontal="center" vertical="center"/>
    </xf>
    <xf numFmtId="187" fontId="0" fillId="3" borderId="7" xfId="0" applyNumberFormat="1" applyFill="1" applyBorder="1" applyAlignment="1">
      <alignment horizontal="right" vertical="center"/>
    </xf>
    <xf numFmtId="0" fontId="0" fillId="3" borderId="58" xfId="0" applyFill="1" applyBorder="1" applyAlignment="1">
      <alignment horizontal="center" vertical="center"/>
    </xf>
    <xf numFmtId="0" fontId="12" fillId="0" borderId="1" xfId="0" applyFont="1" applyBorder="1" applyAlignment="1">
      <alignment horizontal="center" vertical="center" wrapText="1"/>
    </xf>
    <xf numFmtId="187" fontId="0" fillId="0" borderId="6" xfId="0" applyNumberFormat="1" applyBorder="1" applyAlignment="1">
      <alignment horizontal="center" vertical="center"/>
    </xf>
    <xf numFmtId="0" fontId="0" fillId="0" borderId="8" xfId="0"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6" xfId="0" applyBorder="1" applyAlignment="1">
      <alignment vertical="center"/>
    </xf>
    <xf numFmtId="0" fontId="0" fillId="0" borderId="6" xfId="0" applyBorder="1" applyAlignment="1">
      <alignment vertical="center" wrapText="1"/>
    </xf>
    <xf numFmtId="0" fontId="0" fillId="3" borderId="6" xfId="0" applyFill="1" applyBorder="1" applyAlignment="1">
      <alignment vertical="center" wrapText="1"/>
    </xf>
    <xf numFmtId="186" fontId="12" fillId="3" borderId="62" xfId="0" applyNumberFormat="1" applyFont="1" applyFill="1" applyBorder="1" applyAlignment="1">
      <alignment horizontal="center" vertical="center"/>
    </xf>
    <xf numFmtId="0" fontId="0" fillId="0" borderId="66" xfId="0" applyBorder="1" applyAlignment="1">
      <alignment horizontal="center" vertical="center"/>
    </xf>
    <xf numFmtId="49" fontId="0" fillId="0" borderId="66" xfId="0" applyNumberFormat="1" applyBorder="1" applyAlignment="1">
      <alignment horizontal="center" vertical="center"/>
    </xf>
    <xf numFmtId="0" fontId="0" fillId="3" borderId="66" xfId="0" applyFill="1" applyBorder="1" applyAlignment="1">
      <alignment horizontal="center" vertical="center"/>
    </xf>
    <xf numFmtId="0" fontId="0" fillId="0" borderId="69" xfId="0" applyBorder="1" applyAlignment="1">
      <alignment vertical="center"/>
    </xf>
    <xf numFmtId="0" fontId="0" fillId="0" borderId="70" xfId="0" applyBorder="1" applyAlignment="1">
      <alignment vertical="center"/>
    </xf>
    <xf numFmtId="0" fontId="0" fillId="3" borderId="68" xfId="0" applyFill="1" applyBorder="1" applyAlignment="1">
      <alignment horizontal="center" vertical="center"/>
    </xf>
    <xf numFmtId="0" fontId="0" fillId="0" borderId="69" xfId="0" applyBorder="1" applyAlignment="1">
      <alignment horizontal="center" vertical="center"/>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3" borderId="1" xfId="0" applyFill="1" applyBorder="1" applyAlignment="1">
      <alignment horizontal="center" vertical="center" wrapText="1"/>
    </xf>
    <xf numFmtId="193" fontId="0" fillId="3" borderId="1" xfId="0" applyNumberFormat="1" applyFill="1" applyBorder="1" applyAlignment="1">
      <alignment horizontal="center" vertical="center" wrapText="1"/>
    </xf>
    <xf numFmtId="190" fontId="0" fillId="0" borderId="14" xfId="0" applyNumberFormat="1" applyBorder="1" applyAlignment="1">
      <alignment horizontal="center" vertical="center"/>
    </xf>
    <xf numFmtId="0" fontId="0" fillId="0" borderId="79" xfId="0" applyBorder="1" applyAlignment="1">
      <alignment horizontal="center" vertical="center" wrapText="1"/>
    </xf>
    <xf numFmtId="0" fontId="0" fillId="0" borderId="80" xfId="0" applyBorder="1" applyAlignment="1">
      <alignment vertical="center" wrapText="1"/>
    </xf>
    <xf numFmtId="0" fontId="0" fillId="0" borderId="39" xfId="0" applyBorder="1" applyAlignment="1">
      <alignment vertical="center" wrapText="1"/>
    </xf>
    <xf numFmtId="0" fontId="0" fillId="0" borderId="78" xfId="0" applyBorder="1" applyAlignment="1">
      <alignment vertical="center"/>
    </xf>
    <xf numFmtId="0" fontId="16" fillId="0" borderId="0" xfId="0" applyFont="1" applyAlignment="1">
      <alignment horizontal="left" vertical="center" wrapText="1"/>
    </xf>
    <xf numFmtId="0" fontId="16" fillId="0" borderId="0" xfId="0" applyFont="1" applyAlignment="1">
      <alignment vertical="center"/>
    </xf>
    <xf numFmtId="0" fontId="23" fillId="15" borderId="1" xfId="0" applyFont="1" applyFill="1" applyBorder="1" applyAlignment="1">
      <alignment horizontal="center" vertical="center" wrapText="1"/>
    </xf>
    <xf numFmtId="0" fontId="23" fillId="15" borderId="9" xfId="0" applyFont="1" applyFill="1" applyBorder="1" applyAlignment="1">
      <alignment horizontal="center" vertical="center" wrapText="1"/>
    </xf>
    <xf numFmtId="0" fontId="28" fillId="0" borderId="0" xfId="4" applyFont="1">
      <alignment vertical="center"/>
    </xf>
    <xf numFmtId="0" fontId="29" fillId="3" borderId="1" xfId="4" applyFont="1" applyFill="1" applyBorder="1" applyAlignment="1">
      <alignment horizontal="center" vertical="center"/>
    </xf>
    <xf numFmtId="0" fontId="28" fillId="0" borderId="0" xfId="4" applyFont="1" applyAlignment="1">
      <alignment horizontal="left" vertical="center" wrapText="1"/>
    </xf>
    <xf numFmtId="0" fontId="28" fillId="0" borderId="0" xfId="4" applyFont="1" applyAlignment="1">
      <alignment vertical="center" wrapText="1"/>
    </xf>
    <xf numFmtId="0" fontId="28" fillId="0" borderId="1" xfId="4" applyFont="1" applyBorder="1">
      <alignment vertical="center"/>
    </xf>
    <xf numFmtId="0" fontId="13" fillId="3" borderId="1" xfId="4" applyFont="1" applyFill="1" applyBorder="1">
      <alignment vertical="center"/>
    </xf>
    <xf numFmtId="0" fontId="13" fillId="0" borderId="0" xfId="4" applyFont="1">
      <alignment vertical="center"/>
    </xf>
    <xf numFmtId="0" fontId="30" fillId="0" borderId="0" xfId="4" applyFont="1" applyAlignment="1">
      <alignment horizontal="left" vertical="center"/>
    </xf>
    <xf numFmtId="0" fontId="28" fillId="0" borderId="0" xfId="4" applyFont="1" applyAlignment="1"/>
    <xf numFmtId="0" fontId="28" fillId="0" borderId="0" xfId="4" applyFont="1" applyAlignment="1">
      <alignment horizontal="center" vertical="center"/>
    </xf>
    <xf numFmtId="0" fontId="30" fillId="0" borderId="0" xfId="4" applyFont="1">
      <alignment vertical="center"/>
    </xf>
    <xf numFmtId="0" fontId="29" fillId="0" borderId="0" xfId="4" applyFont="1">
      <alignment vertical="center"/>
    </xf>
    <xf numFmtId="0" fontId="28" fillId="0" borderId="0" xfId="4" applyFont="1" applyAlignment="1">
      <alignment horizontal="center" vertical="center" shrinkToFit="1"/>
    </xf>
    <xf numFmtId="0" fontId="33" fillId="0" borderId="0" xfId="4" applyFont="1">
      <alignment vertical="center"/>
    </xf>
    <xf numFmtId="0" fontId="37" fillId="0" borderId="0" xfId="2" applyFont="1" applyAlignment="1">
      <alignment horizontal="center" vertical="center"/>
    </xf>
    <xf numFmtId="0" fontId="0" fillId="3" borderId="84" xfId="0" applyFill="1" applyBorder="1" applyAlignment="1">
      <alignment horizontal="center" vertical="center"/>
    </xf>
    <xf numFmtId="0" fontId="0" fillId="3" borderId="85" xfId="0" applyFill="1" applyBorder="1" applyAlignment="1">
      <alignment horizontal="center" vertical="center"/>
    </xf>
    <xf numFmtId="0" fontId="0" fillId="3" borderId="86" xfId="0" applyFill="1" applyBorder="1" applyAlignment="1">
      <alignment horizontal="center" vertical="center"/>
    </xf>
    <xf numFmtId="0" fontId="0" fillId="2" borderId="84" xfId="0" applyFill="1" applyBorder="1" applyAlignment="1">
      <alignment horizontal="center" vertical="center"/>
    </xf>
    <xf numFmtId="0" fontId="0" fillId="2" borderId="87" xfId="0" applyFill="1" applyBorder="1" applyAlignment="1">
      <alignment horizontal="center" vertical="center"/>
    </xf>
    <xf numFmtId="0" fontId="28" fillId="0" borderId="13" xfId="4" applyFont="1" applyBorder="1">
      <alignment vertical="center"/>
    </xf>
    <xf numFmtId="0" fontId="40" fillId="0" borderId="0" xfId="4" applyFont="1">
      <alignment vertical="center"/>
    </xf>
    <xf numFmtId="0" fontId="0" fillId="0" borderId="12" xfId="0" applyBorder="1" applyAlignment="1">
      <alignment horizontal="center" vertical="center"/>
    </xf>
    <xf numFmtId="0" fontId="0" fillId="0" borderId="8" xfId="0" applyBorder="1" applyAlignment="1">
      <alignment horizontal="center" vertical="center" wrapText="1"/>
    </xf>
    <xf numFmtId="0" fontId="0" fillId="5" borderId="84" xfId="0" applyFill="1" applyBorder="1" applyAlignment="1">
      <alignment horizontal="center" vertical="center"/>
    </xf>
    <xf numFmtId="0" fontId="0" fillId="4" borderId="87" xfId="0" applyFill="1" applyBorder="1" applyAlignment="1">
      <alignment horizontal="center" vertical="center"/>
    </xf>
    <xf numFmtId="0" fontId="0" fillId="0" borderId="90" xfId="0" applyBorder="1" applyAlignment="1">
      <alignment horizontal="center" vertical="center" wrapText="1"/>
    </xf>
    <xf numFmtId="0" fontId="0" fillId="2" borderId="43" xfId="0" applyFill="1" applyBorder="1" applyAlignment="1">
      <alignment horizontal="center" vertical="center"/>
    </xf>
    <xf numFmtId="0" fontId="0" fillId="2" borderId="46" xfId="0" applyFill="1" applyBorder="1" applyAlignment="1">
      <alignment horizontal="center" vertical="center"/>
    </xf>
    <xf numFmtId="0" fontId="0" fillId="4" borderId="92" xfId="0" applyFill="1" applyBorder="1" applyAlignment="1">
      <alignment horizontal="center" vertical="center"/>
    </xf>
    <xf numFmtId="0" fontId="0" fillId="0" borderId="42" xfId="0" applyBorder="1" applyAlignment="1">
      <alignment horizontal="center" vertical="center" wrapText="1"/>
    </xf>
    <xf numFmtId="0" fontId="41" fillId="0" borderId="0" xfId="4" applyFont="1" applyAlignment="1">
      <alignment vertical="center" wrapTex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7" fillId="0" borderId="11" xfId="0" applyFont="1" applyBorder="1" applyAlignment="1">
      <alignment horizontal="left" vertical="center" wrapText="1"/>
    </xf>
    <xf numFmtId="0" fontId="0" fillId="0" borderId="0" xfId="0" applyAlignment="1">
      <alignment horizontal="left" vertical="center"/>
    </xf>
    <xf numFmtId="0" fontId="0" fillId="0" borderId="20" xfId="0" applyBorder="1" applyAlignment="1">
      <alignment horizontal="left" vertical="center"/>
    </xf>
    <xf numFmtId="0" fontId="46" fillId="0" borderId="40" xfId="0" applyFont="1" applyBorder="1" applyAlignment="1">
      <alignment horizontal="center" vertical="center" textRotation="255"/>
    </xf>
    <xf numFmtId="0" fontId="46" fillId="0" borderId="47" xfId="0" applyFont="1" applyBorder="1" applyAlignment="1">
      <alignment horizontal="center" vertical="center" textRotation="255"/>
    </xf>
    <xf numFmtId="0" fontId="46" fillId="0" borderId="50" xfId="0" applyFont="1" applyBorder="1" applyAlignment="1">
      <alignment horizontal="center" vertical="center" textRotation="255"/>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textRotation="255"/>
    </xf>
    <xf numFmtId="0" fontId="0" fillId="0" borderId="11" xfId="0" applyBorder="1" applyAlignment="1">
      <alignment horizontal="center" vertical="center" textRotation="255"/>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7" fillId="0" borderId="0" xfId="0" applyFont="1" applyAlignment="1">
      <alignment horizontal="center" vertical="center"/>
    </xf>
    <xf numFmtId="0" fontId="7" fillId="0" borderId="81" xfId="0" applyFont="1" applyBorder="1" applyAlignment="1">
      <alignment horizontal="left" vertical="center" wrapText="1"/>
    </xf>
    <xf numFmtId="0" fontId="0" fillId="0" borderId="82" xfId="0" applyBorder="1" applyAlignment="1">
      <alignment horizontal="left" vertical="center"/>
    </xf>
    <xf numFmtId="0" fontId="0" fillId="0" borderId="83" xfId="0" applyBorder="1" applyAlignment="1">
      <alignment horizontal="left" vertical="center"/>
    </xf>
    <xf numFmtId="0" fontId="0" fillId="0" borderId="8" xfId="0"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5" fillId="5" borderId="0" xfId="0" applyFont="1" applyFill="1" applyAlignment="1">
      <alignment horizontal="left" vertical="center" wrapText="1"/>
    </xf>
    <xf numFmtId="0" fontId="15" fillId="4" borderId="0" xfId="0" applyFont="1" applyFill="1" applyAlignment="1">
      <alignment horizontal="left" vertical="center" wrapText="1"/>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2" xfId="0" applyNumberFormat="1" applyFill="1" applyBorder="1" applyAlignment="1">
      <alignment horizontal="center" vertical="center"/>
    </xf>
    <xf numFmtId="0" fontId="0" fillId="0" borderId="52" xfId="0" applyBorder="1" applyAlignment="1">
      <alignment horizontal="center" vertical="center"/>
    </xf>
    <xf numFmtId="0" fontId="0" fillId="0" borderId="91" xfId="0" applyBorder="1" applyAlignment="1">
      <alignment horizontal="center" vertical="center"/>
    </xf>
    <xf numFmtId="0" fontId="7" fillId="0" borderId="40" xfId="0" applyFont="1"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center" vertical="center" textRotation="255"/>
    </xf>
    <xf numFmtId="0" fontId="0" fillId="0" borderId="9" xfId="0" applyBorder="1" applyAlignment="1">
      <alignment horizontal="center" vertical="center" textRotation="255"/>
    </xf>
    <xf numFmtId="0" fontId="0" fillId="0" borderId="60" xfId="0" applyBorder="1" applyAlignment="1">
      <alignment horizontal="center" vertical="center" textRotation="255"/>
    </xf>
    <xf numFmtId="0" fontId="0" fillId="0" borderId="64" xfId="0" applyBorder="1" applyAlignment="1">
      <alignment horizontal="center" vertical="center" textRotation="255"/>
    </xf>
    <xf numFmtId="0" fontId="0" fillId="0" borderId="6"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3" borderId="1" xfId="0" applyFill="1" applyBorder="1" applyAlignment="1">
      <alignment vertical="center" wrapText="1"/>
    </xf>
    <xf numFmtId="0" fontId="0" fillId="0" borderId="0" xfId="0" applyAlignment="1">
      <alignment vertical="center" wrapText="1"/>
    </xf>
    <xf numFmtId="0" fontId="0" fillId="3" borderId="1" xfId="0" applyFill="1" applyBorder="1" applyAlignment="1">
      <alignment horizontal="center" vertical="center"/>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3" borderId="1" xfId="0" applyFill="1" applyBorder="1" applyAlignment="1">
      <alignment horizontal="center" vertical="center" wrapText="1"/>
    </xf>
    <xf numFmtId="0" fontId="0" fillId="0" borderId="1" xfId="0" applyBorder="1" applyAlignment="1">
      <alignment horizontal="center" vertical="center" shrinkToFit="1"/>
    </xf>
    <xf numFmtId="0" fontId="0" fillId="0" borderId="1" xfId="0" applyBorder="1" applyAlignment="1">
      <alignment horizontal="center" vertical="center" wrapText="1"/>
    </xf>
    <xf numFmtId="178" fontId="0" fillId="2" borderId="1" xfId="0" applyNumberFormat="1" applyFill="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179" fontId="0" fillId="0" borderId="20" xfId="0" applyNumberFormat="1" applyBorder="1" applyAlignment="1">
      <alignment vertical="center"/>
    </xf>
    <xf numFmtId="191" fontId="13" fillId="3" borderId="8" xfId="0" applyNumberFormat="1" applyFont="1" applyFill="1" applyBorder="1" applyAlignment="1">
      <alignment horizontal="center" vertical="center"/>
    </xf>
    <xf numFmtId="191" fontId="13" fillId="3" borderId="11" xfId="0" applyNumberFormat="1" applyFont="1" applyFill="1" applyBorder="1" applyAlignment="1">
      <alignment horizontal="center" vertical="center"/>
    </xf>
    <xf numFmtId="191" fontId="13" fillId="3" borderId="9" xfId="0" applyNumberFormat="1" applyFont="1" applyFill="1" applyBorder="1" applyAlignment="1">
      <alignment horizontal="center" vertical="center"/>
    </xf>
    <xf numFmtId="179" fontId="0" fillId="0" borderId="0" xfId="0" applyNumberFormat="1" applyAlignment="1">
      <alignment vertical="center"/>
    </xf>
    <xf numFmtId="0" fontId="0" fillId="0" borderId="0" xfId="0" applyAlignment="1">
      <alignment vertical="center"/>
    </xf>
    <xf numFmtId="0" fontId="13" fillId="0" borderId="0" xfId="0" applyFont="1" applyAlignment="1">
      <alignment vertical="center"/>
    </xf>
    <xf numFmtId="180" fontId="13" fillId="3" borderId="8" xfId="0" applyNumberFormat="1" applyFont="1" applyFill="1" applyBorder="1" applyAlignment="1">
      <alignment horizontal="center" vertical="center"/>
    </xf>
    <xf numFmtId="180" fontId="13" fillId="3" borderId="11" xfId="0" applyNumberFormat="1" applyFont="1" applyFill="1" applyBorder="1" applyAlignment="1">
      <alignment horizontal="center" vertical="center"/>
    </xf>
    <xf numFmtId="180" fontId="13" fillId="3" borderId="9" xfId="0" applyNumberFormat="1" applyFont="1" applyFill="1" applyBorder="1" applyAlignment="1">
      <alignment horizontal="center" vertical="center"/>
    </xf>
    <xf numFmtId="49" fontId="13" fillId="3" borderId="8" xfId="0" applyNumberFormat="1" applyFont="1" applyFill="1" applyBorder="1" applyAlignment="1">
      <alignment horizontal="center" vertical="center"/>
    </xf>
    <xf numFmtId="49" fontId="13" fillId="3" borderId="11" xfId="0" applyNumberFormat="1" applyFont="1" applyFill="1" applyBorder="1" applyAlignment="1">
      <alignment horizontal="center" vertical="center"/>
    </xf>
    <xf numFmtId="49" fontId="13" fillId="3" borderId="9" xfId="0" applyNumberFormat="1" applyFont="1" applyFill="1" applyBorder="1" applyAlignment="1">
      <alignment horizontal="center" vertical="center"/>
    </xf>
    <xf numFmtId="0" fontId="0" fillId="0" borderId="0" xfId="0" applyAlignment="1">
      <alignment horizontal="left" vertical="center" wrapText="1"/>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3" xfId="0"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vertical="center" wrapText="1"/>
    </xf>
    <xf numFmtId="0" fontId="0" fillId="0" borderId="18" xfId="0" applyBorder="1" applyAlignment="1">
      <alignment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3" fillId="3" borderId="6" xfId="0" applyFont="1" applyFill="1" applyBorder="1" applyAlignment="1">
      <alignment horizontal="center" vertical="center"/>
    </xf>
    <xf numFmtId="0" fontId="13" fillId="3" borderId="2" xfId="0" applyFont="1" applyFill="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3" fillId="3" borderId="1"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6"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5" fillId="0" borderId="16" xfId="0" applyFont="1" applyBorder="1" applyAlignment="1">
      <alignment horizontal="center" vertical="center" wrapText="1"/>
    </xf>
    <xf numFmtId="0" fontId="15" fillId="0" borderId="18" xfId="0" applyFont="1" applyBorder="1" applyAlignment="1">
      <alignment horizontal="center" vertical="center"/>
    </xf>
    <xf numFmtId="0" fontId="15" fillId="0" borderId="12" xfId="0" applyFont="1" applyBorder="1" applyAlignment="1">
      <alignment horizontal="center" vertical="center"/>
    </xf>
    <xf numFmtId="0" fontId="15" fillId="0" borderId="14" xfId="0" applyFont="1" applyBorder="1" applyAlignment="1">
      <alignment horizontal="center" vertical="center"/>
    </xf>
    <xf numFmtId="0" fontId="0" fillId="0" borderId="6"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10"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187" fontId="13" fillId="3" borderId="16" xfId="0" applyNumberFormat="1" applyFont="1" applyFill="1" applyBorder="1" applyAlignment="1">
      <alignment horizontal="center" vertical="center"/>
    </xf>
    <xf numFmtId="187" fontId="13" fillId="3" borderId="17" xfId="0" applyNumberFormat="1" applyFont="1" applyFill="1" applyBorder="1" applyAlignment="1">
      <alignment horizontal="center" vertical="center"/>
    </xf>
    <xf numFmtId="187" fontId="13" fillId="3" borderId="18" xfId="0" applyNumberFormat="1" applyFont="1" applyFill="1" applyBorder="1" applyAlignment="1">
      <alignment horizontal="center" vertical="center"/>
    </xf>
    <xf numFmtId="187" fontId="13" fillId="3" borderId="20" xfId="0" applyNumberFormat="1" applyFont="1" applyFill="1" applyBorder="1" applyAlignment="1">
      <alignment horizontal="center" vertical="center"/>
    </xf>
    <xf numFmtId="187" fontId="13" fillId="3" borderId="0" xfId="0" applyNumberFormat="1" applyFont="1" applyFill="1" applyAlignment="1">
      <alignment horizontal="center" vertical="center"/>
    </xf>
    <xf numFmtId="187" fontId="13" fillId="3" borderId="15" xfId="0" applyNumberFormat="1" applyFont="1" applyFill="1" applyBorder="1" applyAlignment="1">
      <alignment horizontal="center" vertical="center"/>
    </xf>
    <xf numFmtId="187" fontId="13" fillId="3" borderId="12" xfId="0" applyNumberFormat="1" applyFont="1" applyFill="1" applyBorder="1" applyAlignment="1">
      <alignment horizontal="center" vertical="center"/>
    </xf>
    <xf numFmtId="187" fontId="13" fillId="3" borderId="13" xfId="0" applyNumberFormat="1" applyFont="1" applyFill="1" applyBorder="1" applyAlignment="1">
      <alignment horizontal="center" vertical="center"/>
    </xf>
    <xf numFmtId="187" fontId="13" fillId="3" borderId="14" xfId="0" applyNumberFormat="1" applyFont="1" applyFill="1" applyBorder="1" applyAlignment="1">
      <alignment horizontal="center" vertical="center"/>
    </xf>
    <xf numFmtId="0" fontId="15" fillId="0" borderId="0" xfId="0" applyFont="1" applyAlignment="1">
      <alignment horizontal="right" vertical="center"/>
    </xf>
    <xf numFmtId="0" fontId="15" fillId="0" borderId="15" xfId="0" applyFont="1" applyBorder="1" applyAlignment="1">
      <alignment horizontal="righ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3" borderId="16" xfId="0" applyFill="1" applyBorder="1" applyAlignment="1">
      <alignment horizontal="center" vertical="center"/>
    </xf>
    <xf numFmtId="0" fontId="0" fillId="3" borderId="18"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17"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65" xfId="0" applyBorder="1" applyAlignment="1">
      <alignment horizontal="center" vertical="center"/>
    </xf>
    <xf numFmtId="0" fontId="0" fillId="0" borderId="41" xfId="0" applyBorder="1" applyAlignment="1">
      <alignment horizontal="center" vertical="center"/>
    </xf>
    <xf numFmtId="0" fontId="0" fillId="0" borderId="45" xfId="0" applyBorder="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0" xfId="0" applyAlignment="1">
      <alignment horizontal="right" vertical="center"/>
    </xf>
    <xf numFmtId="0" fontId="0" fillId="3" borderId="51" xfId="0" applyFill="1" applyBorder="1" applyAlignment="1">
      <alignment horizontal="center" vertical="center"/>
    </xf>
    <xf numFmtId="0" fontId="0" fillId="3" borderId="67" xfId="0" applyFill="1" applyBorder="1" applyAlignment="1">
      <alignment horizontal="center" vertical="center"/>
    </xf>
    <xf numFmtId="0" fontId="0" fillId="3" borderId="72" xfId="0" applyFill="1" applyBorder="1" applyAlignment="1">
      <alignment horizontal="center" vertical="center"/>
    </xf>
    <xf numFmtId="186" fontId="12" fillId="3" borderId="63" xfId="0" applyNumberFormat="1" applyFont="1" applyFill="1" applyBorder="1" applyAlignment="1">
      <alignment horizontal="center" vertical="center"/>
    </xf>
    <xf numFmtId="186" fontId="12" fillId="3" borderId="64" xfId="0" applyNumberFormat="1" applyFont="1" applyFill="1" applyBorder="1" applyAlignment="1">
      <alignment horizontal="center" vertical="center"/>
    </xf>
    <xf numFmtId="0" fontId="0" fillId="3" borderId="71" xfId="0" applyFill="1" applyBorder="1" applyAlignment="1">
      <alignment horizontal="center" vertical="center"/>
    </xf>
    <xf numFmtId="0" fontId="0" fillId="3" borderId="50" xfId="0"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196" fontId="0" fillId="0" borderId="16" xfId="0" applyNumberFormat="1" applyBorder="1" applyAlignment="1">
      <alignment horizontal="center" vertical="center"/>
    </xf>
    <xf numFmtId="196" fontId="0" fillId="0" borderId="18" xfId="0" applyNumberFormat="1" applyBorder="1" applyAlignment="1">
      <alignment horizontal="center" vertical="center"/>
    </xf>
    <xf numFmtId="196" fontId="0" fillId="0" borderId="20" xfId="0" applyNumberFormat="1" applyBorder="1" applyAlignment="1">
      <alignment horizontal="center" vertical="center"/>
    </xf>
    <xf numFmtId="196" fontId="0" fillId="0" borderId="15" xfId="0" applyNumberFormat="1" applyBorder="1" applyAlignment="1">
      <alignment horizontal="center" vertical="center"/>
    </xf>
    <xf numFmtId="196" fontId="0" fillId="0" borderId="12" xfId="0" applyNumberFormat="1" applyBorder="1" applyAlignment="1">
      <alignment horizontal="center" vertical="center"/>
    </xf>
    <xf numFmtId="196" fontId="0" fillId="0" borderId="14" xfId="0" applyNumberFormat="1" applyBorder="1" applyAlignment="1">
      <alignment horizontal="center" vertical="center"/>
    </xf>
    <xf numFmtId="0" fontId="0" fillId="0" borderId="57" xfId="0" applyBorder="1" applyAlignment="1">
      <alignment horizontal="center" vertical="center" wrapText="1"/>
    </xf>
    <xf numFmtId="0" fontId="0" fillId="0" borderId="1" xfId="0" applyBorder="1" applyAlignment="1">
      <alignment horizontal="left"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left" vertical="center" wrapText="1"/>
    </xf>
    <xf numFmtId="0" fontId="0" fillId="0" borderId="1" xfId="0" applyBorder="1" applyAlignment="1">
      <alignment horizontal="center" vertical="center" textRotation="255"/>
    </xf>
    <xf numFmtId="0" fontId="0" fillId="0" borderId="9" xfId="0" applyBorder="1" applyAlignment="1">
      <alignment horizontal="center" vertical="center"/>
    </xf>
    <xf numFmtId="0" fontId="0" fillId="0" borderId="11" xfId="0" applyBorder="1" applyAlignment="1">
      <alignment horizontal="center" vertical="center" wrapText="1"/>
    </xf>
    <xf numFmtId="188" fontId="0" fillId="0" borderId="8" xfId="0" applyNumberFormat="1" applyBorder="1" applyAlignment="1">
      <alignment horizontal="center" vertical="center"/>
    </xf>
    <xf numFmtId="188" fontId="0" fillId="0" borderId="9" xfId="0" applyNumberFormat="1" applyBorder="1" applyAlignment="1">
      <alignment horizontal="center" vertical="center"/>
    </xf>
    <xf numFmtId="189" fontId="0" fillId="0" borderId="1" xfId="0" applyNumberFormat="1" applyBorder="1" applyAlignment="1">
      <alignment horizontal="center" vertical="center"/>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3" xfId="0" applyBorder="1" applyAlignment="1">
      <alignment horizontal="left" vertical="center"/>
    </xf>
    <xf numFmtId="0" fontId="0" fillId="0" borderId="8" xfId="0" applyBorder="1" applyAlignment="1">
      <alignment vertical="center" textRotation="255"/>
    </xf>
    <xf numFmtId="0" fontId="0" fillId="0" borderId="11" xfId="0" applyBorder="1" applyAlignment="1">
      <alignment vertical="center" textRotation="255"/>
    </xf>
    <xf numFmtId="0" fontId="0" fillId="0" borderId="9" xfId="0" applyBorder="1" applyAlignment="1">
      <alignment vertical="center"/>
    </xf>
    <xf numFmtId="0" fontId="0" fillId="3" borderId="1" xfId="0" applyFill="1" applyBorder="1" applyAlignment="1">
      <alignment horizontal="left" vertical="center" wrapText="1"/>
    </xf>
    <xf numFmtId="0" fontId="0" fillId="0" borderId="15" xfId="0" applyBorder="1" applyAlignment="1">
      <alignment horizontal="center" vertical="center" wrapText="1"/>
    </xf>
    <xf numFmtId="0" fontId="12" fillId="0" borderId="8" xfId="0" applyFont="1" applyBorder="1" applyAlignment="1">
      <alignment vertical="center" textRotation="255" shrinkToFit="1"/>
    </xf>
    <xf numFmtId="0" fontId="12" fillId="0" borderId="11" xfId="0" applyFont="1" applyBorder="1" applyAlignment="1">
      <alignment vertical="center" textRotation="255" shrinkToFit="1"/>
    </xf>
    <xf numFmtId="0" fontId="12" fillId="0" borderId="9" xfId="0" applyFont="1" applyBorder="1" applyAlignment="1">
      <alignment vertical="center" textRotation="255" shrinkToFit="1"/>
    </xf>
    <xf numFmtId="0" fontId="13" fillId="0" borderId="20" xfId="0" applyFont="1" applyBorder="1" applyAlignment="1">
      <alignment horizontal="left" vertical="center"/>
    </xf>
    <xf numFmtId="0" fontId="0" fillId="0" borderId="78" xfId="0" applyBorder="1" applyAlignment="1">
      <alignment horizontal="center" vertical="center" wrapText="1"/>
    </xf>
    <xf numFmtId="0" fontId="0" fillId="0" borderId="33" xfId="0" applyBorder="1" applyAlignment="1">
      <alignment horizontal="center" vertical="center" wrapText="1"/>
    </xf>
    <xf numFmtId="0" fontId="13" fillId="3" borderId="16"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4" xfId="0" applyFont="1" applyFill="1" applyBorder="1" applyAlignment="1">
      <alignment horizontal="center" vertical="center"/>
    </xf>
    <xf numFmtId="0" fontId="13" fillId="0" borderId="0" xfId="0" applyFont="1" applyAlignment="1">
      <alignment horizontal="left" vertical="center"/>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2" xfId="0" applyBorder="1" applyAlignment="1">
      <alignment horizontal="left" vertical="center" shrinkToFit="1"/>
    </xf>
    <xf numFmtId="0" fontId="10"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0" fillId="3" borderId="16" xfId="0" applyFill="1" applyBorder="1" applyAlignment="1">
      <alignment horizontal="left" vertical="center" wrapText="1"/>
    </xf>
    <xf numFmtId="0" fontId="0" fillId="3" borderId="17" xfId="0" applyFill="1" applyBorder="1" applyAlignment="1">
      <alignment horizontal="left" vertical="center" wrapText="1"/>
    </xf>
    <xf numFmtId="0" fontId="0" fillId="3" borderId="18" xfId="0" applyFill="1" applyBorder="1" applyAlignment="1">
      <alignment horizontal="left" vertical="center" wrapText="1"/>
    </xf>
    <xf numFmtId="0" fontId="0" fillId="3" borderId="20" xfId="0" applyFill="1" applyBorder="1" applyAlignment="1">
      <alignment horizontal="left" vertical="center" wrapText="1"/>
    </xf>
    <xf numFmtId="0" fontId="0" fillId="3" borderId="0" xfId="0" applyFill="1" applyAlignment="1">
      <alignment horizontal="left" vertical="center" wrapText="1"/>
    </xf>
    <xf numFmtId="0" fontId="0" fillId="3" borderId="15" xfId="0" applyFill="1" applyBorder="1" applyAlignment="1">
      <alignment horizontal="left" vertical="center" wrapText="1"/>
    </xf>
    <xf numFmtId="0" fontId="0" fillId="3" borderId="12" xfId="0"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28" fillId="0" borderId="1" xfId="4" applyFont="1" applyBorder="1" applyAlignment="1">
      <alignment horizontal="left" vertical="center"/>
    </xf>
    <xf numFmtId="0" fontId="33" fillId="0" borderId="1" xfId="4" applyFont="1" applyBorder="1" applyAlignment="1">
      <alignment horizontal="left" vertical="center"/>
    </xf>
    <xf numFmtId="0" fontId="37" fillId="0" borderId="1" xfId="4" applyFont="1" applyBorder="1" applyAlignment="1">
      <alignment horizontal="left" vertical="center"/>
    </xf>
    <xf numFmtId="0" fontId="29" fillId="0" borderId="1" xfId="4" applyFont="1" applyBorder="1" applyAlignment="1">
      <alignment horizontal="left" vertical="center"/>
    </xf>
    <xf numFmtId="0" fontId="41" fillId="0" borderId="0" xfId="4" applyFont="1" applyAlignment="1">
      <alignment horizontal="left" vertical="center" wrapText="1"/>
    </xf>
    <xf numFmtId="0" fontId="41" fillId="0" borderId="13" xfId="4" applyFont="1" applyBorder="1" applyAlignment="1">
      <alignment horizontal="left" vertical="center" wrapText="1"/>
    </xf>
    <xf numFmtId="0" fontId="28" fillId="0" borderId="1" xfId="4" applyFont="1" applyBorder="1" applyAlignment="1">
      <alignment horizontal="center" vertical="center"/>
    </xf>
    <xf numFmtId="0" fontId="29" fillId="0" borderId="1" xfId="4" applyFont="1" applyBorder="1" applyAlignment="1">
      <alignment horizontal="center" vertical="center"/>
    </xf>
    <xf numFmtId="0" fontId="28" fillId="0" borderId="0" xfId="4" applyFont="1" applyAlignment="1">
      <alignment horizontal="left" vertical="center"/>
    </xf>
    <xf numFmtId="0" fontId="28" fillId="3" borderId="8" xfId="4" applyFont="1" applyFill="1" applyBorder="1" applyAlignment="1">
      <alignment horizontal="center" vertical="center"/>
    </xf>
    <xf numFmtId="0" fontId="28" fillId="3" borderId="9" xfId="4" applyFont="1" applyFill="1" applyBorder="1" applyAlignment="1">
      <alignment horizontal="center" vertical="center"/>
    </xf>
    <xf numFmtId="0" fontId="30" fillId="0" borderId="1" xfId="4" applyFont="1" applyBorder="1" applyAlignment="1">
      <alignment horizontal="left" vertical="center"/>
    </xf>
    <xf numFmtId="0" fontId="42" fillId="0" borderId="0" xfId="4" applyFont="1" applyAlignment="1">
      <alignment horizontal="left" vertical="center"/>
    </xf>
    <xf numFmtId="0" fontId="28" fillId="3" borderId="16" xfId="4" applyFont="1" applyFill="1" applyBorder="1" applyAlignment="1">
      <alignment horizontal="center" vertical="center"/>
    </xf>
    <xf numFmtId="0" fontId="28" fillId="3" borderId="17" xfId="4" applyFont="1" applyFill="1" applyBorder="1" applyAlignment="1">
      <alignment horizontal="center" vertical="center"/>
    </xf>
    <xf numFmtId="0" fontId="28" fillId="3" borderId="18" xfId="4" applyFont="1" applyFill="1" applyBorder="1" applyAlignment="1">
      <alignment horizontal="center" vertical="center"/>
    </xf>
    <xf numFmtId="0" fontId="28" fillId="3" borderId="12" xfId="4" applyFont="1" applyFill="1" applyBorder="1" applyAlignment="1">
      <alignment horizontal="center" vertical="center"/>
    </xf>
    <xf numFmtId="0" fontId="28" fillId="3" borderId="13" xfId="4" applyFont="1" applyFill="1" applyBorder="1" applyAlignment="1">
      <alignment horizontal="center" vertical="center"/>
    </xf>
    <xf numFmtId="0" fontId="28" fillId="3" borderId="14" xfId="4" applyFont="1" applyFill="1" applyBorder="1" applyAlignment="1">
      <alignment horizontal="center" vertical="center"/>
    </xf>
    <xf numFmtId="0" fontId="28" fillId="0" borderId="0" xfId="4" applyFont="1" applyAlignment="1">
      <alignment horizontal="left" vertical="center" wrapText="1"/>
    </xf>
    <xf numFmtId="0" fontId="28" fillId="0" borderId="1" xfId="4" applyFont="1" applyBorder="1" applyAlignment="1">
      <alignment horizontal="center" vertical="center" shrinkToFit="1"/>
    </xf>
    <xf numFmtId="0" fontId="28" fillId="0" borderId="16" xfId="4" applyFont="1" applyBorder="1" applyAlignment="1">
      <alignment horizontal="center" vertical="center"/>
    </xf>
    <xf numFmtId="0" fontId="28" fillId="0" borderId="18" xfId="4" applyFont="1" applyBorder="1" applyAlignment="1">
      <alignment horizontal="center" vertical="center"/>
    </xf>
    <xf numFmtId="0" fontId="28" fillId="0" borderId="12" xfId="4" applyFont="1" applyBorder="1" applyAlignment="1">
      <alignment horizontal="center" vertical="center"/>
    </xf>
    <xf numFmtId="0" fontId="28" fillId="0" borderId="14" xfId="4" applyFont="1" applyBorder="1" applyAlignment="1">
      <alignment horizontal="center" vertical="center"/>
    </xf>
    <xf numFmtId="0" fontId="28" fillId="0" borderId="8" xfId="4" applyFont="1" applyBorder="1" applyAlignment="1">
      <alignment horizontal="center" vertical="center"/>
    </xf>
    <xf numFmtId="0" fontId="28" fillId="0" borderId="9" xfId="4" applyFont="1" applyBorder="1" applyAlignment="1">
      <alignment horizontal="center" vertical="center"/>
    </xf>
    <xf numFmtId="0" fontId="28" fillId="3" borderId="1" xfId="4" applyFont="1" applyFill="1" applyBorder="1" applyAlignment="1">
      <alignment horizontal="center" vertical="center"/>
    </xf>
    <xf numFmtId="0" fontId="29" fillId="0" borderId="1" xfId="4" applyFont="1" applyBorder="1" applyAlignment="1">
      <alignment horizontal="center" vertical="center" wrapText="1"/>
    </xf>
    <xf numFmtId="0" fontId="28" fillId="3" borderId="1" xfId="4" applyFont="1" applyFill="1" applyBorder="1" applyAlignment="1">
      <alignment horizontal="left" vertical="center" wrapText="1"/>
    </xf>
    <xf numFmtId="0" fontId="28" fillId="3" borderId="16" xfId="4" applyFont="1" applyFill="1" applyBorder="1" applyAlignment="1">
      <alignment horizontal="left" vertical="center"/>
    </xf>
    <xf numFmtId="0" fontId="28" fillId="3" borderId="17" xfId="4" applyFont="1" applyFill="1" applyBorder="1" applyAlignment="1">
      <alignment horizontal="left" vertical="center"/>
    </xf>
    <xf numFmtId="0" fontId="28" fillId="3" borderId="18" xfId="4" applyFont="1" applyFill="1" applyBorder="1" applyAlignment="1">
      <alignment horizontal="left" vertical="center"/>
    </xf>
    <xf numFmtId="0" fontId="28" fillId="3" borderId="20" xfId="4" applyFont="1" applyFill="1" applyBorder="1" applyAlignment="1">
      <alignment horizontal="left" vertical="center"/>
    </xf>
    <xf numFmtId="0" fontId="28" fillId="3" borderId="0" xfId="4" applyFont="1" applyFill="1" applyAlignment="1">
      <alignment horizontal="left" vertical="center"/>
    </xf>
    <xf numFmtId="0" fontId="28" fillId="3" borderId="15" xfId="4" applyFont="1" applyFill="1" applyBorder="1" applyAlignment="1">
      <alignment horizontal="left" vertical="center"/>
    </xf>
    <xf numFmtId="0" fontId="28" fillId="3" borderId="12" xfId="4" applyFont="1" applyFill="1" applyBorder="1" applyAlignment="1">
      <alignment horizontal="left" vertical="center"/>
    </xf>
    <xf numFmtId="0" fontId="28" fillId="3" borderId="13" xfId="4" applyFont="1" applyFill="1" applyBorder="1" applyAlignment="1">
      <alignment horizontal="left" vertical="center"/>
    </xf>
    <xf numFmtId="0" fontId="28" fillId="3" borderId="14" xfId="4" applyFont="1" applyFill="1" applyBorder="1" applyAlignment="1">
      <alignment horizontal="left" vertical="center"/>
    </xf>
    <xf numFmtId="0" fontId="33" fillId="0" borderId="1" xfId="4" applyFont="1" applyBorder="1" applyAlignment="1">
      <alignment horizontal="center" vertical="center"/>
    </xf>
    <xf numFmtId="0" fontId="29" fillId="3" borderId="1" xfId="4" applyFont="1" applyFill="1" applyBorder="1" applyAlignment="1">
      <alignment horizontal="center" vertical="center"/>
    </xf>
    <xf numFmtId="0" fontId="29" fillId="0" borderId="1" xfId="4" applyFont="1" applyBorder="1" applyAlignment="1">
      <alignment horizontal="left" vertical="center" wrapText="1"/>
    </xf>
    <xf numFmtId="0" fontId="28" fillId="0" borderId="1" xfId="4" applyFont="1" applyBorder="1" applyAlignment="1">
      <alignment horizontal="left" vertical="center" wrapText="1" shrinkToFit="1"/>
    </xf>
    <xf numFmtId="0" fontId="28" fillId="0" borderId="6" xfId="4" applyFont="1" applyBorder="1" applyAlignment="1">
      <alignment horizontal="center" vertical="center" wrapText="1"/>
    </xf>
    <xf numFmtId="0" fontId="28" fillId="0" borderId="7" xfId="4" applyFont="1" applyBorder="1" applyAlignment="1">
      <alignment horizontal="center" vertical="center" wrapText="1"/>
    </xf>
    <xf numFmtId="0" fontId="28" fillId="0" borderId="2" xfId="4" applyFont="1" applyBorder="1" applyAlignment="1">
      <alignment horizontal="center" vertical="center" wrapText="1"/>
    </xf>
    <xf numFmtId="0" fontId="28" fillId="0" borderId="1" xfId="4" applyFont="1" applyBorder="1" applyAlignment="1">
      <alignment horizontal="center" vertical="center" wrapText="1"/>
    </xf>
    <xf numFmtId="0" fontId="13" fillId="0" borderId="1" xfId="0" applyFont="1" applyBorder="1" applyAlignment="1">
      <alignment horizontal="left" vertical="top" wrapText="1"/>
    </xf>
    <xf numFmtId="0" fontId="13" fillId="0" borderId="1" xfId="0" applyFont="1" applyBorder="1" applyAlignment="1">
      <alignment horizontal="center" vertical="center" wrapText="1"/>
    </xf>
    <xf numFmtId="0" fontId="0" fillId="3" borderId="20" xfId="0" applyFill="1" applyBorder="1" applyAlignment="1">
      <alignment horizontal="left" vertical="top"/>
    </xf>
    <xf numFmtId="0" fontId="0" fillId="3" borderId="0" xfId="0" applyFill="1" applyAlignment="1">
      <alignment horizontal="left" vertical="top"/>
    </xf>
    <xf numFmtId="0" fontId="0" fillId="3" borderId="15" xfId="0" applyFill="1" applyBorder="1" applyAlignment="1">
      <alignment horizontal="left" vertical="top"/>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6" xfId="0" applyFill="1" applyBorder="1" applyAlignment="1">
      <alignment horizontal="left" vertical="top"/>
    </xf>
    <xf numFmtId="0" fontId="0" fillId="3" borderId="17" xfId="0" applyFill="1" applyBorder="1" applyAlignment="1">
      <alignment horizontal="left" vertical="top"/>
    </xf>
    <xf numFmtId="0" fontId="0" fillId="3" borderId="18" xfId="0" applyFill="1" applyBorder="1" applyAlignment="1">
      <alignment horizontal="left" vertical="top"/>
    </xf>
    <xf numFmtId="0" fontId="28" fillId="0" borderId="0" xfId="2" applyFont="1" applyAlignment="1">
      <alignment horizontal="left" vertical="center" wrapText="1"/>
    </xf>
    <xf numFmtId="0" fontId="28" fillId="3" borderId="1" xfId="2" applyFont="1" applyFill="1" applyBorder="1" applyAlignment="1">
      <alignment horizontal="center" vertical="center" wrapText="1"/>
    </xf>
    <xf numFmtId="0" fontId="29" fillId="3" borderId="1" xfId="2" applyFont="1" applyFill="1" applyBorder="1" applyAlignment="1">
      <alignment horizontal="left" vertical="center" wrapText="1"/>
    </xf>
    <xf numFmtId="0" fontId="28" fillId="3" borderId="1" xfId="2" applyFont="1" applyFill="1" applyBorder="1" applyAlignment="1">
      <alignment horizontal="left" vertical="center" wrapText="1"/>
    </xf>
    <xf numFmtId="0" fontId="28" fillId="3" borderId="1" xfId="2" applyFont="1" applyFill="1" applyBorder="1" applyAlignment="1">
      <alignment horizontal="center" vertical="center"/>
    </xf>
    <xf numFmtId="0" fontId="28" fillId="0" borderId="0" xfId="2" applyFont="1" applyAlignment="1">
      <alignment horizontal="center" vertical="center" wrapText="1"/>
    </xf>
    <xf numFmtId="0" fontId="28" fillId="0" borderId="0" xfId="2" applyFont="1" applyAlignment="1">
      <alignment horizontal="center" vertical="center"/>
    </xf>
    <xf numFmtId="0" fontId="37" fillId="0" borderId="0" xfId="2" applyFont="1" applyAlignment="1">
      <alignment horizontal="center" vertical="center"/>
    </xf>
    <xf numFmtId="0" fontId="23" fillId="17" borderId="1"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5" borderId="8" xfId="0" applyFont="1" applyFill="1" applyBorder="1" applyAlignment="1">
      <alignment horizontal="center" vertical="center" wrapText="1"/>
    </xf>
    <xf numFmtId="0" fontId="23" fillId="15" borderId="11" xfId="0" applyFont="1" applyFill="1" applyBorder="1" applyAlignment="1">
      <alignment horizontal="center" vertical="center" wrapText="1"/>
    </xf>
    <xf numFmtId="0" fontId="23" fillId="15" borderId="9" xfId="0" applyFont="1" applyFill="1" applyBorder="1" applyAlignment="1">
      <alignment horizontal="center" vertical="center" wrapText="1"/>
    </xf>
    <xf numFmtId="0" fontId="23" fillId="16" borderId="16" xfId="0" applyFont="1" applyFill="1" applyBorder="1" applyAlignment="1">
      <alignment horizontal="center" vertical="center" wrapText="1"/>
    </xf>
    <xf numFmtId="0" fontId="23" fillId="16" borderId="17" xfId="0" applyFont="1" applyFill="1" applyBorder="1" applyAlignment="1">
      <alignment horizontal="center" vertical="center" wrapText="1"/>
    </xf>
    <xf numFmtId="0" fontId="23" fillId="16" borderId="18" xfId="0" applyFont="1" applyFill="1" applyBorder="1" applyAlignment="1">
      <alignment horizontal="center" vertical="center" wrapText="1"/>
    </xf>
    <xf numFmtId="0" fontId="23" fillId="16" borderId="12" xfId="0" applyFont="1" applyFill="1" applyBorder="1" applyAlignment="1">
      <alignment horizontal="center" vertical="center" wrapText="1"/>
    </xf>
    <xf numFmtId="0" fontId="23" fillId="16" borderId="13" xfId="0" applyFont="1" applyFill="1" applyBorder="1" applyAlignment="1">
      <alignment horizontal="center" vertical="center" wrapText="1"/>
    </xf>
    <xf numFmtId="0" fontId="23" fillId="16" borderId="14" xfId="0" applyFont="1" applyFill="1" applyBorder="1" applyAlignment="1">
      <alignment horizontal="center" vertical="center" wrapText="1"/>
    </xf>
    <xf numFmtId="0" fontId="23" fillId="16" borderId="8" xfId="0" applyFont="1" applyFill="1" applyBorder="1" applyAlignment="1">
      <alignment horizontal="center" vertical="center" wrapText="1"/>
    </xf>
    <xf numFmtId="0" fontId="23" fillId="16" borderId="9"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5" borderId="6" xfId="0" applyFont="1" applyFill="1" applyBorder="1" applyAlignment="1">
      <alignment horizontal="center" vertical="center" wrapText="1"/>
    </xf>
    <xf numFmtId="0" fontId="23" fillId="15" borderId="7"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23" fillId="15" borderId="16" xfId="0" applyFont="1" applyFill="1" applyBorder="1" applyAlignment="1">
      <alignment horizontal="center" vertical="center" wrapText="1"/>
    </xf>
    <xf numFmtId="0" fontId="23" fillId="15" borderId="17" xfId="0" applyFont="1" applyFill="1" applyBorder="1" applyAlignment="1">
      <alignment horizontal="center" vertical="center" wrapText="1"/>
    </xf>
    <xf numFmtId="0" fontId="23" fillId="15" borderId="18" xfId="0" applyFont="1" applyFill="1" applyBorder="1" applyAlignment="1">
      <alignment horizontal="center" vertical="center" wrapText="1"/>
    </xf>
    <xf numFmtId="0" fontId="23" fillId="15" borderId="12" xfId="0" applyFont="1" applyFill="1" applyBorder="1" applyAlignment="1">
      <alignment horizontal="center" vertical="center" wrapText="1"/>
    </xf>
    <xf numFmtId="0" fontId="23" fillId="15" borderId="13" xfId="0" applyFont="1" applyFill="1" applyBorder="1" applyAlignment="1">
      <alignment horizontal="center" vertical="center" wrapText="1"/>
    </xf>
    <xf numFmtId="0" fontId="23" fillId="15" borderId="14"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6" xfId="0" applyFont="1" applyFill="1" applyBorder="1" applyAlignment="1">
      <alignment horizontal="center" vertical="center" wrapText="1"/>
    </xf>
    <xf numFmtId="0" fontId="23" fillId="16" borderId="11" xfId="0" applyFont="1" applyFill="1" applyBorder="1" applyAlignment="1">
      <alignment horizontal="center" vertical="center" wrapText="1"/>
    </xf>
    <xf numFmtId="0" fontId="32" fillId="15" borderId="1" xfId="0" applyFont="1" applyFill="1" applyBorder="1" applyAlignment="1">
      <alignment horizontal="left" vertical="center" wrapText="1"/>
    </xf>
    <xf numFmtId="0" fontId="23" fillId="0" borderId="1" xfId="0" applyFont="1" applyBorder="1" applyAlignment="1">
      <alignment horizontal="center" vertical="center"/>
    </xf>
    <xf numFmtId="0" fontId="3" fillId="3" borderId="1" xfId="0" applyFont="1" applyFill="1" applyBorder="1" applyAlignment="1">
      <alignment horizontal="left" vertical="center"/>
    </xf>
    <xf numFmtId="0" fontId="32" fillId="3" borderId="1" xfId="0" applyFont="1" applyFill="1" applyBorder="1" applyAlignment="1">
      <alignment horizontal="left" vertical="center"/>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5" fillId="9" borderId="1" xfId="0" applyFont="1" applyFill="1" applyBorder="1" applyAlignment="1">
      <alignment horizontal="center" vertical="center"/>
    </xf>
    <xf numFmtId="0" fontId="25" fillId="9" borderId="8" xfId="0" applyFont="1" applyFill="1" applyBorder="1" applyAlignment="1">
      <alignment horizontal="center" vertical="center"/>
    </xf>
    <xf numFmtId="0" fontId="23" fillId="14" borderId="1" xfId="0" applyFont="1" applyFill="1" applyBorder="1" applyAlignment="1">
      <alignment horizontal="center" vertical="center" wrapText="1"/>
    </xf>
    <xf numFmtId="0" fontId="23" fillId="14" borderId="8" xfId="0" applyFont="1" applyFill="1" applyBorder="1" applyAlignment="1">
      <alignment horizontal="center" vertical="center" wrapText="1"/>
    </xf>
    <xf numFmtId="0" fontId="25" fillId="12" borderId="1" xfId="0" applyFont="1" applyFill="1" applyBorder="1" applyAlignment="1">
      <alignment horizontal="center" vertical="center"/>
    </xf>
    <xf numFmtId="0" fontId="23" fillId="11" borderId="8" xfId="0" applyFont="1" applyFill="1" applyBorder="1" applyAlignment="1">
      <alignment horizontal="center" vertical="center" wrapText="1"/>
    </xf>
    <xf numFmtId="0" fontId="23" fillId="11" borderId="11" xfId="0" applyFont="1" applyFill="1" applyBorder="1" applyAlignment="1">
      <alignment horizontal="center" vertical="center" wrapText="1"/>
    </xf>
    <xf numFmtId="0" fontId="23" fillId="11" borderId="1" xfId="0" applyFont="1" applyFill="1" applyBorder="1" applyAlignment="1">
      <alignment horizontal="center" vertical="center"/>
    </xf>
    <xf numFmtId="0" fontId="23" fillId="11"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3" borderId="8" xfId="0" applyFont="1" applyFill="1" applyBorder="1" applyAlignment="1">
      <alignment horizontal="center" vertical="center" wrapText="1"/>
    </xf>
    <xf numFmtId="0" fontId="25" fillId="13" borderId="1" xfId="0" applyFont="1" applyFill="1" applyBorder="1" applyAlignment="1">
      <alignment horizontal="center" vertical="center"/>
    </xf>
    <xf numFmtId="0" fontId="25" fillId="9" borderId="1"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13" borderId="11"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15" fillId="12" borderId="1" xfId="0" applyFont="1" applyFill="1" applyBorder="1" applyAlignment="1">
      <alignment horizontal="left" vertical="center"/>
    </xf>
    <xf numFmtId="0" fontId="0" fillId="13" borderId="2" xfId="0" applyFill="1" applyBorder="1" applyAlignment="1">
      <alignment horizontal="left" vertical="center"/>
    </xf>
    <xf numFmtId="0" fontId="0" fillId="13" borderId="1" xfId="0" applyFill="1" applyBorder="1" applyAlignment="1">
      <alignment horizontal="left" vertical="center"/>
    </xf>
    <xf numFmtId="0" fontId="25" fillId="13" borderId="11" xfId="0" applyFont="1" applyFill="1" applyBorder="1" applyAlignment="1">
      <alignment horizontal="center" vertical="center"/>
    </xf>
    <xf numFmtId="0" fontId="25" fillId="13" borderId="9" xfId="0" applyFont="1" applyFill="1" applyBorder="1" applyAlignment="1">
      <alignment horizontal="center" vertical="center"/>
    </xf>
    <xf numFmtId="0" fontId="25" fillId="12" borderId="1" xfId="0" applyFont="1" applyFill="1" applyBorder="1" applyAlignment="1">
      <alignment horizontal="center" vertical="center" wrapText="1"/>
    </xf>
    <xf numFmtId="0" fontId="25" fillId="13" borderId="14" xfId="0" applyFont="1" applyFill="1" applyBorder="1" applyAlignment="1">
      <alignment horizontal="center" vertical="center"/>
    </xf>
    <xf numFmtId="0" fontId="25" fillId="13" borderId="2" xfId="0" applyFont="1" applyFill="1" applyBorder="1" applyAlignment="1">
      <alignment horizontal="center" vertical="center" wrapText="1"/>
    </xf>
    <xf numFmtId="0" fontId="25" fillId="13" borderId="18" xfId="0" applyFont="1" applyFill="1" applyBorder="1" applyAlignment="1">
      <alignment horizontal="center" vertical="center" wrapText="1"/>
    </xf>
    <xf numFmtId="0" fontId="23" fillId="11" borderId="6" xfId="0" applyFont="1" applyFill="1" applyBorder="1" applyAlignment="1">
      <alignment horizontal="center" vertical="center"/>
    </xf>
    <xf numFmtId="0" fontId="23" fillId="11" borderId="7" xfId="0" applyFont="1" applyFill="1" applyBorder="1" applyAlignment="1">
      <alignment horizontal="center" vertical="center"/>
    </xf>
    <xf numFmtId="0" fontId="23" fillId="11" borderId="2" xfId="0" applyFont="1" applyFill="1" applyBorder="1" applyAlignment="1">
      <alignment horizontal="center" vertical="center"/>
    </xf>
    <xf numFmtId="0" fontId="25" fillId="10" borderId="1" xfId="0" applyFont="1" applyFill="1" applyBorder="1" applyAlignment="1">
      <alignment horizontal="center" vertical="center" wrapText="1"/>
    </xf>
    <xf numFmtId="0" fontId="25" fillId="10" borderId="8" xfId="0" applyFont="1" applyFill="1" applyBorder="1" applyAlignment="1">
      <alignment horizontal="center" vertical="center" wrapText="1"/>
    </xf>
    <xf numFmtId="0" fontId="25" fillId="10" borderId="6" xfId="0" applyFont="1" applyFill="1" applyBorder="1" applyAlignment="1">
      <alignment horizontal="center" vertical="center"/>
    </xf>
    <xf numFmtId="0" fontId="25" fillId="10" borderId="7" xfId="0" applyFont="1" applyFill="1" applyBorder="1" applyAlignment="1">
      <alignment horizontal="center" vertical="center"/>
    </xf>
    <xf numFmtId="0" fontId="25" fillId="10" borderId="2" xfId="0" applyFont="1" applyFill="1" applyBorder="1" applyAlignment="1">
      <alignment horizontal="center" vertical="center"/>
    </xf>
    <xf numFmtId="49" fontId="25" fillId="10" borderId="8" xfId="0" applyNumberFormat="1" applyFont="1" applyFill="1" applyBorder="1" applyAlignment="1">
      <alignment horizontal="center" vertical="center"/>
    </xf>
    <xf numFmtId="49" fontId="25" fillId="10" borderId="9" xfId="0" applyNumberFormat="1" applyFont="1" applyFill="1" applyBorder="1" applyAlignment="1">
      <alignment horizontal="center" vertical="center"/>
    </xf>
    <xf numFmtId="49" fontId="25" fillId="10" borderId="8" xfId="0" applyNumberFormat="1" applyFont="1" applyFill="1" applyBorder="1" applyAlignment="1">
      <alignment horizontal="center" vertical="center" wrapText="1"/>
    </xf>
    <xf numFmtId="49" fontId="25" fillId="10" borderId="9" xfId="0" applyNumberFormat="1" applyFont="1" applyFill="1" applyBorder="1" applyAlignment="1">
      <alignment horizontal="center" vertical="center" wrapText="1"/>
    </xf>
    <xf numFmtId="0" fontId="25" fillId="10" borderId="1" xfId="0" applyFont="1" applyFill="1" applyBorder="1" applyAlignment="1">
      <alignment horizontal="center" vertical="center"/>
    </xf>
    <xf numFmtId="0" fontId="25" fillId="13" borderId="20" xfId="0" applyFont="1" applyFill="1" applyBorder="1" applyAlignment="1">
      <alignment horizontal="center" vertical="center" wrapText="1"/>
    </xf>
    <xf numFmtId="0" fontId="25" fillId="13" borderId="12" xfId="0" applyFont="1" applyFill="1" applyBorder="1" applyAlignment="1">
      <alignment horizontal="center" vertical="center" wrapText="1"/>
    </xf>
    <xf numFmtId="0" fontId="25" fillId="13" borderId="2" xfId="0" applyFont="1" applyFill="1" applyBorder="1" applyAlignment="1">
      <alignment horizontal="center" vertical="center"/>
    </xf>
    <xf numFmtId="0" fontId="25" fillId="6" borderId="8"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11" xfId="0" applyFont="1" applyFill="1" applyBorder="1" applyAlignment="1">
      <alignment horizontal="center" vertical="center" wrapText="1"/>
    </xf>
    <xf numFmtId="0" fontId="25" fillId="6" borderId="9" xfId="0" applyFont="1" applyFill="1" applyBorder="1" applyAlignment="1">
      <alignment horizontal="center" vertical="center" wrapText="1"/>
    </xf>
    <xf numFmtId="49" fontId="25" fillId="6" borderId="8" xfId="0" applyNumberFormat="1" applyFont="1" applyFill="1" applyBorder="1" applyAlignment="1">
      <alignment horizontal="center" vertical="center" wrapText="1"/>
    </xf>
    <xf numFmtId="49" fontId="25" fillId="6" borderId="9" xfId="0" applyNumberFormat="1" applyFont="1" applyFill="1" applyBorder="1" applyAlignment="1">
      <alignment horizontal="center" vertical="center" wrapText="1"/>
    </xf>
    <xf numFmtId="0" fontId="25" fillId="6" borderId="16" xfId="0" applyFont="1" applyFill="1" applyBorder="1" applyAlignment="1">
      <alignment horizontal="left" vertical="center"/>
    </xf>
    <xf numFmtId="0" fontId="25" fillId="6" borderId="17" xfId="0" applyFont="1" applyFill="1" applyBorder="1" applyAlignment="1">
      <alignment horizontal="left" vertical="center"/>
    </xf>
    <xf numFmtId="0" fontId="25" fillId="6" borderId="18" xfId="0" applyFont="1" applyFill="1" applyBorder="1" applyAlignment="1">
      <alignment horizontal="left" vertical="center"/>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9" borderId="16" xfId="0" applyFont="1" applyFill="1" applyBorder="1" applyAlignment="1">
      <alignment horizontal="center" vertical="center"/>
    </xf>
    <xf numFmtId="0" fontId="25" fillId="9" borderId="17" xfId="0" applyFont="1" applyFill="1" applyBorder="1" applyAlignment="1">
      <alignment horizontal="center" vertical="center"/>
    </xf>
    <xf numFmtId="0" fontId="25" fillId="9" borderId="12" xfId="0" applyFont="1" applyFill="1" applyBorder="1" applyAlignment="1">
      <alignment horizontal="center" vertical="center"/>
    </xf>
    <xf numFmtId="0" fontId="25" fillId="9" borderId="13" xfId="0" applyFont="1" applyFill="1" applyBorder="1" applyAlignment="1">
      <alignment horizontal="center" vertical="center"/>
    </xf>
    <xf numFmtId="0" fontId="25" fillId="7" borderId="2" xfId="0" applyFont="1" applyFill="1" applyBorder="1" applyAlignment="1">
      <alignment horizontal="center" vertical="center"/>
    </xf>
    <xf numFmtId="0" fontId="25" fillId="7" borderId="1" xfId="0" applyFont="1" applyFill="1" applyBorder="1" applyAlignment="1">
      <alignment horizontal="center" vertical="center"/>
    </xf>
    <xf numFmtId="0" fontId="25" fillId="7" borderId="6" xfId="0" applyFont="1" applyFill="1" applyBorder="1" applyAlignment="1">
      <alignment horizontal="center" vertical="center"/>
    </xf>
    <xf numFmtId="0" fontId="25" fillId="7" borderId="7" xfId="0" applyFont="1" applyFill="1" applyBorder="1" applyAlignment="1">
      <alignment horizontal="center" vertical="center"/>
    </xf>
    <xf numFmtId="0" fontId="25" fillId="9" borderId="18" xfId="0" applyFont="1" applyFill="1" applyBorder="1" applyAlignment="1">
      <alignment horizontal="center" vertical="center"/>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7" borderId="8" xfId="0" applyFont="1" applyFill="1" applyBorder="1" applyAlignment="1">
      <alignment horizontal="center" vertical="center"/>
    </xf>
    <xf numFmtId="0" fontId="25" fillId="7" borderId="11" xfId="0" applyFont="1" applyFill="1" applyBorder="1" applyAlignment="1">
      <alignment horizontal="center" vertical="center"/>
    </xf>
    <xf numFmtId="0" fontId="25" fillId="7" borderId="9"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2" xfId="0" applyFont="1" applyFill="1" applyBorder="1" applyAlignment="1">
      <alignment horizontal="center" vertical="center"/>
    </xf>
    <xf numFmtId="0" fontId="23" fillId="8" borderId="1" xfId="0" applyFont="1" applyFill="1" applyBorder="1" applyAlignment="1">
      <alignment horizontal="center" vertical="center"/>
    </xf>
    <xf numFmtId="0" fontId="25" fillId="3" borderId="11"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3" fillId="8" borderId="6"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7" xfId="0" applyFont="1" applyFill="1" applyBorder="1" applyAlignment="1">
      <alignment horizontal="center" vertical="center"/>
    </xf>
    <xf numFmtId="0" fontId="25" fillId="9" borderId="1" xfId="0" applyFont="1" applyFill="1" applyBorder="1" applyAlignment="1">
      <alignment horizontal="left" vertical="center"/>
    </xf>
    <xf numFmtId="0" fontId="25" fillId="9" borderId="11" xfId="0" applyFont="1" applyFill="1" applyBorder="1" applyAlignment="1">
      <alignment horizontal="center" vertical="center"/>
    </xf>
    <xf numFmtId="0" fontId="25" fillId="9" borderId="11" xfId="0" applyFont="1" applyFill="1" applyBorder="1" applyAlignment="1">
      <alignment horizontal="center" vertical="center" wrapText="1"/>
    </xf>
    <xf numFmtId="0" fontId="25" fillId="9" borderId="9" xfId="0" applyFont="1" applyFill="1" applyBorder="1" applyAlignment="1">
      <alignment horizontal="center" vertical="center" wrapText="1"/>
    </xf>
    <xf numFmtId="0" fontId="25" fillId="9" borderId="6" xfId="0" applyFont="1" applyFill="1" applyBorder="1" applyAlignment="1">
      <alignment horizontal="center" vertical="center"/>
    </xf>
    <xf numFmtId="0" fontId="25" fillId="9" borderId="2" xfId="0" applyFont="1" applyFill="1" applyBorder="1" applyAlignment="1">
      <alignment horizontal="center" vertical="center"/>
    </xf>
    <xf numFmtId="0" fontId="25" fillId="9" borderId="9" xfId="0" applyFont="1" applyFill="1" applyBorder="1" applyAlignment="1">
      <alignment horizontal="center" vertical="center"/>
    </xf>
    <xf numFmtId="0" fontId="25" fillId="10" borderId="6" xfId="0" applyFont="1" applyFill="1" applyBorder="1" applyAlignment="1">
      <alignment horizontal="left" vertical="center"/>
    </xf>
    <xf numFmtId="0" fontId="25" fillId="10" borderId="7" xfId="0" applyFont="1" applyFill="1" applyBorder="1" applyAlignment="1">
      <alignment horizontal="left" vertical="center"/>
    </xf>
    <xf numFmtId="0" fontId="25" fillId="10" borderId="2" xfId="0" applyFont="1" applyFill="1" applyBorder="1" applyAlignment="1">
      <alignment horizontal="left" vertical="center"/>
    </xf>
    <xf numFmtId="0" fontId="23" fillId="12" borderId="1" xfId="0" applyFont="1" applyFill="1" applyBorder="1" applyAlignment="1">
      <alignment horizontal="center" vertical="center" wrapText="1"/>
    </xf>
    <xf numFmtId="0" fontId="0" fillId="8" borderId="13" xfId="0" applyFill="1" applyBorder="1" applyAlignment="1">
      <alignment horizontal="left" vertical="center"/>
    </xf>
    <xf numFmtId="0" fontId="0" fillId="3" borderId="1" xfId="0" applyFill="1" applyBorder="1" applyAlignment="1">
      <alignment horizontal="left" vertical="center"/>
    </xf>
    <xf numFmtId="0" fontId="0" fillId="7" borderId="1" xfId="0" applyFill="1" applyBorder="1" applyAlignment="1">
      <alignment horizontal="left" vertical="center"/>
    </xf>
    <xf numFmtId="0" fontId="0" fillId="6" borderId="1" xfId="0" applyFill="1" applyBorder="1" applyAlignment="1">
      <alignment horizontal="left"/>
    </xf>
    <xf numFmtId="0" fontId="0" fillId="9" borderId="1" xfId="0" applyFill="1" applyBorder="1" applyAlignment="1">
      <alignment horizontal="left" vertical="center"/>
    </xf>
    <xf numFmtId="0" fontId="0" fillId="10" borderId="1" xfId="0" applyFill="1" applyBorder="1" applyAlignment="1">
      <alignment horizontal="left" vertical="center"/>
    </xf>
    <xf numFmtId="0" fontId="0" fillId="11" borderId="12" xfId="0" applyFill="1" applyBorder="1" applyAlignment="1">
      <alignment horizontal="left" vertical="center"/>
    </xf>
    <xf numFmtId="0" fontId="0" fillId="11" borderId="13" xfId="0" applyFill="1" applyBorder="1" applyAlignment="1">
      <alignment horizontal="left" vertical="center"/>
    </xf>
    <xf numFmtId="0" fontId="0" fillId="14" borderId="12" xfId="0" applyFill="1" applyBorder="1" applyAlignment="1">
      <alignment horizontal="left" vertical="center"/>
    </xf>
    <xf numFmtId="0" fontId="0" fillId="14" borderId="13" xfId="0" applyFill="1" applyBorder="1" applyAlignment="1">
      <alignment horizontal="left" vertical="center"/>
    </xf>
    <xf numFmtId="0" fontId="25" fillId="13" borderId="12" xfId="0" applyFont="1" applyFill="1" applyBorder="1" applyAlignment="1">
      <alignment horizontal="center" vertical="center"/>
    </xf>
    <xf numFmtId="0" fontId="25" fillId="13" borderId="13" xfId="0" applyFont="1" applyFill="1" applyBorder="1" applyAlignment="1">
      <alignment horizontal="center" vertical="center" wrapText="1"/>
    </xf>
    <xf numFmtId="0" fontId="25" fillId="13" borderId="14" xfId="0" applyFont="1" applyFill="1" applyBorder="1" applyAlignment="1">
      <alignment horizontal="center" vertical="center" wrapText="1"/>
    </xf>
    <xf numFmtId="0" fontId="23" fillId="14" borderId="1" xfId="0" applyFont="1" applyFill="1" applyBorder="1" applyAlignment="1">
      <alignment horizontal="center" vertical="center"/>
    </xf>
    <xf numFmtId="0" fontId="23" fillId="14" borderId="11" xfId="0" applyFont="1" applyFill="1" applyBorder="1" applyAlignment="1">
      <alignment horizontal="center" vertical="center" wrapText="1"/>
    </xf>
    <xf numFmtId="0" fontId="12" fillId="17" borderId="20" xfId="0" applyFont="1" applyFill="1" applyBorder="1" applyAlignment="1">
      <alignment horizontal="center" vertical="center" wrapText="1"/>
    </xf>
    <xf numFmtId="0" fontId="12" fillId="17" borderId="0" xfId="0" applyFont="1" applyFill="1" applyAlignment="1">
      <alignment horizontal="center" vertical="center" wrapText="1"/>
    </xf>
    <xf numFmtId="0" fontId="12" fillId="17" borderId="12" xfId="0" applyFont="1" applyFill="1" applyBorder="1" applyAlignment="1">
      <alignment horizontal="center" vertical="center" wrapText="1"/>
    </xf>
    <xf numFmtId="0" fontId="12" fillId="17" borderId="13" xfId="0" applyFont="1" applyFill="1" applyBorder="1" applyAlignment="1">
      <alignment horizontal="center" vertical="center" wrapText="1"/>
    </xf>
    <xf numFmtId="0" fontId="27" fillId="0" borderId="1" xfId="0" applyFont="1" applyBorder="1" applyAlignment="1">
      <alignment horizontal="center" vertical="center" wrapText="1"/>
    </xf>
    <xf numFmtId="0" fontId="23" fillId="0" borderId="1" xfId="0" applyFont="1" applyBorder="1" applyAlignment="1">
      <alignment horizontal="center" vertical="center" wrapText="1"/>
    </xf>
  </cellXfs>
  <cellStyles count="5">
    <cellStyle name="桁区切り" xfId="1" builtinId="6"/>
    <cellStyle name="標準" xfId="0" builtinId="0"/>
    <cellStyle name="標準 2" xfId="2" xr:uid="{00000000-0005-0000-0000-000002000000}"/>
    <cellStyle name="標準 2 2" xfId="3" xr:uid="{00000000-0005-0000-0000-000003000000}"/>
    <cellStyle name="標準 2 2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15</xdr:col>
      <xdr:colOff>251460</xdr:colOff>
      <xdr:row>4</xdr:row>
      <xdr:rowOff>0</xdr:rowOff>
    </xdr:from>
    <xdr:to>
      <xdr:col>20</xdr:col>
      <xdr:colOff>411480</xdr:colOff>
      <xdr:row>6</xdr:row>
      <xdr:rowOff>68580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979920" y="853440"/>
          <a:ext cx="3192780" cy="78486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全シート共通注意事項</a:t>
          </a:r>
          <a:endParaRPr kumimoji="1" lang="en-US" altLang="ja-JP" sz="1100" b="1"/>
        </a:p>
        <a:p>
          <a:pPr algn="l"/>
          <a:r>
            <a:rPr kumimoji="1" lang="ja-JP" altLang="en-US" sz="1100"/>
            <a:t>水色セルのみ入力してください。</a:t>
          </a:r>
          <a:endParaRPr kumimoji="1" lang="en-US" altLang="ja-JP" sz="1100"/>
        </a:p>
        <a:p>
          <a:pPr algn="l"/>
          <a:r>
            <a:rPr kumimoji="1" lang="ja-JP" altLang="en-US" sz="1100"/>
            <a:t>白、オレンジ、緑等のセルはさわらないでください。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55</xdr:row>
      <xdr:rowOff>60960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581400" y="11521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160020</xdr:colOff>
      <xdr:row>30</xdr:row>
      <xdr:rowOff>7620</xdr:rowOff>
    </xdr:from>
    <xdr:to>
      <xdr:col>0</xdr:col>
      <xdr:colOff>160020</xdr:colOff>
      <xdr:row>31</xdr:row>
      <xdr:rowOff>182880</xdr:rowOff>
    </xdr:to>
    <xdr:sp macro="" textlink="">
      <xdr:nvSpPr>
        <xdr:cNvPr id="4" name="フリーフォーム 3">
          <a:extLst>
            <a:ext uri="{FF2B5EF4-FFF2-40B4-BE49-F238E27FC236}">
              <a16:creationId xmlns:a16="http://schemas.microsoft.com/office/drawing/2014/main" id="{00000000-0008-0000-0100-000004000000}"/>
            </a:ext>
          </a:extLst>
        </xdr:cNvPr>
        <xdr:cNvSpPr/>
      </xdr:nvSpPr>
      <xdr:spPr>
        <a:xfrm>
          <a:off x="160020" y="7208520"/>
          <a:ext cx="0" cy="365760"/>
        </a:xfrm>
        <a:custGeom>
          <a:avLst/>
          <a:gdLst>
            <a:gd name="connsiteX0" fmla="*/ 0 w 0"/>
            <a:gd name="connsiteY0" fmla="*/ 0 h 365760"/>
            <a:gd name="connsiteX1" fmla="*/ 0 w 0"/>
            <a:gd name="connsiteY1" fmla="*/ 365760 h 365760"/>
          </a:gdLst>
          <a:ahLst/>
          <a:cxnLst>
            <a:cxn ang="0">
              <a:pos x="connsiteX0" y="connsiteY0"/>
            </a:cxn>
            <a:cxn ang="0">
              <a:pos x="connsiteX1" y="connsiteY1"/>
            </a:cxn>
          </a:cxnLst>
          <a:rect l="l" t="t" r="r" b="b"/>
          <a:pathLst>
            <a:path h="365760">
              <a:moveTo>
                <a:pt x="0" y="0"/>
              </a:moveTo>
              <a:lnTo>
                <a:pt x="0" y="36576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121920</xdr:colOff>
      <xdr:row>46</xdr:row>
      <xdr:rowOff>182880</xdr:rowOff>
    </xdr:from>
    <xdr:to>
      <xdr:col>3</xdr:col>
      <xdr:colOff>601980</xdr:colOff>
      <xdr:row>49</xdr:row>
      <xdr:rowOff>7620</xdr:rowOff>
    </xdr:to>
    <xdr:sp macro="" textlink="">
      <xdr:nvSpPr>
        <xdr:cNvPr id="5" name="フリーフォーム 4">
          <a:extLst>
            <a:ext uri="{FF2B5EF4-FFF2-40B4-BE49-F238E27FC236}">
              <a16:creationId xmlns:a16="http://schemas.microsoft.com/office/drawing/2014/main" id="{00000000-0008-0000-0100-000005000000}"/>
            </a:ext>
          </a:extLst>
        </xdr:cNvPr>
        <xdr:cNvSpPr/>
      </xdr:nvSpPr>
      <xdr:spPr>
        <a:xfrm>
          <a:off x="472440" y="10149840"/>
          <a:ext cx="1333500" cy="396240"/>
        </a:xfrm>
        <a:custGeom>
          <a:avLst/>
          <a:gdLst>
            <a:gd name="connsiteX0" fmla="*/ 0 w 1333500"/>
            <a:gd name="connsiteY0" fmla="*/ 0 h 396240"/>
            <a:gd name="connsiteX1" fmla="*/ 0 w 1333500"/>
            <a:gd name="connsiteY1" fmla="*/ 396240 h 396240"/>
            <a:gd name="connsiteX2" fmla="*/ 1333500 w 1333500"/>
            <a:gd name="connsiteY2" fmla="*/ 388620 h 396240"/>
          </a:gdLst>
          <a:ahLst/>
          <a:cxnLst>
            <a:cxn ang="0">
              <a:pos x="connsiteX0" y="connsiteY0"/>
            </a:cxn>
            <a:cxn ang="0">
              <a:pos x="connsiteX1" y="connsiteY1"/>
            </a:cxn>
            <a:cxn ang="0">
              <a:pos x="connsiteX2" y="connsiteY2"/>
            </a:cxn>
          </a:cxnLst>
          <a:rect l="l" t="t" r="r" b="b"/>
          <a:pathLst>
            <a:path w="1333500" h="396240">
              <a:moveTo>
                <a:pt x="0" y="0"/>
              </a:moveTo>
              <a:lnTo>
                <a:pt x="0" y="396240"/>
              </a:lnTo>
              <a:lnTo>
                <a:pt x="1333500" y="38862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220980</xdr:colOff>
      <xdr:row>17</xdr:row>
      <xdr:rowOff>114300</xdr:rowOff>
    </xdr:from>
    <xdr:to>
      <xdr:col>0</xdr:col>
      <xdr:colOff>388620</xdr:colOff>
      <xdr:row>21</xdr:row>
      <xdr:rowOff>68580</xdr:rowOff>
    </xdr:to>
    <xdr:sp macro="" textlink="">
      <xdr:nvSpPr>
        <xdr:cNvPr id="2" name="フリーフォーム 1">
          <a:extLst>
            <a:ext uri="{FF2B5EF4-FFF2-40B4-BE49-F238E27FC236}">
              <a16:creationId xmlns:a16="http://schemas.microsoft.com/office/drawing/2014/main" id="{00000000-0008-0000-0200-000002000000}"/>
            </a:ext>
          </a:extLst>
        </xdr:cNvPr>
        <xdr:cNvSpPr/>
      </xdr:nvSpPr>
      <xdr:spPr>
        <a:xfrm>
          <a:off x="220980" y="3817620"/>
          <a:ext cx="167640" cy="670560"/>
        </a:xfrm>
        <a:custGeom>
          <a:avLst/>
          <a:gdLst>
            <a:gd name="connsiteX0" fmla="*/ 167640 w 167640"/>
            <a:gd name="connsiteY0" fmla="*/ 0 h 670560"/>
            <a:gd name="connsiteX1" fmla="*/ 0 w 167640"/>
            <a:gd name="connsiteY1" fmla="*/ 0 h 670560"/>
            <a:gd name="connsiteX2" fmla="*/ 0 w 167640"/>
            <a:gd name="connsiteY2" fmla="*/ 670560 h 670560"/>
            <a:gd name="connsiteX3" fmla="*/ 167640 w 167640"/>
            <a:gd name="connsiteY3" fmla="*/ 670560 h 670560"/>
          </a:gdLst>
          <a:ahLst/>
          <a:cxnLst>
            <a:cxn ang="0">
              <a:pos x="connsiteX0" y="connsiteY0"/>
            </a:cxn>
            <a:cxn ang="0">
              <a:pos x="connsiteX1" y="connsiteY1"/>
            </a:cxn>
            <a:cxn ang="0">
              <a:pos x="connsiteX2" y="connsiteY2"/>
            </a:cxn>
            <a:cxn ang="0">
              <a:pos x="connsiteX3" y="connsiteY3"/>
            </a:cxn>
          </a:cxnLst>
          <a:rect l="l" t="t" r="r" b="b"/>
          <a:pathLst>
            <a:path w="167640" h="670560">
              <a:moveTo>
                <a:pt x="167640" y="0"/>
              </a:moveTo>
              <a:lnTo>
                <a:pt x="0" y="0"/>
              </a:lnTo>
              <a:lnTo>
                <a:pt x="0" y="670560"/>
              </a:lnTo>
              <a:lnTo>
                <a:pt x="167640" y="67056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182880</xdr:colOff>
      <xdr:row>44</xdr:row>
      <xdr:rowOff>0</xdr:rowOff>
    </xdr:from>
    <xdr:to>
      <xdr:col>2</xdr:col>
      <xdr:colOff>579120</xdr:colOff>
      <xdr:row>48</xdr:row>
      <xdr:rowOff>0</xdr:rowOff>
    </xdr:to>
    <xdr:sp macro="" textlink="">
      <xdr:nvSpPr>
        <xdr:cNvPr id="4" name="フリーフォーム 3">
          <a:extLst>
            <a:ext uri="{FF2B5EF4-FFF2-40B4-BE49-F238E27FC236}">
              <a16:creationId xmlns:a16="http://schemas.microsoft.com/office/drawing/2014/main" id="{00000000-0008-0000-0200-000004000000}"/>
            </a:ext>
          </a:extLst>
        </xdr:cNvPr>
        <xdr:cNvSpPr/>
      </xdr:nvSpPr>
      <xdr:spPr>
        <a:xfrm>
          <a:off x="579120" y="8755380"/>
          <a:ext cx="1005840" cy="655320"/>
        </a:xfrm>
        <a:custGeom>
          <a:avLst/>
          <a:gdLst>
            <a:gd name="connsiteX0" fmla="*/ 0 w 1005840"/>
            <a:gd name="connsiteY0" fmla="*/ 0 h 655320"/>
            <a:gd name="connsiteX1" fmla="*/ 0 w 1005840"/>
            <a:gd name="connsiteY1" fmla="*/ 655320 h 655320"/>
            <a:gd name="connsiteX2" fmla="*/ 1005840 w 1005840"/>
            <a:gd name="connsiteY2" fmla="*/ 640080 h 655320"/>
          </a:gdLst>
          <a:ahLst/>
          <a:cxnLst>
            <a:cxn ang="0">
              <a:pos x="connsiteX0" y="connsiteY0"/>
            </a:cxn>
            <a:cxn ang="0">
              <a:pos x="connsiteX1" y="connsiteY1"/>
            </a:cxn>
            <a:cxn ang="0">
              <a:pos x="connsiteX2" y="connsiteY2"/>
            </a:cxn>
          </a:cxnLst>
          <a:rect l="l" t="t" r="r" b="b"/>
          <a:pathLst>
            <a:path w="1005840" h="655320">
              <a:moveTo>
                <a:pt x="0" y="0"/>
              </a:moveTo>
              <a:lnTo>
                <a:pt x="0" y="655320"/>
              </a:lnTo>
              <a:lnTo>
                <a:pt x="1005840" y="64008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182880</xdr:colOff>
      <xdr:row>47</xdr:row>
      <xdr:rowOff>152400</xdr:rowOff>
    </xdr:from>
    <xdr:to>
      <xdr:col>2</xdr:col>
      <xdr:colOff>601980</xdr:colOff>
      <xdr:row>53</xdr:row>
      <xdr:rowOff>7620</xdr:rowOff>
    </xdr:to>
    <xdr:sp macro="" textlink="">
      <xdr:nvSpPr>
        <xdr:cNvPr id="5" name="フリーフォーム 4">
          <a:extLst>
            <a:ext uri="{FF2B5EF4-FFF2-40B4-BE49-F238E27FC236}">
              <a16:creationId xmlns:a16="http://schemas.microsoft.com/office/drawing/2014/main" id="{00000000-0008-0000-0200-000005000000}"/>
            </a:ext>
          </a:extLst>
        </xdr:cNvPr>
        <xdr:cNvSpPr/>
      </xdr:nvSpPr>
      <xdr:spPr>
        <a:xfrm>
          <a:off x="579120" y="9395460"/>
          <a:ext cx="1028700" cy="861060"/>
        </a:xfrm>
        <a:custGeom>
          <a:avLst/>
          <a:gdLst>
            <a:gd name="connsiteX0" fmla="*/ 0 w 1028700"/>
            <a:gd name="connsiteY0" fmla="*/ 0 h 861060"/>
            <a:gd name="connsiteX1" fmla="*/ 0 w 1028700"/>
            <a:gd name="connsiteY1" fmla="*/ 861060 h 861060"/>
            <a:gd name="connsiteX2" fmla="*/ 1028700 w 1028700"/>
            <a:gd name="connsiteY2" fmla="*/ 853440 h 861060"/>
          </a:gdLst>
          <a:ahLst/>
          <a:cxnLst>
            <a:cxn ang="0">
              <a:pos x="connsiteX0" y="connsiteY0"/>
            </a:cxn>
            <a:cxn ang="0">
              <a:pos x="connsiteX1" y="connsiteY1"/>
            </a:cxn>
            <a:cxn ang="0">
              <a:pos x="connsiteX2" y="connsiteY2"/>
            </a:cxn>
          </a:cxnLst>
          <a:rect l="l" t="t" r="r" b="b"/>
          <a:pathLst>
            <a:path w="1028700" h="861060">
              <a:moveTo>
                <a:pt x="0" y="0"/>
              </a:moveTo>
              <a:lnTo>
                <a:pt x="0" y="861060"/>
              </a:lnTo>
              <a:lnTo>
                <a:pt x="1028700" y="85344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1028700</xdr:colOff>
      <xdr:row>17</xdr:row>
      <xdr:rowOff>104775</xdr:rowOff>
    </xdr:from>
    <xdr:ext cx="184731" cy="26456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105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47630</xdr:colOff>
      <xdr:row>23</xdr:row>
      <xdr:rowOff>247649</xdr:rowOff>
    </xdr:from>
    <xdr:to>
      <xdr:col>1</xdr:col>
      <xdr:colOff>552454</xdr:colOff>
      <xdr:row>24</xdr:row>
      <xdr:rowOff>38098</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rot="16200000">
          <a:off x="1671642" y="3729037"/>
          <a:ext cx="228599" cy="504824"/>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57154</xdr:colOff>
      <xdr:row>23</xdr:row>
      <xdr:rowOff>238125</xdr:rowOff>
    </xdr:from>
    <xdr:to>
      <xdr:col>9</xdr:col>
      <xdr:colOff>962026</xdr:colOff>
      <xdr:row>24</xdr:row>
      <xdr:rowOff>38099</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rot="16200000">
          <a:off x="4491041" y="1490663"/>
          <a:ext cx="238124" cy="4972047"/>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1162051</xdr:colOff>
      <xdr:row>22</xdr:row>
      <xdr:rowOff>57149</xdr:rowOff>
    </xdr:from>
    <xdr:to>
      <xdr:col>2</xdr:col>
      <xdr:colOff>180976</xdr:colOff>
      <xdr:row>23</xdr:row>
      <xdr:rowOff>247650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162051" y="3609974"/>
          <a:ext cx="1085850" cy="25717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数値を入力</a:t>
          </a:r>
        </a:p>
      </xdr:txBody>
    </xdr:sp>
    <xdr:clientData/>
  </xdr:twoCellAnchor>
  <xdr:twoCellAnchor>
    <xdr:from>
      <xdr:col>4</xdr:col>
      <xdr:colOff>342900</xdr:colOff>
      <xdr:row>22</xdr:row>
      <xdr:rowOff>66674</xdr:rowOff>
    </xdr:from>
    <xdr:to>
      <xdr:col>8</xdr:col>
      <xdr:colOff>28575</xdr:colOff>
      <xdr:row>23</xdr:row>
      <xdr:rowOff>257175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571875" y="3619499"/>
          <a:ext cx="2009775" cy="25717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該当するものに○を入力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38101</xdr:colOff>
      <xdr:row>12</xdr:row>
      <xdr:rowOff>47625</xdr:rowOff>
    </xdr:from>
    <xdr:to>
      <xdr:col>15</xdr:col>
      <xdr:colOff>447678</xdr:colOff>
      <xdr:row>13</xdr:row>
      <xdr:rowOff>57149</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rot="16200000">
          <a:off x="7067553" y="1714498"/>
          <a:ext cx="276224" cy="981077"/>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333375</xdr:colOff>
      <xdr:row>9</xdr:row>
      <xdr:rowOff>161925</xdr:rowOff>
    </xdr:from>
    <xdr:to>
      <xdr:col>14</xdr:col>
      <xdr:colOff>528641</xdr:colOff>
      <xdr:row>12</xdr:row>
      <xdr:rowOff>47625</xdr:rowOff>
    </xdr:to>
    <xdr:cxnSp macro="">
      <xdr:nvCxnSpPr>
        <xdr:cNvPr id="5" name="直線矢印コネクタ 4">
          <a:extLst>
            <a:ext uri="{FF2B5EF4-FFF2-40B4-BE49-F238E27FC236}">
              <a16:creationId xmlns:a16="http://schemas.microsoft.com/office/drawing/2014/main" id="{00000000-0008-0000-0700-000005000000}"/>
            </a:ext>
          </a:extLst>
        </xdr:cNvPr>
        <xdr:cNvCxnSpPr>
          <a:endCxn id="2" idx="1"/>
        </xdr:cNvCxnSpPr>
      </xdr:nvCxnSpPr>
      <xdr:spPr>
        <a:xfrm>
          <a:off x="3886200" y="1704975"/>
          <a:ext cx="3319466" cy="3619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121920</xdr:colOff>
      <xdr:row>17</xdr:row>
      <xdr:rowOff>87630</xdr:rowOff>
    </xdr:from>
    <xdr:to>
      <xdr:col>2</xdr:col>
      <xdr:colOff>30480</xdr:colOff>
      <xdr:row>20</xdr:row>
      <xdr:rowOff>22860</xdr:rowOff>
    </xdr:to>
    <xdr:sp macro="" textlink="">
      <xdr:nvSpPr>
        <xdr:cNvPr id="42" name="フリーフォーム 41">
          <a:extLst>
            <a:ext uri="{FF2B5EF4-FFF2-40B4-BE49-F238E27FC236}">
              <a16:creationId xmlns:a16="http://schemas.microsoft.com/office/drawing/2014/main" id="{00000000-0008-0000-0800-00002A000000}"/>
            </a:ext>
          </a:extLst>
        </xdr:cNvPr>
        <xdr:cNvSpPr/>
      </xdr:nvSpPr>
      <xdr:spPr>
        <a:xfrm rot="5400000">
          <a:off x="333375" y="3328035"/>
          <a:ext cx="400050" cy="243840"/>
        </a:xfrm>
        <a:custGeom>
          <a:avLst/>
          <a:gdLst>
            <a:gd name="connsiteX0" fmla="*/ 0 w 601980"/>
            <a:gd name="connsiteY0" fmla="*/ 0 h 655320"/>
            <a:gd name="connsiteX1" fmla="*/ 7620 w 601980"/>
            <a:gd name="connsiteY1" fmla="*/ 655320 h 655320"/>
            <a:gd name="connsiteX2" fmla="*/ 601980 w 601980"/>
            <a:gd name="connsiteY2" fmla="*/ 647700 h 655320"/>
          </a:gdLst>
          <a:ahLst/>
          <a:cxnLst>
            <a:cxn ang="0">
              <a:pos x="connsiteX0" y="connsiteY0"/>
            </a:cxn>
            <a:cxn ang="0">
              <a:pos x="connsiteX1" y="connsiteY1"/>
            </a:cxn>
            <a:cxn ang="0">
              <a:pos x="connsiteX2" y="connsiteY2"/>
            </a:cxn>
          </a:cxnLst>
          <a:rect l="l" t="t" r="r" b="b"/>
          <a:pathLst>
            <a:path w="601980" h="655320">
              <a:moveTo>
                <a:pt x="0" y="0"/>
              </a:moveTo>
              <a:lnTo>
                <a:pt x="7620" y="655320"/>
              </a:lnTo>
              <a:lnTo>
                <a:pt x="601980" y="64770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106680</xdr:colOff>
      <xdr:row>28</xdr:row>
      <xdr:rowOff>99060</xdr:rowOff>
    </xdr:from>
    <xdr:to>
      <xdr:col>1</xdr:col>
      <xdr:colOff>289560</xdr:colOff>
      <xdr:row>32</xdr:row>
      <xdr:rowOff>0</xdr:rowOff>
    </xdr:to>
    <xdr:sp macro="" textlink="">
      <xdr:nvSpPr>
        <xdr:cNvPr id="48" name="フリーフォーム 47">
          <a:extLst>
            <a:ext uri="{FF2B5EF4-FFF2-40B4-BE49-F238E27FC236}">
              <a16:creationId xmlns:a16="http://schemas.microsoft.com/office/drawing/2014/main" id="{00000000-0008-0000-0800-000030000000}"/>
            </a:ext>
          </a:extLst>
        </xdr:cNvPr>
        <xdr:cNvSpPr/>
      </xdr:nvSpPr>
      <xdr:spPr>
        <a:xfrm>
          <a:off x="106680" y="5379720"/>
          <a:ext cx="472440" cy="662940"/>
        </a:xfrm>
        <a:custGeom>
          <a:avLst/>
          <a:gdLst>
            <a:gd name="connsiteX0" fmla="*/ 182880 w 472440"/>
            <a:gd name="connsiteY0" fmla="*/ 0 h 678180"/>
            <a:gd name="connsiteX1" fmla="*/ 0 w 472440"/>
            <a:gd name="connsiteY1" fmla="*/ 0 h 678180"/>
            <a:gd name="connsiteX2" fmla="*/ 7620 w 472440"/>
            <a:gd name="connsiteY2" fmla="*/ 678180 h 678180"/>
            <a:gd name="connsiteX3" fmla="*/ 472440 w 472440"/>
            <a:gd name="connsiteY3" fmla="*/ 678180 h 678180"/>
          </a:gdLst>
          <a:ahLst/>
          <a:cxnLst>
            <a:cxn ang="0">
              <a:pos x="connsiteX0" y="connsiteY0"/>
            </a:cxn>
            <a:cxn ang="0">
              <a:pos x="connsiteX1" y="connsiteY1"/>
            </a:cxn>
            <a:cxn ang="0">
              <a:pos x="connsiteX2" y="connsiteY2"/>
            </a:cxn>
            <a:cxn ang="0">
              <a:pos x="connsiteX3" y="connsiteY3"/>
            </a:cxn>
          </a:cxnLst>
          <a:rect l="l" t="t" r="r" b="b"/>
          <a:pathLst>
            <a:path w="472440" h="678180">
              <a:moveTo>
                <a:pt x="182880" y="0"/>
              </a:moveTo>
              <a:lnTo>
                <a:pt x="0" y="0"/>
              </a:lnTo>
              <a:lnTo>
                <a:pt x="7620" y="678180"/>
              </a:lnTo>
              <a:lnTo>
                <a:pt x="472440" y="67818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281940</xdr:colOff>
      <xdr:row>61</xdr:row>
      <xdr:rowOff>91440</xdr:rowOff>
    </xdr:from>
    <xdr:to>
      <xdr:col>2</xdr:col>
      <xdr:colOff>0</xdr:colOff>
      <xdr:row>64</xdr:row>
      <xdr:rowOff>99060</xdr:rowOff>
    </xdr:to>
    <xdr:sp macro="" textlink="">
      <xdr:nvSpPr>
        <xdr:cNvPr id="52" name="フリーフォーム 51">
          <a:extLst>
            <a:ext uri="{FF2B5EF4-FFF2-40B4-BE49-F238E27FC236}">
              <a16:creationId xmlns:a16="http://schemas.microsoft.com/office/drawing/2014/main" id="{00000000-0008-0000-0800-000034000000}"/>
            </a:ext>
          </a:extLst>
        </xdr:cNvPr>
        <xdr:cNvSpPr/>
      </xdr:nvSpPr>
      <xdr:spPr>
        <a:xfrm>
          <a:off x="281940" y="11224260"/>
          <a:ext cx="251460" cy="510540"/>
        </a:xfrm>
        <a:custGeom>
          <a:avLst/>
          <a:gdLst>
            <a:gd name="connsiteX0" fmla="*/ 304800 w 320040"/>
            <a:gd name="connsiteY0" fmla="*/ 0 h 861060"/>
            <a:gd name="connsiteX1" fmla="*/ 0 w 320040"/>
            <a:gd name="connsiteY1" fmla="*/ 0 h 861060"/>
            <a:gd name="connsiteX2" fmla="*/ 0 w 320040"/>
            <a:gd name="connsiteY2" fmla="*/ 861060 h 861060"/>
            <a:gd name="connsiteX3" fmla="*/ 320040 w 320040"/>
            <a:gd name="connsiteY3" fmla="*/ 861060 h 861060"/>
          </a:gdLst>
          <a:ahLst/>
          <a:cxnLst>
            <a:cxn ang="0">
              <a:pos x="connsiteX0" y="connsiteY0"/>
            </a:cxn>
            <a:cxn ang="0">
              <a:pos x="connsiteX1" y="connsiteY1"/>
            </a:cxn>
            <a:cxn ang="0">
              <a:pos x="connsiteX2" y="connsiteY2"/>
            </a:cxn>
            <a:cxn ang="0">
              <a:pos x="connsiteX3" y="connsiteY3"/>
            </a:cxn>
          </a:cxnLst>
          <a:rect l="l" t="t" r="r" b="b"/>
          <a:pathLst>
            <a:path w="320040" h="861060">
              <a:moveTo>
                <a:pt x="304800" y="0"/>
              </a:moveTo>
              <a:lnTo>
                <a:pt x="0" y="0"/>
              </a:lnTo>
              <a:lnTo>
                <a:pt x="0" y="861060"/>
              </a:lnTo>
              <a:lnTo>
                <a:pt x="320040" y="86106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52</xdr:row>
      <xdr:rowOff>9524</xdr:rowOff>
    </xdr:from>
    <xdr:to>
      <xdr:col>3</xdr:col>
      <xdr:colOff>7620</xdr:colOff>
      <xdr:row>52</xdr:row>
      <xdr:rowOff>171449</xdr:rowOff>
    </xdr:to>
    <xdr:sp macro="" textlink="">
      <xdr:nvSpPr>
        <xdr:cNvPr id="3" name="フリーフォーム 2">
          <a:extLst>
            <a:ext uri="{FF2B5EF4-FFF2-40B4-BE49-F238E27FC236}">
              <a16:creationId xmlns:a16="http://schemas.microsoft.com/office/drawing/2014/main" id="{00000000-0008-0000-0800-000003000000}"/>
            </a:ext>
          </a:extLst>
        </xdr:cNvPr>
        <xdr:cNvSpPr/>
      </xdr:nvSpPr>
      <xdr:spPr>
        <a:xfrm>
          <a:off x="409575" y="9763124"/>
          <a:ext cx="1674495" cy="161925"/>
        </a:xfrm>
        <a:custGeom>
          <a:avLst/>
          <a:gdLst>
            <a:gd name="connsiteX0" fmla="*/ 0 w 1470660"/>
            <a:gd name="connsiteY0" fmla="*/ 0 h 175260"/>
            <a:gd name="connsiteX1" fmla="*/ 7620 w 1470660"/>
            <a:gd name="connsiteY1" fmla="*/ 175260 h 175260"/>
            <a:gd name="connsiteX2" fmla="*/ 1470660 w 1470660"/>
            <a:gd name="connsiteY2" fmla="*/ 175260 h 175260"/>
          </a:gdLst>
          <a:ahLst/>
          <a:cxnLst>
            <a:cxn ang="0">
              <a:pos x="connsiteX0" y="connsiteY0"/>
            </a:cxn>
            <a:cxn ang="0">
              <a:pos x="connsiteX1" y="connsiteY1"/>
            </a:cxn>
            <a:cxn ang="0">
              <a:pos x="connsiteX2" y="connsiteY2"/>
            </a:cxn>
          </a:cxnLst>
          <a:rect l="l" t="t" r="r" b="b"/>
          <a:pathLst>
            <a:path w="1470660" h="175260">
              <a:moveTo>
                <a:pt x="0" y="0"/>
              </a:moveTo>
              <a:lnTo>
                <a:pt x="7620" y="175260"/>
              </a:lnTo>
              <a:lnTo>
                <a:pt x="1470660" y="17526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45</xdr:row>
      <xdr:rowOff>91440</xdr:rowOff>
    </xdr:from>
    <xdr:to>
      <xdr:col>1</xdr:col>
      <xdr:colOff>15240</xdr:colOff>
      <xdr:row>48</xdr:row>
      <xdr:rowOff>91440</xdr:rowOff>
    </xdr:to>
    <xdr:sp macro="" textlink="">
      <xdr:nvSpPr>
        <xdr:cNvPr id="6" name="フリーフォーム 5">
          <a:extLst>
            <a:ext uri="{FF2B5EF4-FFF2-40B4-BE49-F238E27FC236}">
              <a16:creationId xmlns:a16="http://schemas.microsoft.com/office/drawing/2014/main" id="{00000000-0008-0000-0800-000006000000}"/>
            </a:ext>
          </a:extLst>
        </xdr:cNvPr>
        <xdr:cNvSpPr/>
      </xdr:nvSpPr>
      <xdr:spPr>
        <a:xfrm>
          <a:off x="76200" y="8564880"/>
          <a:ext cx="228600" cy="548640"/>
        </a:xfrm>
        <a:custGeom>
          <a:avLst/>
          <a:gdLst>
            <a:gd name="connsiteX0" fmla="*/ 304800 w 320040"/>
            <a:gd name="connsiteY0" fmla="*/ 0 h 861060"/>
            <a:gd name="connsiteX1" fmla="*/ 0 w 320040"/>
            <a:gd name="connsiteY1" fmla="*/ 0 h 861060"/>
            <a:gd name="connsiteX2" fmla="*/ 0 w 320040"/>
            <a:gd name="connsiteY2" fmla="*/ 861060 h 861060"/>
            <a:gd name="connsiteX3" fmla="*/ 320040 w 320040"/>
            <a:gd name="connsiteY3" fmla="*/ 861060 h 861060"/>
          </a:gdLst>
          <a:ahLst/>
          <a:cxnLst>
            <a:cxn ang="0">
              <a:pos x="connsiteX0" y="connsiteY0"/>
            </a:cxn>
            <a:cxn ang="0">
              <a:pos x="connsiteX1" y="connsiteY1"/>
            </a:cxn>
            <a:cxn ang="0">
              <a:pos x="connsiteX2" y="connsiteY2"/>
            </a:cxn>
            <a:cxn ang="0">
              <a:pos x="connsiteX3" y="connsiteY3"/>
            </a:cxn>
          </a:cxnLst>
          <a:rect l="l" t="t" r="r" b="b"/>
          <a:pathLst>
            <a:path w="320040" h="861060">
              <a:moveTo>
                <a:pt x="304800" y="0"/>
              </a:moveTo>
              <a:lnTo>
                <a:pt x="0" y="0"/>
              </a:lnTo>
              <a:lnTo>
                <a:pt x="0" y="861060"/>
              </a:lnTo>
              <a:lnTo>
                <a:pt x="320040" y="86106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243840</xdr:colOff>
      <xdr:row>3</xdr:row>
      <xdr:rowOff>114300</xdr:rowOff>
    </xdr:from>
    <xdr:to>
      <xdr:col>1</xdr:col>
      <xdr:colOff>57150</xdr:colOff>
      <xdr:row>6</xdr:row>
      <xdr:rowOff>83820</xdr:rowOff>
    </xdr:to>
    <xdr:sp macro="" textlink="">
      <xdr:nvSpPr>
        <xdr:cNvPr id="8" name="フリーフォーム 7">
          <a:extLst>
            <a:ext uri="{FF2B5EF4-FFF2-40B4-BE49-F238E27FC236}">
              <a16:creationId xmlns:a16="http://schemas.microsoft.com/office/drawing/2014/main" id="{00000000-0008-0000-0A00-000008000000}"/>
            </a:ext>
          </a:extLst>
        </xdr:cNvPr>
        <xdr:cNvSpPr/>
      </xdr:nvSpPr>
      <xdr:spPr>
        <a:xfrm>
          <a:off x="243840" y="533400"/>
          <a:ext cx="260985" cy="493395"/>
        </a:xfrm>
        <a:custGeom>
          <a:avLst/>
          <a:gdLst>
            <a:gd name="connsiteX0" fmla="*/ 190500 w 259080"/>
            <a:gd name="connsiteY0" fmla="*/ 0 h 502920"/>
            <a:gd name="connsiteX1" fmla="*/ 0 w 259080"/>
            <a:gd name="connsiteY1" fmla="*/ 7620 h 502920"/>
            <a:gd name="connsiteX2" fmla="*/ 0 w 259080"/>
            <a:gd name="connsiteY2" fmla="*/ 502920 h 502920"/>
            <a:gd name="connsiteX3" fmla="*/ 259080 w 259080"/>
            <a:gd name="connsiteY3" fmla="*/ 502920 h 502920"/>
          </a:gdLst>
          <a:ahLst/>
          <a:cxnLst>
            <a:cxn ang="0">
              <a:pos x="connsiteX0" y="connsiteY0"/>
            </a:cxn>
            <a:cxn ang="0">
              <a:pos x="connsiteX1" y="connsiteY1"/>
            </a:cxn>
            <a:cxn ang="0">
              <a:pos x="connsiteX2" y="connsiteY2"/>
            </a:cxn>
            <a:cxn ang="0">
              <a:pos x="connsiteX3" y="connsiteY3"/>
            </a:cxn>
          </a:cxnLst>
          <a:rect l="l" t="t" r="r" b="b"/>
          <a:pathLst>
            <a:path w="259080" h="502920">
              <a:moveTo>
                <a:pt x="190500" y="0"/>
              </a:moveTo>
              <a:lnTo>
                <a:pt x="0" y="7620"/>
              </a:lnTo>
              <a:lnTo>
                <a:pt x="0" y="502920"/>
              </a:lnTo>
              <a:lnTo>
                <a:pt x="259080" y="50292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857249</xdr:colOff>
      <xdr:row>10</xdr:row>
      <xdr:rowOff>85725</xdr:rowOff>
    </xdr:from>
    <xdr:to>
      <xdr:col>5</xdr:col>
      <xdr:colOff>1904</xdr:colOff>
      <xdr:row>12</xdr:row>
      <xdr:rowOff>249555</xdr:rowOff>
    </xdr:to>
    <xdr:sp macro="" textlink="">
      <xdr:nvSpPr>
        <xdr:cNvPr id="2" name="フリーフォーム 1">
          <a:extLst>
            <a:ext uri="{FF2B5EF4-FFF2-40B4-BE49-F238E27FC236}">
              <a16:creationId xmlns:a16="http://schemas.microsoft.com/office/drawing/2014/main" id="{00000000-0008-0000-0A00-000002000000}"/>
            </a:ext>
          </a:extLst>
        </xdr:cNvPr>
        <xdr:cNvSpPr/>
      </xdr:nvSpPr>
      <xdr:spPr>
        <a:xfrm>
          <a:off x="2314574" y="1581150"/>
          <a:ext cx="478155" cy="544830"/>
        </a:xfrm>
        <a:custGeom>
          <a:avLst/>
          <a:gdLst>
            <a:gd name="connsiteX0" fmla="*/ 167640 w 396240"/>
            <a:gd name="connsiteY0" fmla="*/ 0 h 548640"/>
            <a:gd name="connsiteX1" fmla="*/ 0 w 396240"/>
            <a:gd name="connsiteY1" fmla="*/ 0 h 548640"/>
            <a:gd name="connsiteX2" fmla="*/ 7620 w 396240"/>
            <a:gd name="connsiteY2" fmla="*/ 548640 h 548640"/>
            <a:gd name="connsiteX3" fmla="*/ 396240 w 396240"/>
            <a:gd name="connsiteY3" fmla="*/ 548640 h 548640"/>
          </a:gdLst>
          <a:ahLst/>
          <a:cxnLst>
            <a:cxn ang="0">
              <a:pos x="connsiteX0" y="connsiteY0"/>
            </a:cxn>
            <a:cxn ang="0">
              <a:pos x="connsiteX1" y="connsiteY1"/>
            </a:cxn>
            <a:cxn ang="0">
              <a:pos x="connsiteX2" y="connsiteY2"/>
            </a:cxn>
            <a:cxn ang="0">
              <a:pos x="connsiteX3" y="connsiteY3"/>
            </a:cxn>
          </a:cxnLst>
          <a:rect l="l" t="t" r="r" b="b"/>
          <a:pathLst>
            <a:path w="396240" h="548640">
              <a:moveTo>
                <a:pt x="167640" y="0"/>
              </a:moveTo>
              <a:lnTo>
                <a:pt x="0" y="0"/>
              </a:lnTo>
              <a:lnTo>
                <a:pt x="7620" y="548640"/>
              </a:lnTo>
              <a:lnTo>
                <a:pt x="396240" y="54864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20</xdr:row>
      <xdr:rowOff>76200</xdr:rowOff>
    </xdr:from>
    <xdr:to>
      <xdr:col>2</xdr:col>
      <xdr:colOff>7620</xdr:colOff>
      <xdr:row>24</xdr:row>
      <xdr:rowOff>236220</xdr:rowOff>
    </xdr:to>
    <xdr:sp macro="" textlink="">
      <xdr:nvSpPr>
        <xdr:cNvPr id="5" name="フリーフォーム 4">
          <a:extLst>
            <a:ext uri="{FF2B5EF4-FFF2-40B4-BE49-F238E27FC236}">
              <a16:creationId xmlns:a16="http://schemas.microsoft.com/office/drawing/2014/main" id="{00000000-0008-0000-0A00-000005000000}"/>
            </a:ext>
          </a:extLst>
        </xdr:cNvPr>
        <xdr:cNvSpPr/>
      </xdr:nvSpPr>
      <xdr:spPr>
        <a:xfrm>
          <a:off x="190500" y="3230880"/>
          <a:ext cx="906780" cy="838200"/>
        </a:xfrm>
        <a:custGeom>
          <a:avLst/>
          <a:gdLst>
            <a:gd name="connsiteX0" fmla="*/ 906780 w 906780"/>
            <a:gd name="connsiteY0" fmla="*/ 0 h 838200"/>
            <a:gd name="connsiteX1" fmla="*/ 0 w 906780"/>
            <a:gd name="connsiteY1" fmla="*/ 15240 h 838200"/>
            <a:gd name="connsiteX2" fmla="*/ 7620 w 906780"/>
            <a:gd name="connsiteY2" fmla="*/ 838200 h 838200"/>
            <a:gd name="connsiteX3" fmla="*/ 213360 w 906780"/>
            <a:gd name="connsiteY3" fmla="*/ 838200 h 838200"/>
          </a:gdLst>
          <a:ahLst/>
          <a:cxnLst>
            <a:cxn ang="0">
              <a:pos x="connsiteX0" y="connsiteY0"/>
            </a:cxn>
            <a:cxn ang="0">
              <a:pos x="connsiteX1" y="connsiteY1"/>
            </a:cxn>
            <a:cxn ang="0">
              <a:pos x="connsiteX2" y="connsiteY2"/>
            </a:cxn>
            <a:cxn ang="0">
              <a:pos x="connsiteX3" y="connsiteY3"/>
            </a:cxn>
          </a:cxnLst>
          <a:rect l="l" t="t" r="r" b="b"/>
          <a:pathLst>
            <a:path w="906780" h="838200">
              <a:moveTo>
                <a:pt x="906780" y="0"/>
              </a:moveTo>
              <a:lnTo>
                <a:pt x="0" y="15240"/>
              </a:lnTo>
              <a:lnTo>
                <a:pt x="7620" y="838200"/>
              </a:lnTo>
              <a:lnTo>
                <a:pt x="213360" y="838200"/>
              </a:lnTo>
            </a:path>
          </a:pathLst>
        </a:custGeom>
        <a:ln>
          <a:headEnd type="none" w="med" len="med"/>
          <a:tailEnd type="triangle" w="med" len="me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173355</xdr:colOff>
      <xdr:row>60</xdr:row>
      <xdr:rowOff>137160</xdr:rowOff>
    </xdr:from>
    <xdr:to>
      <xdr:col>13</xdr:col>
      <xdr:colOff>175497</xdr:colOff>
      <xdr:row>64</xdr:row>
      <xdr:rowOff>160019</xdr:rowOff>
    </xdr:to>
    <xdr:pic>
      <xdr:nvPicPr>
        <xdr:cNvPr id="2" name="図 1" descr="11N お願い（2人）.gif">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stretch>
          <a:fillRect/>
        </a:stretch>
      </xdr:blipFill>
      <xdr:spPr>
        <a:xfrm>
          <a:off x="2764155" y="10576560"/>
          <a:ext cx="827007" cy="7315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R39"/>
  <sheetViews>
    <sheetView tabSelected="1" topLeftCell="A13" workbookViewId="0">
      <selection activeCell="E39" sqref="E39"/>
    </sheetView>
  </sheetViews>
  <sheetFormatPr defaultColWidth="8.875" defaultRowHeight="13.5"/>
  <cols>
    <col min="1" max="3" width="5.75" style="3" customWidth="1"/>
    <col min="4" max="4" width="15.75" style="3" customWidth="1"/>
    <col min="5" max="14" width="6.75" style="3" customWidth="1"/>
    <col min="15" max="15" width="7.125" style="3" customWidth="1"/>
    <col min="16" max="16" width="9.625" style="3" customWidth="1"/>
    <col min="17" max="17" width="7.125" style="3" customWidth="1"/>
    <col min="18" max="18" width="9.625" style="3" customWidth="1"/>
    <col min="19" max="16384" width="8.875" style="3"/>
  </cols>
  <sheetData>
    <row r="1" spans="1:14" s="127" customFormat="1" ht="24">
      <c r="A1" s="244" t="s">
        <v>1019</v>
      </c>
      <c r="B1" s="244"/>
      <c r="C1" s="244"/>
      <c r="D1" s="244"/>
      <c r="E1" s="244"/>
      <c r="F1" s="244"/>
      <c r="G1" s="244"/>
      <c r="H1" s="244"/>
      <c r="I1" s="244"/>
      <c r="J1" s="244"/>
      <c r="K1" s="244"/>
      <c r="L1" s="244"/>
      <c r="M1" s="244"/>
      <c r="N1" s="244"/>
    </row>
    <row r="2" spans="1:14" ht="9" customHeight="1"/>
    <row r="3" spans="1:14">
      <c r="N3" s="115" t="s">
        <v>1020</v>
      </c>
    </row>
    <row r="4" spans="1:14" ht="17.25">
      <c r="A4" s="128"/>
      <c r="N4" s="115"/>
    </row>
    <row r="5" spans="1:14" ht="27" customHeight="1">
      <c r="A5" s="234" t="s">
        <v>53</v>
      </c>
      <c r="B5" s="235"/>
      <c r="C5" s="233"/>
      <c r="D5" s="221"/>
      <c r="E5" s="222"/>
      <c r="F5" s="222"/>
      <c r="G5" s="223"/>
      <c r="H5" s="234" t="s">
        <v>55</v>
      </c>
      <c r="I5" s="235"/>
      <c r="J5" s="233"/>
      <c r="K5" s="221"/>
      <c r="L5" s="222"/>
      <c r="M5" s="222"/>
      <c r="N5" s="223"/>
    </row>
    <row r="6" spans="1:14" ht="27.75" customHeight="1">
      <c r="A6" s="241" t="s">
        <v>54</v>
      </c>
      <c r="B6" s="242"/>
      <c r="C6" s="243"/>
      <c r="D6" s="221"/>
      <c r="E6" s="222"/>
      <c r="F6" s="222"/>
      <c r="G6" s="223"/>
      <c r="H6" s="232" t="s">
        <v>731</v>
      </c>
      <c r="I6" s="232"/>
      <c r="J6" s="108" t="s">
        <v>410</v>
      </c>
      <c r="K6" s="221"/>
      <c r="L6" s="222"/>
      <c r="M6" s="222"/>
      <c r="N6" s="223"/>
    </row>
    <row r="7" spans="1:14" ht="27.75" customHeight="1">
      <c r="A7" s="234" t="s">
        <v>87</v>
      </c>
      <c r="B7" s="235"/>
      <c r="C7" s="233"/>
      <c r="D7" s="254"/>
      <c r="E7" s="255"/>
      <c r="F7" s="255"/>
      <c r="G7" s="256"/>
      <c r="H7" s="232"/>
      <c r="I7" s="232"/>
      <c r="J7" s="108" t="s">
        <v>409</v>
      </c>
      <c r="K7" s="221"/>
      <c r="L7" s="222"/>
      <c r="M7" s="222"/>
      <c r="N7" s="223"/>
    </row>
    <row r="8" spans="1:14" ht="26.25" customHeight="1">
      <c r="A8" s="249" t="s">
        <v>578</v>
      </c>
      <c r="B8" s="250"/>
      <c r="C8" s="251"/>
      <c r="D8" s="221"/>
      <c r="E8" s="222"/>
      <c r="F8" s="222"/>
      <c r="G8" s="223"/>
      <c r="H8" s="232"/>
      <c r="I8" s="232"/>
      <c r="J8" s="65" t="s">
        <v>411</v>
      </c>
      <c r="K8" s="221"/>
      <c r="L8" s="222"/>
      <c r="M8" s="222"/>
      <c r="N8" s="223"/>
    </row>
    <row r="9" spans="1:14" ht="10.5" customHeight="1"/>
    <row r="10" spans="1:14" ht="17.25">
      <c r="A10" s="120" t="s">
        <v>1021</v>
      </c>
      <c r="B10" s="120"/>
      <c r="C10" s="120"/>
      <c r="D10" s="129"/>
      <c r="E10" s="129"/>
      <c r="F10" s="129"/>
      <c r="G10" s="129"/>
    </row>
    <row r="11" spans="1:14" ht="5.25" customHeight="1"/>
    <row r="12" spans="1:14" ht="14.25">
      <c r="A12" s="7" t="s">
        <v>897</v>
      </c>
      <c r="B12" s="7"/>
      <c r="C12" s="7"/>
    </row>
    <row r="13" spans="1:14" ht="8.25" customHeight="1">
      <c r="A13" s="7"/>
      <c r="B13" s="7"/>
      <c r="C13" s="7"/>
    </row>
    <row r="14" spans="1:14">
      <c r="B14" s="3" t="s">
        <v>761</v>
      </c>
    </row>
    <row r="15" spans="1:14">
      <c r="B15" s="3" t="s">
        <v>187</v>
      </c>
    </row>
    <row r="17" spans="1:18">
      <c r="M17" s="240" t="s">
        <v>8</v>
      </c>
      <c r="N17" s="240"/>
      <c r="O17" s="9"/>
      <c r="Q17" s="9"/>
    </row>
    <row r="18" spans="1:18">
      <c r="A18" s="232"/>
      <c r="B18" s="235"/>
      <c r="C18" s="235"/>
      <c r="D18" s="234"/>
      <c r="E18" s="232" t="s">
        <v>2</v>
      </c>
      <c r="F18" s="232"/>
      <c r="G18" s="232" t="s">
        <v>3</v>
      </c>
      <c r="H18" s="232"/>
      <c r="I18" s="232" t="s">
        <v>4</v>
      </c>
      <c r="J18" s="232"/>
      <c r="K18" s="232" t="s">
        <v>5</v>
      </c>
      <c r="L18" s="232"/>
      <c r="M18" s="232" t="s">
        <v>6</v>
      </c>
      <c r="N18" s="232"/>
      <c r="O18" s="9"/>
      <c r="Q18" s="9"/>
    </row>
    <row r="19" spans="1:18" ht="14.25" thickBot="1">
      <c r="A19" s="248"/>
      <c r="B19" s="242"/>
      <c r="C19" s="242"/>
      <c r="D19" s="241"/>
      <c r="E19" s="4" t="s">
        <v>0</v>
      </c>
      <c r="F19" s="112" t="s">
        <v>1</v>
      </c>
      <c r="G19" s="4" t="s">
        <v>0</v>
      </c>
      <c r="H19" s="112" t="s">
        <v>1</v>
      </c>
      <c r="I19" s="4" t="s">
        <v>0</v>
      </c>
      <c r="J19" s="112" t="s">
        <v>1</v>
      </c>
      <c r="K19" s="4" t="s">
        <v>0</v>
      </c>
      <c r="L19" s="112" t="s">
        <v>1</v>
      </c>
      <c r="M19" s="4" t="s">
        <v>0</v>
      </c>
      <c r="N19" s="112" t="s">
        <v>1</v>
      </c>
    </row>
    <row r="20" spans="1:18" ht="37.5" customHeight="1" thickBot="1">
      <c r="A20" s="245" t="s">
        <v>1022</v>
      </c>
      <c r="B20" s="246"/>
      <c r="C20" s="246"/>
      <c r="D20" s="247"/>
      <c r="E20" s="204"/>
      <c r="F20" s="205"/>
      <c r="G20" s="205"/>
      <c r="H20" s="205"/>
      <c r="I20" s="205"/>
      <c r="J20" s="205"/>
      <c r="K20" s="205"/>
      <c r="L20" s="206"/>
      <c r="M20" s="207">
        <f t="shared" ref="M20:M29" si="0">SUM(E20,G20,I20,K20)</f>
        <v>0</v>
      </c>
      <c r="N20" s="208">
        <f t="shared" ref="N20:N29" si="1">SUM(F20,H20,J20,L20)</f>
        <v>0</v>
      </c>
    </row>
    <row r="21" spans="1:18" ht="39" customHeight="1" thickBot="1">
      <c r="A21" s="259" t="s">
        <v>1023</v>
      </c>
      <c r="B21" s="246"/>
      <c r="C21" s="246"/>
      <c r="D21" s="260"/>
      <c r="E21" s="204"/>
      <c r="F21" s="205"/>
      <c r="G21" s="205"/>
      <c r="H21" s="205"/>
      <c r="I21" s="205"/>
      <c r="J21" s="205"/>
      <c r="K21" s="205"/>
      <c r="L21" s="206"/>
      <c r="M21" s="213">
        <f t="shared" si="0"/>
        <v>0</v>
      </c>
      <c r="N21" s="214">
        <f t="shared" si="1"/>
        <v>0</v>
      </c>
      <c r="O21" s="252" t="s">
        <v>616</v>
      </c>
      <c r="P21" s="252"/>
      <c r="Q21" s="253" t="s">
        <v>617</v>
      </c>
      <c r="R21" s="253"/>
    </row>
    <row r="22" spans="1:18" ht="35.1" customHeight="1">
      <c r="A22" s="263"/>
      <c r="B22" s="229" t="s">
        <v>984</v>
      </c>
      <c r="C22" s="261" t="s">
        <v>749</v>
      </c>
      <c r="D22" s="215" t="s">
        <v>1024</v>
      </c>
      <c r="E22" s="139"/>
      <c r="F22" s="140"/>
      <c r="G22" s="140"/>
      <c r="H22" s="140"/>
      <c r="I22" s="140"/>
      <c r="J22" s="140"/>
      <c r="K22" s="140"/>
      <c r="L22" s="141"/>
      <c r="M22" s="216">
        <f t="shared" si="0"/>
        <v>0</v>
      </c>
      <c r="N22" s="217">
        <f t="shared" si="1"/>
        <v>0</v>
      </c>
      <c r="O22" s="252"/>
      <c r="P22" s="252"/>
      <c r="Q22" s="253"/>
      <c r="R22" s="253"/>
    </row>
    <row r="23" spans="1:18" ht="35.1" customHeight="1">
      <c r="A23" s="263"/>
      <c r="B23" s="230"/>
      <c r="C23" s="262"/>
      <c r="D23" s="211" t="s">
        <v>7</v>
      </c>
      <c r="E23" s="94"/>
      <c r="F23" s="95"/>
      <c r="G23" s="95"/>
      <c r="H23" s="95"/>
      <c r="I23" s="95"/>
      <c r="J23" s="95"/>
      <c r="K23" s="95"/>
      <c r="L23" s="107"/>
      <c r="M23" s="96">
        <f t="shared" si="0"/>
        <v>0</v>
      </c>
      <c r="N23" s="142">
        <f t="shared" si="1"/>
        <v>0</v>
      </c>
    </row>
    <row r="24" spans="1:18" ht="29.25" customHeight="1" thickBot="1">
      <c r="A24" s="263"/>
      <c r="B24" s="231"/>
      <c r="C24" s="257" t="s">
        <v>204</v>
      </c>
      <c r="D24" s="258"/>
      <c r="E24" s="144">
        <f t="shared" ref="E24:L24" si="2">SUM(E22:E23)</f>
        <v>0</v>
      </c>
      <c r="F24" s="145">
        <f t="shared" si="2"/>
        <v>0</v>
      </c>
      <c r="G24" s="145">
        <f t="shared" si="2"/>
        <v>0</v>
      </c>
      <c r="H24" s="145">
        <f t="shared" si="2"/>
        <v>0</v>
      </c>
      <c r="I24" s="145">
        <f t="shared" si="2"/>
        <v>0</v>
      </c>
      <c r="J24" s="145">
        <f t="shared" si="2"/>
        <v>0</v>
      </c>
      <c r="K24" s="145">
        <f t="shared" si="2"/>
        <v>0</v>
      </c>
      <c r="L24" s="146">
        <f t="shared" si="2"/>
        <v>0</v>
      </c>
      <c r="M24" s="147">
        <f t="shared" si="0"/>
        <v>0</v>
      </c>
      <c r="N24" s="218">
        <f t="shared" si="1"/>
        <v>0</v>
      </c>
    </row>
    <row r="25" spans="1:18" ht="35.1" customHeight="1">
      <c r="A25" s="263"/>
      <c r="B25" s="229" t="s">
        <v>985</v>
      </c>
      <c r="C25" s="261" t="s">
        <v>57</v>
      </c>
      <c r="D25" s="219" t="s">
        <v>764</v>
      </c>
      <c r="E25" s="139"/>
      <c r="F25" s="140"/>
      <c r="G25" s="140"/>
      <c r="H25" s="140"/>
      <c r="I25" s="140"/>
      <c r="J25" s="140"/>
      <c r="K25" s="140"/>
      <c r="L25" s="141"/>
      <c r="M25" s="216">
        <f t="shared" si="0"/>
        <v>0</v>
      </c>
      <c r="N25" s="217">
        <f t="shared" si="1"/>
        <v>0</v>
      </c>
    </row>
    <row r="26" spans="1:18" ht="35.1" customHeight="1">
      <c r="A26" s="263"/>
      <c r="B26" s="230"/>
      <c r="C26" s="262"/>
      <c r="D26" s="153" t="s">
        <v>765</v>
      </c>
      <c r="E26" s="94"/>
      <c r="F26" s="95"/>
      <c r="G26" s="95"/>
      <c r="H26" s="95"/>
      <c r="I26" s="95"/>
      <c r="J26" s="95"/>
      <c r="K26" s="95"/>
      <c r="L26" s="107"/>
      <c r="M26" s="96">
        <f t="shared" si="0"/>
        <v>0</v>
      </c>
      <c r="N26" s="142">
        <f t="shared" si="1"/>
        <v>0</v>
      </c>
    </row>
    <row r="27" spans="1:18" ht="35.1" customHeight="1">
      <c r="A27" s="263"/>
      <c r="B27" s="230"/>
      <c r="C27" s="236" t="s">
        <v>58</v>
      </c>
      <c r="D27" s="153" t="s">
        <v>764</v>
      </c>
      <c r="E27" s="94"/>
      <c r="F27" s="95"/>
      <c r="G27" s="95"/>
      <c r="H27" s="95"/>
      <c r="I27" s="95"/>
      <c r="J27" s="95"/>
      <c r="K27" s="95"/>
      <c r="L27" s="107"/>
      <c r="M27" s="96">
        <f t="shared" si="0"/>
        <v>0</v>
      </c>
      <c r="N27" s="142">
        <f t="shared" si="1"/>
        <v>0</v>
      </c>
    </row>
    <row r="28" spans="1:18" ht="35.1" customHeight="1">
      <c r="A28" s="263"/>
      <c r="B28" s="230"/>
      <c r="C28" s="237"/>
      <c r="D28" s="212" t="s">
        <v>766</v>
      </c>
      <c r="E28" s="98"/>
      <c r="F28" s="95"/>
      <c r="G28" s="95"/>
      <c r="H28" s="95"/>
      <c r="I28" s="95"/>
      <c r="J28" s="95"/>
      <c r="K28" s="95"/>
      <c r="L28" s="116"/>
      <c r="M28" s="99">
        <f t="shared" si="0"/>
        <v>0</v>
      </c>
      <c r="N28" s="143">
        <f t="shared" si="1"/>
        <v>0</v>
      </c>
    </row>
    <row r="29" spans="1:18" ht="35.1" customHeight="1" thickBot="1">
      <c r="A29" s="264"/>
      <c r="B29" s="231"/>
      <c r="C29" s="238" t="s">
        <v>205</v>
      </c>
      <c r="D29" s="239"/>
      <c r="E29" s="144">
        <f t="shared" ref="E29:K29" si="3">SUM(E25:E28)</f>
        <v>0</v>
      </c>
      <c r="F29" s="145">
        <f t="shared" si="3"/>
        <v>0</v>
      </c>
      <c r="G29" s="145">
        <f t="shared" si="3"/>
        <v>0</v>
      </c>
      <c r="H29" s="145">
        <f t="shared" si="3"/>
        <v>0</v>
      </c>
      <c r="I29" s="145">
        <f t="shared" si="3"/>
        <v>0</v>
      </c>
      <c r="J29" s="145">
        <f t="shared" si="3"/>
        <v>0</v>
      </c>
      <c r="K29" s="145">
        <f t="shared" si="3"/>
        <v>0</v>
      </c>
      <c r="L29" s="146">
        <f>SUM(L25:L28)</f>
        <v>0</v>
      </c>
      <c r="M29" s="147">
        <f t="shared" si="0"/>
        <v>0</v>
      </c>
      <c r="N29" s="148">
        <f t="shared" si="1"/>
        <v>0</v>
      </c>
    </row>
    <row r="30" spans="1:18" ht="12" customHeight="1">
      <c r="A30" s="86"/>
      <c r="B30" s="87"/>
      <c r="C30" s="117"/>
      <c r="D30" s="117"/>
      <c r="E30" s="130"/>
      <c r="F30" s="130"/>
      <c r="G30" s="130"/>
      <c r="H30" s="130"/>
      <c r="I30" s="130"/>
      <c r="J30" s="130"/>
      <c r="K30" s="130"/>
      <c r="L30" s="130"/>
    </row>
    <row r="31" spans="1:18">
      <c r="A31" s="232"/>
      <c r="B31" s="235"/>
      <c r="C31" s="235"/>
      <c r="D31" s="232"/>
      <c r="E31" s="233" t="s">
        <v>2</v>
      </c>
      <c r="F31" s="232"/>
      <c r="G31" s="232" t="s">
        <v>3</v>
      </c>
      <c r="H31" s="232"/>
      <c r="I31" s="232" t="s">
        <v>4</v>
      </c>
      <c r="J31" s="232"/>
      <c r="K31" s="232" t="s">
        <v>5</v>
      </c>
      <c r="L31" s="234"/>
      <c r="M31" s="232" t="s">
        <v>6</v>
      </c>
      <c r="N31" s="232"/>
      <c r="O31" s="9"/>
      <c r="Q31" s="9"/>
    </row>
    <row r="32" spans="1:18">
      <c r="A32" s="232"/>
      <c r="B32" s="235"/>
      <c r="C32" s="235"/>
      <c r="D32" s="232"/>
      <c r="E32" s="89" t="s">
        <v>0</v>
      </c>
      <c r="F32" s="112" t="s">
        <v>1</v>
      </c>
      <c r="G32" s="4" t="s">
        <v>0</v>
      </c>
      <c r="H32" s="112" t="s">
        <v>1</v>
      </c>
      <c r="I32" s="4" t="s">
        <v>0</v>
      </c>
      <c r="J32" s="112" t="s">
        <v>1</v>
      </c>
      <c r="K32" s="4" t="s">
        <v>0</v>
      </c>
      <c r="L32" s="109" t="s">
        <v>1</v>
      </c>
      <c r="M32" s="85" t="s">
        <v>0</v>
      </c>
      <c r="N32" s="108" t="s">
        <v>1</v>
      </c>
    </row>
    <row r="33" spans="1:17" ht="33.75" customHeight="1">
      <c r="A33" s="226" t="s">
        <v>1025</v>
      </c>
      <c r="B33" s="227"/>
      <c r="C33" s="227"/>
      <c r="D33" s="228"/>
      <c r="E33" s="98"/>
      <c r="F33" s="116"/>
      <c r="G33" s="98"/>
      <c r="H33" s="116"/>
      <c r="I33" s="98"/>
      <c r="J33" s="116"/>
      <c r="K33" s="98"/>
      <c r="L33" s="116"/>
      <c r="M33" s="100">
        <f>SUM(E33,G33,I33,K33)</f>
        <v>0</v>
      </c>
      <c r="N33" s="101">
        <f>SUM(F33,H33,J33,L33)</f>
        <v>0</v>
      </c>
    </row>
    <row r="34" spans="1:17" ht="35.1" customHeight="1">
      <c r="A34" s="88"/>
      <c r="B34" s="234" t="s">
        <v>194</v>
      </c>
      <c r="C34" s="235"/>
      <c r="D34" s="235"/>
      <c r="E34" s="94"/>
      <c r="F34" s="107"/>
      <c r="G34" s="94"/>
      <c r="H34" s="107"/>
      <c r="I34" s="94"/>
      <c r="J34" s="102"/>
      <c r="K34" s="103"/>
      <c r="L34" s="107"/>
      <c r="M34" s="104">
        <f>SUM(E34,G34,I34,K34)</f>
        <v>0</v>
      </c>
      <c r="N34" s="105">
        <f>SUM(F34,H34,J34,L34)</f>
        <v>0</v>
      </c>
    </row>
    <row r="35" spans="1:17" ht="12" customHeight="1">
      <c r="A35" s="86"/>
      <c r="B35" s="87"/>
      <c r="C35" s="117"/>
      <c r="D35" s="117"/>
      <c r="E35" s="130"/>
      <c r="F35" s="130"/>
      <c r="G35" s="130"/>
      <c r="H35" s="130"/>
      <c r="I35" s="130"/>
      <c r="J35" s="130"/>
      <c r="K35" s="130"/>
      <c r="L35" s="130"/>
    </row>
    <row r="36" spans="1:17">
      <c r="A36" s="232"/>
      <c r="B36" s="235"/>
      <c r="C36" s="235"/>
      <c r="D36" s="234"/>
      <c r="E36" s="232" t="s">
        <v>2</v>
      </c>
      <c r="F36" s="232"/>
      <c r="G36" s="232" t="s">
        <v>3</v>
      </c>
      <c r="H36" s="232"/>
      <c r="I36" s="232" t="s">
        <v>4</v>
      </c>
      <c r="J36" s="232"/>
      <c r="K36" s="232" t="s">
        <v>5</v>
      </c>
      <c r="L36" s="232"/>
      <c r="M36" s="233" t="s">
        <v>6</v>
      </c>
      <c r="N36" s="232"/>
      <c r="O36" s="9"/>
      <c r="Q36" s="9"/>
    </row>
    <row r="37" spans="1:17">
      <c r="A37" s="232"/>
      <c r="B37" s="235"/>
      <c r="C37" s="235"/>
      <c r="D37" s="234"/>
      <c r="E37" s="85" t="s">
        <v>0</v>
      </c>
      <c r="F37" s="108" t="s">
        <v>1</v>
      </c>
      <c r="G37" s="85" t="s">
        <v>0</v>
      </c>
      <c r="H37" s="108" t="s">
        <v>1</v>
      </c>
      <c r="I37" s="85" t="s">
        <v>0</v>
      </c>
      <c r="J37" s="108" t="s">
        <v>1</v>
      </c>
      <c r="K37" s="85" t="s">
        <v>0</v>
      </c>
      <c r="L37" s="108" t="s">
        <v>1</v>
      </c>
      <c r="M37" s="90" t="s">
        <v>0</v>
      </c>
      <c r="N37" s="108" t="s">
        <v>1</v>
      </c>
    </row>
    <row r="38" spans="1:17" ht="40.5" customHeight="1">
      <c r="A38" s="224" t="s">
        <v>1026</v>
      </c>
      <c r="B38" s="225"/>
      <c r="C38" s="225"/>
      <c r="D38" s="225"/>
      <c r="E38" s="94"/>
      <c r="F38" s="107"/>
      <c r="G38" s="94"/>
      <c r="H38" s="107"/>
      <c r="I38" s="94"/>
      <c r="J38" s="107"/>
      <c r="K38" s="94"/>
      <c r="L38" s="107"/>
      <c r="M38" s="104">
        <f>SUM(E38,G38,I38,K38)</f>
        <v>0</v>
      </c>
      <c r="N38" s="97">
        <f>SUM(F38,H38,J38,L38)</f>
        <v>0</v>
      </c>
    </row>
    <row r="39" spans="1:17" ht="40.15" customHeight="1">
      <c r="A39" s="224" t="s">
        <v>1027</v>
      </c>
      <c r="B39" s="225"/>
      <c r="C39" s="225"/>
      <c r="D39" s="225"/>
      <c r="E39" s="94"/>
      <c r="F39" s="107"/>
      <c r="G39" s="94"/>
      <c r="H39" s="107"/>
      <c r="I39" s="94"/>
      <c r="J39" s="107"/>
      <c r="K39" s="94"/>
      <c r="L39" s="107"/>
      <c r="M39" s="104">
        <f>SUM(E39,G39,I39,K39,)</f>
        <v>0</v>
      </c>
      <c r="N39" s="97">
        <f>SUM(F39,H39,J39,L39)</f>
        <v>0</v>
      </c>
    </row>
  </sheetData>
  <protectedRanges>
    <protectedRange sqref="D5:G8 K5:N8 E20:L23 E25:L28 E33:L34 E38:L39" name="範囲1"/>
  </protectedRanges>
  <mergeCells count="50">
    <mergeCell ref="D7:G7"/>
    <mergeCell ref="D6:G6"/>
    <mergeCell ref="E36:F36"/>
    <mergeCell ref="G36:H36"/>
    <mergeCell ref="A31:D32"/>
    <mergeCell ref="E31:F31"/>
    <mergeCell ref="G31:H31"/>
    <mergeCell ref="C24:D24"/>
    <mergeCell ref="B22:B24"/>
    <mergeCell ref="A21:D21"/>
    <mergeCell ref="C25:C26"/>
    <mergeCell ref="C22:C23"/>
    <mergeCell ref="A22:A29"/>
    <mergeCell ref="O21:P22"/>
    <mergeCell ref="Q21:R22"/>
    <mergeCell ref="I31:J31"/>
    <mergeCell ref="K31:L31"/>
    <mergeCell ref="M31:N31"/>
    <mergeCell ref="A1:N1"/>
    <mergeCell ref="K18:L18"/>
    <mergeCell ref="M18:N18"/>
    <mergeCell ref="A20:D20"/>
    <mergeCell ref="E18:F18"/>
    <mergeCell ref="I18:J18"/>
    <mergeCell ref="G18:H18"/>
    <mergeCell ref="A18:D19"/>
    <mergeCell ref="A5:C5"/>
    <mergeCell ref="A8:C8"/>
    <mergeCell ref="H5:J5"/>
    <mergeCell ref="K7:N7"/>
    <mergeCell ref="K6:N6"/>
    <mergeCell ref="D8:G8"/>
    <mergeCell ref="H6:I8"/>
    <mergeCell ref="K8:N8"/>
    <mergeCell ref="D5:G5"/>
    <mergeCell ref="K5:N5"/>
    <mergeCell ref="A39:D39"/>
    <mergeCell ref="A33:D33"/>
    <mergeCell ref="A38:D38"/>
    <mergeCell ref="B25:B29"/>
    <mergeCell ref="I36:J36"/>
    <mergeCell ref="K36:L36"/>
    <mergeCell ref="M36:N36"/>
    <mergeCell ref="B34:D34"/>
    <mergeCell ref="C27:C28"/>
    <mergeCell ref="C29:D29"/>
    <mergeCell ref="A36:D37"/>
    <mergeCell ref="M17:N17"/>
    <mergeCell ref="A6:C6"/>
    <mergeCell ref="A7:C7"/>
  </mergeCells>
  <phoneticPr fontId="6"/>
  <printOptions horizontalCentered="1"/>
  <pageMargins left="0.78740157480314965" right="0.78740157480314965" top="0.55118110236220474" bottom="0.98425196850393704" header="0.51181102362204722" footer="0.51181102362204722"/>
  <pageSetup paperSize="9" scale="85" orientation="portrait" r:id="rId1"/>
  <headerFooter alignWithMargins="0"/>
  <ignoredErrors>
    <ignoredError sqref="E24:L2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59999389629810485"/>
  </sheetPr>
  <dimension ref="A1:K42"/>
  <sheetViews>
    <sheetView topLeftCell="A32" workbookViewId="0">
      <selection activeCell="B10" sqref="B10:G10"/>
    </sheetView>
  </sheetViews>
  <sheetFormatPr defaultColWidth="8.875" defaultRowHeight="13.5"/>
  <cols>
    <col min="1" max="1" width="5.875" style="3" customWidth="1"/>
    <col min="2" max="2" width="8.875" style="3" customWidth="1"/>
    <col min="3" max="3" width="3.125" style="3" customWidth="1"/>
    <col min="4" max="4" width="15" style="3" bestFit="1" customWidth="1"/>
    <col min="5" max="5" width="3.125" style="3" customWidth="1"/>
    <col min="6" max="6" width="15" style="3" customWidth="1"/>
    <col min="7" max="7" width="3.125" style="3" customWidth="1"/>
    <col min="8" max="10" width="17.75" style="3" customWidth="1"/>
    <col min="11" max="11" width="8.875" style="3" customWidth="1"/>
    <col min="12" max="16384" width="8.875" style="3"/>
  </cols>
  <sheetData>
    <row r="1" spans="1:11" ht="17.25">
      <c r="A1" s="120" t="s">
        <v>127</v>
      </c>
    </row>
    <row r="2" spans="1:11" ht="8.25" customHeight="1">
      <c r="A2" s="120"/>
    </row>
    <row r="3" spans="1:11" ht="14.25">
      <c r="A3" s="7" t="s">
        <v>1043</v>
      </c>
    </row>
    <row r="4" spans="1:11" ht="3" customHeight="1">
      <c r="A4" s="7"/>
    </row>
    <row r="5" spans="1:11" ht="18.75" customHeight="1">
      <c r="A5" s="296" t="s">
        <v>503</v>
      </c>
      <c r="B5" s="429"/>
      <c r="C5" s="429"/>
      <c r="D5" s="429"/>
      <c r="E5" s="429"/>
      <c r="F5" s="429"/>
      <c r="G5" s="429"/>
      <c r="H5" s="429"/>
      <c r="I5" s="429"/>
      <c r="J5" s="269"/>
    </row>
    <row r="6" spans="1:11" ht="25.5" customHeight="1">
      <c r="A6" s="2"/>
      <c r="B6" s="430" t="s">
        <v>747</v>
      </c>
      <c r="C6" s="431"/>
      <c r="D6" s="225"/>
      <c r="E6" s="225"/>
      <c r="F6" s="225"/>
      <c r="G6" s="395"/>
      <c r="H6" s="1" t="s">
        <v>62</v>
      </c>
      <c r="I6" s="10" t="s">
        <v>84</v>
      </c>
      <c r="J6" s="10" t="s">
        <v>60</v>
      </c>
    </row>
    <row r="7" spans="1:11" ht="17.100000000000001" customHeight="1">
      <c r="B7" s="389" t="s">
        <v>131</v>
      </c>
      <c r="C7" s="389"/>
      <c r="D7" s="389"/>
      <c r="E7" s="389"/>
      <c r="F7" s="389"/>
      <c r="G7" s="389"/>
      <c r="H7" s="63"/>
      <c r="I7" s="63"/>
      <c r="J7" s="63"/>
      <c r="K7" s="3" t="s">
        <v>439</v>
      </c>
    </row>
    <row r="8" spans="1:11" ht="17.100000000000001" customHeight="1">
      <c r="B8" s="389" t="s">
        <v>132</v>
      </c>
      <c r="C8" s="389"/>
      <c r="D8" s="389"/>
      <c r="E8" s="389"/>
      <c r="F8" s="389"/>
      <c r="G8" s="389"/>
      <c r="H8" s="63"/>
      <c r="I8" s="63"/>
      <c r="J8" s="63"/>
    </row>
    <row r="9" spans="1:11" ht="17.100000000000001" customHeight="1">
      <c r="B9" s="389" t="s">
        <v>61</v>
      </c>
      <c r="C9" s="389"/>
      <c r="D9" s="389"/>
      <c r="E9" s="389"/>
      <c r="F9" s="389"/>
      <c r="G9" s="389"/>
      <c r="H9" s="63"/>
      <c r="I9" s="63"/>
      <c r="J9" s="63"/>
    </row>
    <row r="10" spans="1:11" ht="17.100000000000001" customHeight="1">
      <c r="B10" s="389" t="s">
        <v>192</v>
      </c>
      <c r="C10" s="389"/>
      <c r="D10" s="389"/>
      <c r="E10" s="389"/>
      <c r="F10" s="389"/>
      <c r="G10" s="389"/>
      <c r="H10" s="63"/>
      <c r="I10" s="63"/>
      <c r="J10" s="63"/>
    </row>
    <row r="11" spans="1:11" ht="25.15" customHeight="1">
      <c r="B11" s="432" t="s">
        <v>763</v>
      </c>
      <c r="C11" s="433"/>
      <c r="D11" s="433"/>
      <c r="E11" s="433"/>
      <c r="F11" s="433"/>
      <c r="G11" s="434"/>
      <c r="H11" s="63"/>
      <c r="I11" s="63"/>
      <c r="J11" s="63"/>
    </row>
    <row r="12" spans="1:11" ht="25.5" customHeight="1">
      <c r="B12" s="430" t="s">
        <v>748</v>
      </c>
      <c r="C12" s="431"/>
      <c r="D12" s="225"/>
      <c r="E12" s="225"/>
      <c r="F12" s="225"/>
      <c r="G12" s="395"/>
      <c r="H12" s="1" t="s">
        <v>62</v>
      </c>
      <c r="I12" s="10" t="s">
        <v>84</v>
      </c>
      <c r="J12" s="10" t="s">
        <v>60</v>
      </c>
    </row>
    <row r="13" spans="1:11" ht="17.100000000000001" customHeight="1">
      <c r="B13" s="389" t="s">
        <v>98</v>
      </c>
      <c r="C13" s="389"/>
      <c r="D13" s="389"/>
      <c r="E13" s="389"/>
      <c r="F13" s="389"/>
      <c r="G13" s="389"/>
      <c r="H13" s="63"/>
      <c r="I13" s="63"/>
      <c r="J13" s="63"/>
    </row>
    <row r="14" spans="1:11" ht="17.100000000000001" customHeight="1">
      <c r="B14" s="389" t="s">
        <v>99</v>
      </c>
      <c r="C14" s="389"/>
      <c r="D14" s="389"/>
      <c r="E14" s="389"/>
      <c r="F14" s="389"/>
      <c r="G14" s="389"/>
      <c r="H14" s="63"/>
      <c r="I14" s="63"/>
      <c r="J14" s="63"/>
    </row>
    <row r="15" spans="1:11" ht="17.100000000000001" customHeight="1">
      <c r="B15" s="389" t="s">
        <v>100</v>
      </c>
      <c r="C15" s="389"/>
      <c r="D15" s="389"/>
      <c r="E15" s="389"/>
      <c r="F15" s="389"/>
      <c r="G15" s="389"/>
      <c r="H15" s="63"/>
      <c r="I15" s="63"/>
      <c r="J15" s="63"/>
    </row>
    <row r="16" spans="1:11" ht="17.100000000000001" customHeight="1">
      <c r="B16" s="430" t="s">
        <v>122</v>
      </c>
      <c r="C16" s="431"/>
      <c r="D16" s="225"/>
      <c r="E16" s="225"/>
      <c r="F16" s="225"/>
      <c r="G16" s="395"/>
      <c r="H16" s="1" t="s">
        <v>62</v>
      </c>
      <c r="I16" s="10" t="s">
        <v>84</v>
      </c>
      <c r="J16" s="10" t="s">
        <v>60</v>
      </c>
    </row>
    <row r="17" spans="2:10" ht="17.100000000000001" customHeight="1">
      <c r="B17" s="389" t="s">
        <v>95</v>
      </c>
      <c r="C17" s="389"/>
      <c r="D17" s="389"/>
      <c r="E17" s="389"/>
      <c r="F17" s="389"/>
      <c r="G17" s="389"/>
      <c r="H17" s="63"/>
      <c r="I17" s="63"/>
      <c r="J17" s="63"/>
    </row>
    <row r="18" spans="2:10" ht="17.100000000000001" customHeight="1">
      <c r="B18" s="389" t="s">
        <v>96</v>
      </c>
      <c r="C18" s="389"/>
      <c r="D18" s="389"/>
      <c r="E18" s="389"/>
      <c r="F18" s="389"/>
      <c r="G18" s="389"/>
      <c r="H18" s="63"/>
      <c r="I18" s="63"/>
      <c r="J18" s="63"/>
    </row>
    <row r="19" spans="2:10" ht="17.100000000000001" customHeight="1">
      <c r="B19" s="389" t="s">
        <v>59</v>
      </c>
      <c r="C19" s="389"/>
      <c r="D19" s="389"/>
      <c r="E19" s="389"/>
      <c r="F19" s="389"/>
      <c r="G19" s="389"/>
      <c r="H19" s="63"/>
      <c r="I19" s="63"/>
      <c r="J19" s="63"/>
    </row>
    <row r="20" spans="2:10" ht="17.100000000000001" customHeight="1">
      <c r="B20" s="389" t="s">
        <v>97</v>
      </c>
      <c r="C20" s="389"/>
      <c r="D20" s="389"/>
      <c r="E20" s="389"/>
      <c r="F20" s="389"/>
      <c r="G20" s="389"/>
      <c r="H20" s="63"/>
      <c r="I20" s="63"/>
      <c r="J20" s="63"/>
    </row>
    <row r="21" spans="2:10" ht="17.100000000000001" customHeight="1">
      <c r="B21" s="389" t="s">
        <v>149</v>
      </c>
      <c r="C21" s="389"/>
      <c r="D21" s="389"/>
      <c r="E21" s="389"/>
      <c r="F21" s="389"/>
      <c r="G21" s="389"/>
      <c r="H21" s="63"/>
      <c r="I21" s="63"/>
      <c r="J21" s="63"/>
    </row>
    <row r="22" spans="2:10" ht="25.15" customHeight="1">
      <c r="B22" s="224" t="s">
        <v>155</v>
      </c>
      <c r="C22" s="225"/>
      <c r="D22" s="225"/>
      <c r="E22" s="225"/>
      <c r="F22" s="225"/>
      <c r="G22" s="395"/>
      <c r="H22" s="63"/>
      <c r="I22" s="63"/>
      <c r="J22" s="63"/>
    </row>
    <row r="23" spans="2:10" ht="16.899999999999999" customHeight="1">
      <c r="B23" s="426" t="s">
        <v>150</v>
      </c>
      <c r="C23" s="427"/>
      <c r="D23" s="427"/>
      <c r="E23" s="427"/>
      <c r="F23" s="427"/>
      <c r="G23" s="428"/>
      <c r="H23" s="63"/>
      <c r="I23" s="63"/>
      <c r="J23" s="63"/>
    </row>
    <row r="24" spans="2:10" ht="16.899999999999999" customHeight="1">
      <c r="B24" s="426" t="s">
        <v>156</v>
      </c>
      <c r="C24" s="427"/>
      <c r="D24" s="427"/>
      <c r="E24" s="427"/>
      <c r="F24" s="427"/>
      <c r="G24" s="428"/>
      <c r="H24" s="63"/>
      <c r="I24" s="63"/>
      <c r="J24" s="63"/>
    </row>
    <row r="25" spans="2:10" ht="16.899999999999999" customHeight="1">
      <c r="B25" s="389" t="s">
        <v>151</v>
      </c>
      <c r="C25" s="389"/>
      <c r="D25" s="389"/>
      <c r="E25" s="389"/>
      <c r="F25" s="389"/>
      <c r="G25" s="389"/>
      <c r="H25" s="63"/>
      <c r="I25" s="63"/>
      <c r="J25" s="63"/>
    </row>
    <row r="26" spans="2:10" ht="17.100000000000001" customHeight="1">
      <c r="B26" s="389" t="s">
        <v>152</v>
      </c>
      <c r="C26" s="389"/>
      <c r="D26" s="389"/>
      <c r="E26" s="389"/>
      <c r="F26" s="389"/>
      <c r="G26" s="389"/>
      <c r="H26" s="63"/>
      <c r="I26" s="63"/>
      <c r="J26" s="63"/>
    </row>
    <row r="27" spans="2:10" ht="17.100000000000001" customHeight="1">
      <c r="B27" s="389" t="s">
        <v>153</v>
      </c>
      <c r="C27" s="389"/>
      <c r="D27" s="389"/>
      <c r="E27" s="389"/>
      <c r="F27" s="389"/>
      <c r="G27" s="389"/>
      <c r="H27" s="63"/>
      <c r="I27" s="63"/>
      <c r="J27" s="63"/>
    </row>
    <row r="28" spans="2:10" ht="17.100000000000001" customHeight="1">
      <c r="B28" s="389" t="s">
        <v>154</v>
      </c>
      <c r="C28" s="389"/>
      <c r="D28" s="389"/>
      <c r="E28" s="389"/>
      <c r="F28" s="389"/>
      <c r="G28" s="389"/>
      <c r="H28" s="63"/>
      <c r="I28" s="63"/>
      <c r="J28" s="63"/>
    </row>
    <row r="29" spans="2:10" ht="17.100000000000001" customHeight="1">
      <c r="B29" s="265" t="s">
        <v>165</v>
      </c>
      <c r="C29" s="266"/>
      <c r="D29" s="266"/>
      <c r="E29" s="266"/>
      <c r="F29" s="266"/>
      <c r="G29" s="267"/>
      <c r="H29" s="63"/>
      <c r="I29" s="63"/>
      <c r="J29" s="63"/>
    </row>
    <row r="30" spans="2:10" ht="17.100000000000001" customHeight="1">
      <c r="B30" s="389" t="s">
        <v>159</v>
      </c>
      <c r="C30" s="389"/>
      <c r="D30" s="389"/>
      <c r="E30" s="389"/>
      <c r="F30" s="389"/>
      <c r="G30" s="389"/>
      <c r="H30" s="63"/>
      <c r="I30" s="63"/>
      <c r="J30" s="63"/>
    </row>
    <row r="31" spans="2:10" ht="17.100000000000001" customHeight="1">
      <c r="B31" s="426" t="s">
        <v>160</v>
      </c>
      <c r="C31" s="427"/>
      <c r="D31" s="427"/>
      <c r="E31" s="427"/>
      <c r="F31" s="427"/>
      <c r="G31" s="428"/>
      <c r="H31" s="63"/>
      <c r="I31" s="63"/>
      <c r="J31" s="63"/>
    </row>
    <row r="32" spans="2:10" ht="17.100000000000001" customHeight="1">
      <c r="B32" s="426" t="s">
        <v>193</v>
      </c>
      <c r="C32" s="427"/>
      <c r="D32" s="427"/>
      <c r="E32" s="427"/>
      <c r="F32" s="427"/>
      <c r="G32" s="428"/>
      <c r="H32" s="63"/>
      <c r="I32" s="63"/>
      <c r="J32" s="63"/>
    </row>
    <row r="33" spans="1:10" ht="17.100000000000001" customHeight="1">
      <c r="B33" s="265" t="s">
        <v>161</v>
      </c>
      <c r="C33" s="266"/>
      <c r="D33" s="266"/>
      <c r="E33" s="266"/>
      <c r="F33" s="266"/>
      <c r="G33" s="267"/>
      <c r="H33" s="63"/>
      <c r="I33" s="63"/>
      <c r="J33" s="63"/>
    </row>
    <row r="34" spans="1:10" ht="17.100000000000001" customHeight="1">
      <c r="B34" s="265" t="s">
        <v>162</v>
      </c>
      <c r="C34" s="266"/>
      <c r="D34" s="266"/>
      <c r="E34" s="266"/>
      <c r="F34" s="266"/>
      <c r="G34" s="267"/>
      <c r="H34" s="63"/>
      <c r="I34" s="63"/>
      <c r="J34" s="63"/>
    </row>
    <row r="35" spans="1:10" ht="17.100000000000001" customHeight="1">
      <c r="B35" s="265" t="s">
        <v>163</v>
      </c>
      <c r="C35" s="266"/>
      <c r="D35" s="266"/>
      <c r="E35" s="266"/>
      <c r="F35" s="266"/>
      <c r="G35" s="267"/>
      <c r="H35" s="63"/>
      <c r="I35" s="63"/>
      <c r="J35" s="63"/>
    </row>
    <row r="36" spans="1:10" ht="17.100000000000001" customHeight="1">
      <c r="B36" s="265" t="s">
        <v>164</v>
      </c>
      <c r="C36" s="266"/>
      <c r="D36" s="266"/>
      <c r="E36" s="266"/>
      <c r="F36" s="266"/>
      <c r="G36" s="267"/>
      <c r="H36" s="63"/>
      <c r="I36" s="63"/>
      <c r="J36" s="63"/>
    </row>
    <row r="37" spans="1:10" ht="6" customHeight="1">
      <c r="B37" s="111"/>
      <c r="C37" s="111"/>
      <c r="D37" s="111"/>
      <c r="E37" s="111"/>
      <c r="F37" s="111"/>
      <c r="G37" s="111"/>
    </row>
    <row r="38" spans="1:10" ht="13.5" customHeight="1">
      <c r="A38" s="111" t="s">
        <v>504</v>
      </c>
    </row>
    <row r="39" spans="1:10">
      <c r="B39" s="413"/>
      <c r="C39" s="413"/>
      <c r="D39" s="413"/>
      <c r="E39" s="413"/>
      <c r="F39" s="413"/>
      <c r="G39" s="413"/>
      <c r="H39" s="413"/>
      <c r="I39" s="413"/>
      <c r="J39" s="413"/>
    </row>
    <row r="40" spans="1:10">
      <c r="B40" s="413"/>
      <c r="C40" s="413"/>
      <c r="D40" s="413"/>
      <c r="E40" s="413"/>
      <c r="F40" s="413"/>
      <c r="G40" s="413"/>
      <c r="H40" s="413"/>
      <c r="I40" s="413"/>
      <c r="J40" s="413"/>
    </row>
    <row r="41" spans="1:10">
      <c r="B41" s="413"/>
      <c r="C41" s="413"/>
      <c r="D41" s="413"/>
      <c r="E41" s="413"/>
      <c r="F41" s="413"/>
      <c r="G41" s="413"/>
      <c r="H41" s="413"/>
      <c r="I41" s="413"/>
      <c r="J41" s="413"/>
    </row>
    <row r="42" spans="1:10" ht="9" customHeight="1">
      <c r="B42" s="413"/>
      <c r="C42" s="413"/>
      <c r="D42" s="413"/>
      <c r="E42" s="413"/>
      <c r="F42" s="413"/>
      <c r="G42" s="413"/>
      <c r="H42" s="413"/>
      <c r="I42" s="413"/>
      <c r="J42" s="413"/>
    </row>
  </sheetData>
  <protectedRanges>
    <protectedRange sqref="H7:J11 H13:J15 H17:J36 B39" name="範囲1"/>
  </protectedRanges>
  <mergeCells count="33">
    <mergeCell ref="B39:J42"/>
    <mergeCell ref="B14:G14"/>
    <mergeCell ref="B15:G15"/>
    <mergeCell ref="B24:G24"/>
    <mergeCell ref="B25:G25"/>
    <mergeCell ref="B29:G29"/>
    <mergeCell ref="B27:G27"/>
    <mergeCell ref="B26:G26"/>
    <mergeCell ref="B16:G16"/>
    <mergeCell ref="B21:G21"/>
    <mergeCell ref="B23:G23"/>
    <mergeCell ref="B17:G17"/>
    <mergeCell ref="B34:G34"/>
    <mergeCell ref="B35:G35"/>
    <mergeCell ref="B36:G36"/>
    <mergeCell ref="B18:G18"/>
    <mergeCell ref="B19:G19"/>
    <mergeCell ref="B30:G30"/>
    <mergeCell ref="B28:G28"/>
    <mergeCell ref="A5:J5"/>
    <mergeCell ref="B6:G6"/>
    <mergeCell ref="B13:G13"/>
    <mergeCell ref="B12:G12"/>
    <mergeCell ref="B9:G9"/>
    <mergeCell ref="B8:G8"/>
    <mergeCell ref="B11:G11"/>
    <mergeCell ref="B7:G7"/>
    <mergeCell ref="B10:G10"/>
    <mergeCell ref="B32:G32"/>
    <mergeCell ref="B33:G33"/>
    <mergeCell ref="B22:G22"/>
    <mergeCell ref="B20:G20"/>
    <mergeCell ref="B31:G31"/>
  </mergeCells>
  <phoneticPr fontId="6"/>
  <dataValidations count="1">
    <dataValidation type="list" allowBlank="1" showInputMessage="1" showErrorMessage="1" sqref="H13:J15 H7:J11 H17:J36" xr:uid="{00000000-0002-0000-0900-000000000000}">
      <formula1>$K$7</formula1>
    </dataValidation>
  </dataValidations>
  <pageMargins left="0.78740157480314965" right="0.78740157480314965" top="0.55118110236220474" bottom="0.98425196850393704" header="0.51181102362204722" footer="0.51181102362204722"/>
  <pageSetup paperSize="9"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8" tint="0.59999389629810485"/>
  </sheetPr>
  <dimension ref="A1:K32"/>
  <sheetViews>
    <sheetView topLeftCell="A7" workbookViewId="0">
      <selection activeCell="H4" sqref="H4:H6"/>
    </sheetView>
  </sheetViews>
  <sheetFormatPr defaultColWidth="8.875" defaultRowHeight="13.5"/>
  <cols>
    <col min="1" max="1" width="5.875" style="3" customWidth="1"/>
    <col min="2" max="2" width="10" style="3" customWidth="1"/>
    <col min="3" max="3" width="3.25" style="3" customWidth="1"/>
    <col min="4" max="4" width="14" style="3" customWidth="1"/>
    <col min="5" max="5" width="3.5" style="3" customWidth="1"/>
    <col min="6" max="6" width="10" style="3" customWidth="1"/>
    <col min="7" max="7" width="3.625" style="3" customWidth="1"/>
    <col min="8" max="8" width="15.5" style="3" customWidth="1"/>
    <col min="9" max="9" width="9.25" style="3" customWidth="1"/>
    <col min="10" max="16384" width="8.875" style="3"/>
  </cols>
  <sheetData>
    <row r="1" spans="1:11" s="7" customFormat="1" ht="14.25">
      <c r="A1" s="7" t="s">
        <v>505</v>
      </c>
    </row>
    <row r="2" spans="1:11" s="7" customFormat="1" ht="3.75" customHeight="1"/>
    <row r="3" spans="1:11" ht="15" customHeight="1">
      <c r="A3" s="3" t="s">
        <v>506</v>
      </c>
    </row>
    <row r="4" spans="1:11" ht="14.25" customHeight="1">
      <c r="B4" s="186" t="s">
        <v>168</v>
      </c>
      <c r="H4" s="312"/>
      <c r="K4" s="3" t="s">
        <v>737</v>
      </c>
    </row>
    <row r="5" spans="1:11" ht="14.25" customHeight="1">
      <c r="B5" s="3" t="s">
        <v>169</v>
      </c>
      <c r="H5" s="313"/>
      <c r="K5" s="3" t="s">
        <v>738</v>
      </c>
    </row>
    <row r="6" spans="1:11" ht="12.75" customHeight="1">
      <c r="H6" s="314"/>
      <c r="K6" s="3" t="s">
        <v>739</v>
      </c>
    </row>
    <row r="7" spans="1:11">
      <c r="B7" s="3" t="s">
        <v>451</v>
      </c>
    </row>
    <row r="8" spans="1:11" ht="6" customHeight="1"/>
    <row r="9" spans="1:11" ht="15" customHeight="1">
      <c r="B9" s="115"/>
      <c r="C9" s="63"/>
      <c r="D9" s="3" t="s">
        <v>109</v>
      </c>
      <c r="E9" s="63"/>
      <c r="F9" s="3" t="s">
        <v>110</v>
      </c>
      <c r="G9" s="63"/>
      <c r="H9" s="3" t="s">
        <v>111</v>
      </c>
    </row>
    <row r="10" spans="1:11" ht="9" customHeight="1"/>
    <row r="11" spans="1:11" ht="15" customHeight="1">
      <c r="C11" s="63"/>
      <c r="D11" s="3" t="s">
        <v>112</v>
      </c>
      <c r="E11" s="63"/>
      <c r="F11" s="3" t="s">
        <v>46</v>
      </c>
      <c r="H11" s="11"/>
    </row>
    <row r="12" spans="1:11" ht="15" customHeight="1">
      <c r="F12" s="3" t="s">
        <v>733</v>
      </c>
    </row>
    <row r="13" spans="1:11" ht="21" customHeight="1">
      <c r="F13" s="435"/>
      <c r="G13" s="436"/>
      <c r="H13" s="436"/>
      <c r="I13" s="436"/>
      <c r="J13" s="437"/>
    </row>
    <row r="14" spans="1:11" ht="13.5" customHeight="1">
      <c r="F14" s="438"/>
      <c r="G14" s="439"/>
      <c r="H14" s="439"/>
      <c r="I14" s="439"/>
      <c r="J14" s="440"/>
    </row>
    <row r="15" spans="1:11" ht="7.5" customHeight="1">
      <c r="F15" s="441"/>
      <c r="G15" s="442"/>
      <c r="H15" s="442"/>
      <c r="I15" s="442"/>
      <c r="J15" s="443"/>
    </row>
    <row r="17" spans="1:10" ht="12.75" customHeight="1">
      <c r="A17" s="3" t="s">
        <v>607</v>
      </c>
    </row>
    <row r="18" spans="1:10" ht="7.5" customHeight="1"/>
    <row r="19" spans="1:10" ht="14.25" customHeight="1">
      <c r="C19" s="63"/>
      <c r="D19" s="3" t="s">
        <v>608</v>
      </c>
      <c r="E19" s="63"/>
      <c r="F19" s="3" t="s">
        <v>609</v>
      </c>
    </row>
    <row r="20" spans="1:10" ht="14.25" customHeight="1"/>
    <row r="21" spans="1:10" ht="14.25" customHeight="1">
      <c r="C21" s="63"/>
      <c r="D21" s="3" t="s">
        <v>610</v>
      </c>
    </row>
    <row r="23" spans="1:10">
      <c r="B23" s="3" t="s">
        <v>733</v>
      </c>
    </row>
    <row r="24" spans="1:10">
      <c r="B24" s="413"/>
      <c r="C24" s="413"/>
      <c r="D24" s="413"/>
      <c r="E24" s="413"/>
      <c r="F24" s="413"/>
      <c r="G24" s="413"/>
      <c r="H24" s="413"/>
      <c r="I24" s="413"/>
      <c r="J24" s="413"/>
    </row>
    <row r="25" spans="1:10" ht="33.75" customHeight="1">
      <c r="B25" s="413"/>
      <c r="C25" s="413"/>
      <c r="D25" s="413"/>
      <c r="E25" s="413"/>
      <c r="F25" s="413"/>
      <c r="G25" s="413"/>
      <c r="H25" s="413"/>
      <c r="I25" s="413"/>
      <c r="J25" s="413"/>
    </row>
    <row r="26" spans="1:10">
      <c r="B26" s="413"/>
      <c r="C26" s="413"/>
      <c r="D26" s="413"/>
      <c r="E26" s="413"/>
      <c r="F26" s="413"/>
      <c r="G26" s="413"/>
      <c r="H26" s="413"/>
      <c r="I26" s="413"/>
      <c r="J26" s="413"/>
    </row>
    <row r="27" spans="1:10" ht="13.15" customHeight="1"/>
    <row r="28" spans="1:10" ht="15.75" customHeight="1">
      <c r="A28" s="3" t="s">
        <v>515</v>
      </c>
    </row>
    <row r="29" spans="1:10" ht="15.75" customHeight="1">
      <c r="B29" s="3" t="s">
        <v>588</v>
      </c>
    </row>
    <row r="30" spans="1:10" ht="15.6" customHeight="1">
      <c r="B30" s="435"/>
      <c r="C30" s="436"/>
      <c r="D30" s="436"/>
      <c r="E30" s="436"/>
      <c r="F30" s="436"/>
      <c r="G30" s="436"/>
      <c r="H30" s="436"/>
      <c r="I30" s="436"/>
      <c r="J30" s="437"/>
    </row>
    <row r="31" spans="1:10" ht="31.15" customHeight="1">
      <c r="B31" s="438"/>
      <c r="C31" s="439"/>
      <c r="D31" s="439"/>
      <c r="E31" s="439"/>
      <c r="F31" s="439"/>
      <c r="G31" s="439"/>
      <c r="H31" s="439"/>
      <c r="I31" s="439"/>
      <c r="J31" s="440"/>
    </row>
    <row r="32" spans="1:10" ht="29.25" customHeight="1">
      <c r="B32" s="441"/>
      <c r="C32" s="442"/>
      <c r="D32" s="442"/>
      <c r="E32" s="442"/>
      <c r="F32" s="442"/>
      <c r="G32" s="442"/>
      <c r="H32" s="442"/>
      <c r="I32" s="442"/>
      <c r="J32" s="443"/>
    </row>
  </sheetData>
  <protectedRanges>
    <protectedRange sqref="H4 C9 C11 E9 E11 G9 F13 C19 C21 E19 B24 B30" name="範囲1"/>
  </protectedRanges>
  <mergeCells count="4">
    <mergeCell ref="H4:H6"/>
    <mergeCell ref="F13:J15"/>
    <mergeCell ref="B24:J26"/>
    <mergeCell ref="B30:J32"/>
  </mergeCells>
  <phoneticPr fontId="6"/>
  <dataValidations count="2">
    <dataValidation type="list" allowBlank="1" showInputMessage="1" showErrorMessage="1" sqref="H4:H6" xr:uid="{00000000-0002-0000-0A00-000000000000}">
      <formula1>$K$4:$K$5</formula1>
    </dataValidation>
    <dataValidation type="list" allowBlank="1" showInputMessage="1" showErrorMessage="1" sqref="C9 E9 G9 C11 E11 C19 E19 C21" xr:uid="{00000000-0002-0000-0A00-000001000000}">
      <formula1>$K$6</formula1>
    </dataValidation>
  </dataValidations>
  <pageMargins left="0.78740157480314965" right="0.78740157480314965" top="0.5511811023622047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pageSetUpPr fitToPage="1"/>
  </sheetPr>
  <dimension ref="A1:ADL65"/>
  <sheetViews>
    <sheetView topLeftCell="A76" workbookViewId="0">
      <selection activeCell="B3" sqref="B3:D4"/>
    </sheetView>
  </sheetViews>
  <sheetFormatPr defaultColWidth="10" defaultRowHeight="14.25"/>
  <cols>
    <col min="1" max="1" width="2.25" style="189" customWidth="1"/>
    <col min="2" max="2" width="5.5" style="189" customWidth="1"/>
    <col min="3" max="3" width="8" style="189" customWidth="1"/>
    <col min="4" max="6" width="9.125" style="189" customWidth="1"/>
    <col min="7" max="7" width="3.375" style="189" customWidth="1"/>
    <col min="8" max="8" width="9.75" style="189" customWidth="1"/>
    <col min="9" max="9" width="5.375" style="189" customWidth="1"/>
    <col min="10" max="11" width="9.125" style="189" customWidth="1"/>
    <col min="12" max="12" width="24.875" style="189" customWidth="1"/>
    <col min="13" max="13" width="7" style="189" customWidth="1"/>
    <col min="14" max="17" width="10" style="189"/>
    <col min="18" max="18" width="1.625" style="189" customWidth="1"/>
    <col min="19" max="19" width="6.625" style="189" customWidth="1"/>
    <col min="20" max="31" width="10" style="189"/>
    <col min="32" max="32" width="6.125" style="189" customWidth="1"/>
    <col min="33" max="33" width="10" style="189"/>
    <col min="34" max="34" width="7.25" style="189" customWidth="1"/>
    <col min="35" max="35" width="4.5" style="189" customWidth="1"/>
    <col min="36" max="36" width="11" style="189" customWidth="1"/>
    <col min="37" max="37" width="13" style="189" customWidth="1"/>
    <col min="38" max="39" width="10" style="189"/>
    <col min="40" max="40" width="17.875" style="189" customWidth="1"/>
    <col min="41" max="16384" width="10" style="189"/>
  </cols>
  <sheetData>
    <row r="1" spans="1:792">
      <c r="A1" s="456" t="s">
        <v>767</v>
      </c>
      <c r="B1" s="456"/>
      <c r="C1" s="456"/>
      <c r="D1" s="456"/>
      <c r="E1" s="456"/>
      <c r="F1" s="456"/>
      <c r="G1" s="456"/>
      <c r="H1" s="456"/>
      <c r="I1" s="456"/>
      <c r="J1" s="456"/>
      <c r="K1" s="456"/>
      <c r="L1" s="456"/>
    </row>
    <row r="2" spans="1:792" ht="21.75" customHeight="1">
      <c r="A2" s="189" t="s">
        <v>994</v>
      </c>
      <c r="C2" s="197"/>
    </row>
    <row r="3" spans="1:792" ht="16.5" customHeight="1">
      <c r="B3" s="457"/>
      <c r="C3" s="458"/>
      <c r="D3" s="459"/>
      <c r="E3" s="189" t="s">
        <v>769</v>
      </c>
      <c r="N3" s="189" t="s">
        <v>768</v>
      </c>
    </row>
    <row r="4" spans="1:792" ht="16.5" customHeight="1">
      <c r="B4" s="460"/>
      <c r="C4" s="461"/>
      <c r="D4" s="462"/>
      <c r="E4" s="189" t="s">
        <v>870</v>
      </c>
      <c r="I4" s="197"/>
      <c r="J4" s="197"/>
      <c r="N4" s="189" t="s">
        <v>770</v>
      </c>
    </row>
    <row r="5" spans="1:792" ht="16.5" customHeight="1">
      <c r="B5" s="463" t="s">
        <v>993</v>
      </c>
      <c r="C5" s="463"/>
      <c r="D5" s="463"/>
      <c r="E5" s="463"/>
      <c r="F5" s="463"/>
      <c r="G5" s="463"/>
      <c r="H5" s="463"/>
      <c r="I5" s="463"/>
      <c r="J5" s="463"/>
      <c r="K5" s="463"/>
      <c r="L5" s="463"/>
      <c r="M5" s="192"/>
      <c r="N5" s="189" t="s">
        <v>771</v>
      </c>
    </row>
    <row r="6" spans="1:792" ht="28.5" customHeight="1">
      <c r="A6" s="192"/>
      <c r="B6" s="463"/>
      <c r="C6" s="463"/>
      <c r="D6" s="463"/>
      <c r="E6" s="463"/>
      <c r="F6" s="463"/>
      <c r="G6" s="463"/>
      <c r="H6" s="463"/>
      <c r="I6" s="463"/>
      <c r="J6" s="463"/>
      <c r="K6" s="463"/>
      <c r="L6" s="463"/>
      <c r="M6" s="192"/>
      <c r="ADL6" s="189" t="e">
        <f>IF(専門性の高い看護師養成="○",1,)</f>
        <v>#NAME?</v>
      </c>
    </row>
    <row r="7" spans="1:792" ht="3" customHeight="1"/>
    <row r="8" spans="1:792">
      <c r="B8" s="189" t="s">
        <v>868</v>
      </c>
    </row>
    <row r="9" spans="1:792">
      <c r="B9" s="451" t="s">
        <v>867</v>
      </c>
      <c r="C9" s="451"/>
      <c r="D9" s="451"/>
      <c r="E9" s="450" t="s">
        <v>858</v>
      </c>
      <c r="F9" s="450"/>
      <c r="G9" s="451" t="s">
        <v>867</v>
      </c>
      <c r="H9" s="451"/>
      <c r="I9" s="451"/>
      <c r="J9" s="450" t="s">
        <v>858</v>
      </c>
      <c r="K9" s="450"/>
    </row>
    <row r="10" spans="1:792">
      <c r="B10" s="447" t="s">
        <v>866</v>
      </c>
      <c r="C10" s="447"/>
      <c r="D10" s="447"/>
      <c r="E10" s="194"/>
      <c r="F10" s="193" t="s">
        <v>815</v>
      </c>
      <c r="G10" s="447" t="s">
        <v>865</v>
      </c>
      <c r="H10" s="447"/>
      <c r="I10" s="447"/>
      <c r="J10" s="194"/>
      <c r="K10" s="193" t="s">
        <v>815</v>
      </c>
      <c r="M10" s="452"/>
      <c r="N10" s="452"/>
    </row>
    <row r="11" spans="1:792">
      <c r="B11" s="447" t="s">
        <v>864</v>
      </c>
      <c r="C11" s="447"/>
      <c r="D11" s="447"/>
      <c r="E11" s="194"/>
      <c r="F11" s="193" t="s">
        <v>815</v>
      </c>
      <c r="G11" s="447" t="s">
        <v>863</v>
      </c>
      <c r="H11" s="447"/>
      <c r="I11" s="447"/>
      <c r="J11" s="194"/>
      <c r="K11" s="193" t="s">
        <v>815</v>
      </c>
      <c r="M11" s="452"/>
      <c r="N11" s="452"/>
    </row>
    <row r="12" spans="1:792">
      <c r="B12" s="447" t="s">
        <v>862</v>
      </c>
      <c r="C12" s="447"/>
      <c r="D12" s="447"/>
      <c r="E12" s="194"/>
      <c r="F12" s="193" t="s">
        <v>815</v>
      </c>
      <c r="G12" s="447" t="s">
        <v>861</v>
      </c>
      <c r="H12" s="447"/>
      <c r="I12" s="447"/>
      <c r="J12" s="194"/>
      <c r="K12" s="193" t="s">
        <v>815</v>
      </c>
      <c r="M12" s="452"/>
      <c r="N12" s="452"/>
    </row>
    <row r="13" spans="1:792">
      <c r="B13" s="447" t="s">
        <v>860</v>
      </c>
      <c r="C13" s="447"/>
      <c r="D13" s="447"/>
      <c r="E13" s="194"/>
      <c r="F13" s="193" t="s">
        <v>815</v>
      </c>
      <c r="G13" s="447" t="s">
        <v>859</v>
      </c>
      <c r="H13" s="447"/>
      <c r="I13" s="447"/>
      <c r="J13" s="194"/>
      <c r="K13" s="193" t="s">
        <v>815</v>
      </c>
      <c r="M13" s="452"/>
      <c r="N13" s="452"/>
    </row>
    <row r="14" spans="1:792">
      <c r="B14" s="447" t="s">
        <v>857</v>
      </c>
      <c r="C14" s="447"/>
      <c r="D14" s="447"/>
      <c r="E14" s="194"/>
      <c r="F14" s="193" t="s">
        <v>815</v>
      </c>
      <c r="G14" s="447" t="s">
        <v>856</v>
      </c>
      <c r="H14" s="447"/>
      <c r="I14" s="447"/>
      <c r="J14" s="194"/>
      <c r="K14" s="193" t="s">
        <v>815</v>
      </c>
      <c r="M14" s="452"/>
      <c r="N14" s="452"/>
    </row>
    <row r="15" spans="1:792">
      <c r="B15" s="447" t="s">
        <v>855</v>
      </c>
      <c r="C15" s="447"/>
      <c r="D15" s="447"/>
      <c r="E15" s="194"/>
      <c r="F15" s="193" t="s">
        <v>815</v>
      </c>
      <c r="G15" s="447" t="s">
        <v>854</v>
      </c>
      <c r="H15" s="447"/>
      <c r="I15" s="447"/>
      <c r="J15" s="194"/>
      <c r="K15" s="193" t="s">
        <v>815</v>
      </c>
      <c r="M15" s="452"/>
      <c r="N15" s="452"/>
    </row>
    <row r="16" spans="1:792">
      <c r="B16" s="447" t="s">
        <v>853</v>
      </c>
      <c r="C16" s="447"/>
      <c r="D16" s="447"/>
      <c r="E16" s="194"/>
      <c r="F16" s="193" t="s">
        <v>815</v>
      </c>
      <c r="G16" s="447" t="s">
        <v>852</v>
      </c>
      <c r="H16" s="447"/>
      <c r="I16" s="447"/>
      <c r="J16" s="194"/>
      <c r="K16" s="193" t="s">
        <v>815</v>
      </c>
      <c r="M16" s="452"/>
      <c r="N16" s="452"/>
    </row>
    <row r="17" spans="2:19" ht="6.75" customHeight="1">
      <c r="M17" s="452"/>
      <c r="N17" s="452"/>
      <c r="O17" s="189">
        <f>SUM(J10:J16,E10:E16)</f>
        <v>0</v>
      </c>
    </row>
    <row r="18" spans="2:19">
      <c r="B18" s="209" t="s">
        <v>972</v>
      </c>
      <c r="C18" s="209"/>
      <c r="D18" s="209"/>
      <c r="F18" s="210"/>
      <c r="G18" s="210" t="s">
        <v>903</v>
      </c>
      <c r="I18" s="210"/>
      <c r="J18" s="210"/>
      <c r="K18" s="210"/>
      <c r="L18" s="210"/>
      <c r="M18" s="452"/>
      <c r="N18" s="452"/>
    </row>
    <row r="19" spans="2:19">
      <c r="B19" s="451" t="s">
        <v>851</v>
      </c>
      <c r="C19" s="451"/>
      <c r="D19" s="451"/>
      <c r="E19" s="450" t="s">
        <v>858</v>
      </c>
      <c r="F19" s="450"/>
      <c r="G19" s="451" t="s">
        <v>851</v>
      </c>
      <c r="H19" s="451"/>
      <c r="I19" s="451"/>
      <c r="J19" s="450" t="s">
        <v>858</v>
      </c>
      <c r="K19" s="450"/>
      <c r="M19" s="452"/>
      <c r="N19" s="452"/>
    </row>
    <row r="20" spans="2:19">
      <c r="B20" s="447" t="s">
        <v>850</v>
      </c>
      <c r="C20" s="447"/>
      <c r="D20" s="447"/>
      <c r="E20" s="194"/>
      <c r="F20" s="193" t="s">
        <v>815</v>
      </c>
      <c r="G20" s="447" t="s">
        <v>849</v>
      </c>
      <c r="H20" s="447"/>
      <c r="I20" s="447"/>
      <c r="J20" s="194"/>
      <c r="K20" s="193" t="s">
        <v>815</v>
      </c>
      <c r="M20" s="452"/>
      <c r="N20" s="452"/>
    </row>
    <row r="21" spans="2:19">
      <c r="B21" s="447" t="s">
        <v>848</v>
      </c>
      <c r="C21" s="447"/>
      <c r="D21" s="447"/>
      <c r="E21" s="194"/>
      <c r="F21" s="193" t="s">
        <v>815</v>
      </c>
      <c r="G21" s="447" t="s">
        <v>847</v>
      </c>
      <c r="H21" s="447"/>
      <c r="I21" s="447"/>
      <c r="J21" s="194"/>
      <c r="K21" s="193" t="s">
        <v>815</v>
      </c>
      <c r="M21" s="452"/>
      <c r="N21" s="452"/>
    </row>
    <row r="22" spans="2:19">
      <c r="B22" s="447" t="s">
        <v>846</v>
      </c>
      <c r="C22" s="447"/>
      <c r="D22" s="447"/>
      <c r="E22" s="194"/>
      <c r="F22" s="193" t="s">
        <v>815</v>
      </c>
      <c r="G22" s="447" t="s">
        <v>832</v>
      </c>
      <c r="H22" s="447"/>
      <c r="I22" s="447"/>
      <c r="J22" s="194"/>
      <c r="K22" s="193" t="s">
        <v>815</v>
      </c>
      <c r="M22" s="452"/>
      <c r="N22" s="452"/>
    </row>
    <row r="23" spans="2:19" ht="12.75" customHeight="1">
      <c r="B23" s="447" t="s">
        <v>845</v>
      </c>
      <c r="C23" s="447"/>
      <c r="D23" s="447"/>
      <c r="E23" s="194"/>
      <c r="F23" s="193" t="s">
        <v>815</v>
      </c>
      <c r="G23" s="447" t="s">
        <v>830</v>
      </c>
      <c r="H23" s="447"/>
      <c r="I23" s="447"/>
      <c r="J23" s="194"/>
      <c r="K23" s="193" t="s">
        <v>815</v>
      </c>
      <c r="M23" s="452"/>
      <c r="N23" s="452"/>
    </row>
    <row r="24" spans="2:19" ht="14.25" customHeight="1">
      <c r="B24" s="447" t="s">
        <v>844</v>
      </c>
      <c r="C24" s="447"/>
      <c r="D24" s="447"/>
      <c r="E24" s="194"/>
      <c r="F24" s="193" t="s">
        <v>815</v>
      </c>
      <c r="G24" s="447" t="s">
        <v>828</v>
      </c>
      <c r="H24" s="447"/>
      <c r="I24" s="447"/>
      <c r="J24" s="194"/>
      <c r="K24" s="193" t="s">
        <v>815</v>
      </c>
      <c r="S24" s="191"/>
    </row>
    <row r="25" spans="2:19" ht="15.75" customHeight="1">
      <c r="B25" s="447" t="s">
        <v>843</v>
      </c>
      <c r="C25" s="447"/>
      <c r="D25" s="447"/>
      <c r="E25" s="194"/>
      <c r="F25" s="193" t="s">
        <v>815</v>
      </c>
      <c r="G25" s="447" t="s">
        <v>826</v>
      </c>
      <c r="H25" s="447"/>
      <c r="I25" s="447"/>
      <c r="J25" s="194"/>
      <c r="K25" s="193" t="s">
        <v>815</v>
      </c>
      <c r="N25" s="192"/>
      <c r="O25" s="192"/>
      <c r="S25" s="191"/>
    </row>
    <row r="26" spans="2:19" ht="17.25" customHeight="1">
      <c r="B26" s="447" t="s">
        <v>842</v>
      </c>
      <c r="C26" s="447"/>
      <c r="D26" s="447"/>
      <c r="E26" s="194"/>
      <c r="F26" s="193" t="s">
        <v>815</v>
      </c>
      <c r="G26" s="447" t="s">
        <v>824</v>
      </c>
      <c r="H26" s="447"/>
      <c r="I26" s="447"/>
      <c r="J26" s="194"/>
      <c r="K26" s="193" t="s">
        <v>815</v>
      </c>
      <c r="N26" s="192"/>
      <c r="O26" s="192"/>
    </row>
    <row r="27" spans="2:19" ht="18.75" customHeight="1">
      <c r="B27" s="447" t="s">
        <v>841</v>
      </c>
      <c r="C27" s="447"/>
      <c r="D27" s="447"/>
      <c r="E27" s="194"/>
      <c r="F27" s="193" t="s">
        <v>815</v>
      </c>
      <c r="G27" s="447" t="s">
        <v>822</v>
      </c>
      <c r="H27" s="447"/>
      <c r="I27" s="447"/>
      <c r="J27" s="194"/>
      <c r="K27" s="193" t="s">
        <v>815</v>
      </c>
    </row>
    <row r="28" spans="2:19" ht="18.75" customHeight="1">
      <c r="B28" s="447" t="s">
        <v>840</v>
      </c>
      <c r="C28" s="447"/>
      <c r="D28" s="447"/>
      <c r="E28" s="194"/>
      <c r="F28" s="193" t="s">
        <v>815</v>
      </c>
      <c r="G28" s="447" t="s">
        <v>820</v>
      </c>
      <c r="H28" s="447"/>
      <c r="I28" s="447"/>
      <c r="J28" s="194"/>
      <c r="K28" s="193" t="s">
        <v>815</v>
      </c>
    </row>
    <row r="29" spans="2:19" ht="16.5" customHeight="1">
      <c r="B29" s="447" t="s">
        <v>839</v>
      </c>
      <c r="C29" s="447"/>
      <c r="D29" s="447"/>
      <c r="E29" s="194"/>
      <c r="F29" s="193" t="s">
        <v>815</v>
      </c>
      <c r="G29" s="447" t="s">
        <v>818</v>
      </c>
      <c r="H29" s="447"/>
      <c r="I29" s="447"/>
      <c r="J29" s="194"/>
      <c r="K29" s="193" t="s">
        <v>815</v>
      </c>
    </row>
    <row r="30" spans="2:19" ht="18.75" customHeight="1">
      <c r="B30" s="455" t="s">
        <v>838</v>
      </c>
      <c r="C30" s="455"/>
      <c r="D30" s="455"/>
      <c r="E30" s="194"/>
      <c r="F30" s="193" t="s">
        <v>815</v>
      </c>
      <c r="G30" s="192"/>
      <c r="H30" s="192"/>
      <c r="I30" s="192"/>
      <c r="J30" s="192"/>
      <c r="K30" s="191"/>
      <c r="O30" s="189">
        <f>SUM(E20:E30,J20:J29)</f>
        <v>0</v>
      </c>
    </row>
    <row r="31" spans="2:19" ht="4.5" customHeight="1">
      <c r="B31" s="196"/>
      <c r="C31" s="196"/>
      <c r="D31" s="196"/>
      <c r="E31" s="195"/>
      <c r="H31" s="202"/>
      <c r="I31" s="202"/>
      <c r="J31" s="202"/>
      <c r="K31" s="202"/>
      <c r="L31" s="202"/>
    </row>
    <row r="32" spans="2:19" ht="30" customHeight="1">
      <c r="B32" s="189" t="s">
        <v>898</v>
      </c>
      <c r="G32" s="448" t="s">
        <v>905</v>
      </c>
      <c r="H32" s="448"/>
      <c r="I32" s="448"/>
      <c r="J32" s="448"/>
      <c r="K32" s="448"/>
      <c r="L32" s="448"/>
    </row>
    <row r="33" spans="2:15" ht="18.75" customHeight="1">
      <c r="B33" s="451" t="s">
        <v>837</v>
      </c>
      <c r="C33" s="451"/>
      <c r="D33" s="451"/>
      <c r="E33" s="450" t="s">
        <v>858</v>
      </c>
      <c r="F33" s="450"/>
      <c r="G33" s="451" t="s">
        <v>837</v>
      </c>
      <c r="H33" s="451"/>
      <c r="I33" s="451"/>
      <c r="J33" s="450" t="s">
        <v>858</v>
      </c>
      <c r="K33" s="450"/>
    </row>
    <row r="34" spans="2:15" ht="19.5" customHeight="1">
      <c r="B34" s="447" t="s">
        <v>835</v>
      </c>
      <c r="C34" s="447"/>
      <c r="D34" s="447"/>
      <c r="E34" s="194"/>
      <c r="F34" s="193" t="s">
        <v>815</v>
      </c>
      <c r="G34" s="447" t="s">
        <v>834</v>
      </c>
      <c r="H34" s="447"/>
      <c r="I34" s="447"/>
      <c r="J34" s="194"/>
      <c r="K34" s="193" t="s">
        <v>815</v>
      </c>
    </row>
    <row r="35" spans="2:15" ht="19.5" customHeight="1">
      <c r="B35" s="447" t="s">
        <v>833</v>
      </c>
      <c r="C35" s="447"/>
      <c r="D35" s="447"/>
      <c r="E35" s="194"/>
      <c r="F35" s="193" t="s">
        <v>815</v>
      </c>
      <c r="G35" s="447" t="s">
        <v>832</v>
      </c>
      <c r="H35" s="447"/>
      <c r="I35" s="447"/>
      <c r="J35" s="194"/>
      <c r="K35" s="193" t="s">
        <v>815</v>
      </c>
    </row>
    <row r="36" spans="2:15" ht="16.5" customHeight="1">
      <c r="B36" s="447" t="s">
        <v>831</v>
      </c>
      <c r="C36" s="447"/>
      <c r="D36" s="447"/>
      <c r="E36" s="194"/>
      <c r="F36" s="193" t="s">
        <v>815</v>
      </c>
      <c r="G36" s="447" t="s">
        <v>830</v>
      </c>
      <c r="H36" s="447"/>
      <c r="I36" s="447"/>
      <c r="J36" s="194"/>
      <c r="K36" s="193" t="s">
        <v>815</v>
      </c>
    </row>
    <row r="37" spans="2:15" ht="18" customHeight="1">
      <c r="B37" s="447" t="s">
        <v>829</v>
      </c>
      <c r="C37" s="447"/>
      <c r="D37" s="447"/>
      <c r="E37" s="194"/>
      <c r="F37" s="193" t="s">
        <v>815</v>
      </c>
      <c r="G37" s="447" t="s">
        <v>828</v>
      </c>
      <c r="H37" s="447"/>
      <c r="I37" s="447"/>
      <c r="J37" s="194"/>
      <c r="K37" s="193" t="s">
        <v>815</v>
      </c>
    </row>
    <row r="38" spans="2:15" ht="17.25" customHeight="1">
      <c r="B38" s="447" t="s">
        <v>827</v>
      </c>
      <c r="C38" s="447"/>
      <c r="D38" s="447"/>
      <c r="E38" s="194"/>
      <c r="F38" s="193" t="s">
        <v>815</v>
      </c>
      <c r="G38" s="447" t="s">
        <v>826</v>
      </c>
      <c r="H38" s="447"/>
      <c r="I38" s="447"/>
      <c r="J38" s="194"/>
      <c r="K38" s="193" t="s">
        <v>815</v>
      </c>
    </row>
    <row r="39" spans="2:15" ht="18.75" customHeight="1">
      <c r="B39" s="447" t="s">
        <v>825</v>
      </c>
      <c r="C39" s="447"/>
      <c r="D39" s="447"/>
      <c r="E39" s="194"/>
      <c r="F39" s="193" t="s">
        <v>815</v>
      </c>
      <c r="G39" s="447" t="s">
        <v>824</v>
      </c>
      <c r="H39" s="447"/>
      <c r="I39" s="447"/>
      <c r="J39" s="194"/>
      <c r="K39" s="193" t="s">
        <v>815</v>
      </c>
    </row>
    <row r="40" spans="2:15" ht="18.75" customHeight="1">
      <c r="B40" s="447" t="s">
        <v>823</v>
      </c>
      <c r="C40" s="447"/>
      <c r="D40" s="447"/>
      <c r="E40" s="194"/>
      <c r="F40" s="193" t="s">
        <v>815</v>
      </c>
      <c r="G40" s="447" t="s">
        <v>822</v>
      </c>
      <c r="H40" s="447"/>
      <c r="I40" s="447"/>
      <c r="J40" s="194"/>
      <c r="K40" s="193" t="s">
        <v>815</v>
      </c>
    </row>
    <row r="41" spans="2:15" ht="18.75" customHeight="1">
      <c r="B41" s="447" t="s">
        <v>821</v>
      </c>
      <c r="C41" s="447"/>
      <c r="D41" s="447"/>
      <c r="E41" s="194"/>
      <c r="F41" s="193" t="s">
        <v>815</v>
      </c>
      <c r="G41" s="447" t="s">
        <v>820</v>
      </c>
      <c r="H41" s="447"/>
      <c r="I41" s="447"/>
      <c r="J41" s="194"/>
      <c r="K41" s="193" t="s">
        <v>815</v>
      </c>
    </row>
    <row r="42" spans="2:15" ht="19.5" customHeight="1">
      <c r="B42" s="447" t="s">
        <v>819</v>
      </c>
      <c r="C42" s="447"/>
      <c r="D42" s="447"/>
      <c r="E42" s="194"/>
      <c r="F42" s="193" t="s">
        <v>815</v>
      </c>
      <c r="G42" s="447" t="s">
        <v>818</v>
      </c>
      <c r="H42" s="447"/>
      <c r="I42" s="447"/>
      <c r="J42" s="194"/>
      <c r="K42" s="193" t="s">
        <v>815</v>
      </c>
    </row>
    <row r="43" spans="2:15" ht="18" customHeight="1">
      <c r="B43" s="447" t="s">
        <v>817</v>
      </c>
      <c r="C43" s="447"/>
      <c r="D43" s="447"/>
      <c r="E43" s="194"/>
      <c r="F43" s="193" t="s">
        <v>815</v>
      </c>
      <c r="G43" s="192"/>
      <c r="H43" s="192"/>
      <c r="I43" s="192"/>
      <c r="J43" s="192"/>
      <c r="K43" s="191"/>
      <c r="O43" s="189">
        <f>SUM(E34:E43,J34:J42)</f>
        <v>0</v>
      </c>
    </row>
    <row r="44" spans="2:15" ht="6" customHeight="1"/>
    <row r="45" spans="2:15" ht="15.75" customHeight="1">
      <c r="B45" s="189" t="s">
        <v>816</v>
      </c>
      <c r="I45" s="220"/>
      <c r="J45" s="220"/>
      <c r="K45" s="220"/>
      <c r="L45" s="220"/>
    </row>
    <row r="46" spans="2:15" ht="15.75" customHeight="1">
      <c r="C46" s="452" t="s">
        <v>979</v>
      </c>
      <c r="D46" s="452"/>
      <c r="E46" s="453"/>
      <c r="F46" s="452" t="s">
        <v>815</v>
      </c>
      <c r="G46" s="448" t="s">
        <v>904</v>
      </c>
      <c r="H46" s="448"/>
      <c r="I46" s="448"/>
      <c r="J46" s="448"/>
      <c r="K46" s="448"/>
      <c r="L46" s="448"/>
    </row>
    <row r="47" spans="2:15" ht="15.75" customHeight="1">
      <c r="C47" s="452"/>
      <c r="D47" s="452"/>
      <c r="E47" s="454"/>
      <c r="F47" s="452"/>
      <c r="G47" s="449"/>
      <c r="H47" s="449"/>
      <c r="I47" s="449"/>
      <c r="J47" s="449"/>
      <c r="K47" s="449"/>
      <c r="L47" s="449"/>
    </row>
    <row r="48" spans="2:15" ht="6" customHeight="1"/>
    <row r="49" spans="2:12" ht="15.75" customHeight="1">
      <c r="B49" s="444" t="s">
        <v>814</v>
      </c>
      <c r="C49" s="444"/>
      <c r="D49" s="444"/>
      <c r="E49" s="444"/>
      <c r="F49" s="444"/>
      <c r="G49" s="444"/>
      <c r="H49" s="444"/>
      <c r="I49" s="444"/>
      <c r="J49" s="444"/>
      <c r="K49" s="444"/>
      <c r="L49" s="444"/>
    </row>
    <row r="50" spans="2:12" ht="15.75" customHeight="1">
      <c r="B50" s="190"/>
      <c r="C50" s="445" t="s">
        <v>628</v>
      </c>
      <c r="D50" s="445"/>
      <c r="E50" s="445"/>
      <c r="F50" s="445"/>
      <c r="G50" s="445"/>
      <c r="H50" s="445"/>
      <c r="I50" s="190"/>
      <c r="J50" s="445" t="s">
        <v>701</v>
      </c>
      <c r="K50" s="445"/>
      <c r="L50" s="445"/>
    </row>
    <row r="51" spans="2:12" ht="15.75" customHeight="1">
      <c r="B51" s="190"/>
      <c r="C51" s="445" t="s">
        <v>629</v>
      </c>
      <c r="D51" s="445"/>
      <c r="E51" s="445"/>
      <c r="F51" s="445"/>
      <c r="G51" s="445"/>
      <c r="H51" s="445"/>
      <c r="I51" s="190"/>
      <c r="J51" s="445" t="s">
        <v>703</v>
      </c>
      <c r="K51" s="445"/>
      <c r="L51" s="445"/>
    </row>
    <row r="52" spans="2:12" ht="15.75" customHeight="1">
      <c r="B52" s="190"/>
      <c r="C52" s="445" t="s">
        <v>630</v>
      </c>
      <c r="D52" s="445"/>
      <c r="E52" s="445"/>
      <c r="F52" s="445"/>
      <c r="G52" s="445"/>
      <c r="H52" s="445"/>
      <c r="I52" s="190"/>
      <c r="J52" s="445" t="s">
        <v>635</v>
      </c>
      <c r="K52" s="445"/>
      <c r="L52" s="445"/>
    </row>
    <row r="53" spans="2:12" ht="15.75" customHeight="1">
      <c r="B53" s="190"/>
      <c r="C53" s="445" t="s">
        <v>631</v>
      </c>
      <c r="D53" s="445"/>
      <c r="E53" s="445"/>
      <c r="F53" s="445"/>
      <c r="G53" s="445"/>
      <c r="H53" s="445"/>
      <c r="I53" s="190"/>
      <c r="J53" s="445" t="s">
        <v>704</v>
      </c>
      <c r="K53" s="445"/>
      <c r="L53" s="445"/>
    </row>
    <row r="54" spans="2:12" ht="15.75" customHeight="1">
      <c r="B54" s="190"/>
      <c r="C54" s="445" t="s">
        <v>632</v>
      </c>
      <c r="D54" s="445"/>
      <c r="E54" s="445"/>
      <c r="F54" s="445"/>
      <c r="G54" s="445"/>
      <c r="H54" s="445"/>
      <c r="I54" s="190"/>
      <c r="J54" s="445" t="s">
        <v>636</v>
      </c>
      <c r="K54" s="445"/>
      <c r="L54" s="445"/>
    </row>
    <row r="55" spans="2:12" ht="15.75" customHeight="1">
      <c r="B55" s="190"/>
      <c r="C55" s="445" t="s">
        <v>700</v>
      </c>
      <c r="D55" s="445"/>
      <c r="E55" s="445"/>
      <c r="F55" s="445"/>
      <c r="G55" s="445"/>
      <c r="H55" s="445"/>
      <c r="I55" s="190"/>
      <c r="J55" s="445" t="s">
        <v>705</v>
      </c>
      <c r="K55" s="445"/>
      <c r="L55" s="445"/>
    </row>
    <row r="56" spans="2:12" ht="15.75" customHeight="1">
      <c r="B56" s="190"/>
      <c r="C56" s="445" t="s">
        <v>633</v>
      </c>
      <c r="D56" s="445"/>
      <c r="E56" s="445"/>
      <c r="F56" s="445"/>
      <c r="G56" s="445"/>
      <c r="H56" s="445"/>
      <c r="I56" s="190"/>
      <c r="J56" s="445" t="s">
        <v>637</v>
      </c>
      <c r="K56" s="445"/>
      <c r="L56" s="445"/>
    </row>
    <row r="57" spans="2:12" ht="15.75" customHeight="1">
      <c r="B57" s="190"/>
      <c r="C57" s="445" t="s">
        <v>634</v>
      </c>
      <c r="D57" s="445"/>
      <c r="E57" s="445"/>
      <c r="F57" s="445"/>
      <c r="G57" s="445"/>
      <c r="H57" s="445"/>
      <c r="I57" s="190"/>
      <c r="J57" s="445" t="s">
        <v>706</v>
      </c>
      <c r="K57" s="445"/>
      <c r="L57" s="445"/>
    </row>
    <row r="58" spans="2:12" ht="15.75" customHeight="1">
      <c r="B58" s="190"/>
      <c r="C58" s="445" t="s">
        <v>792</v>
      </c>
      <c r="D58" s="445"/>
      <c r="E58" s="445"/>
      <c r="F58" s="445"/>
      <c r="G58" s="445"/>
      <c r="H58" s="445"/>
      <c r="I58" s="190"/>
      <c r="J58" s="445" t="s">
        <v>973</v>
      </c>
      <c r="K58" s="445"/>
      <c r="L58" s="445"/>
    </row>
    <row r="59" spans="2:12" ht="15.75" customHeight="1">
      <c r="B59" s="190"/>
      <c r="C59" s="446" t="s">
        <v>799</v>
      </c>
      <c r="D59" s="446"/>
      <c r="E59" s="446"/>
      <c r="F59" s="446"/>
      <c r="G59" s="446"/>
      <c r="H59" s="446"/>
      <c r="I59" s="190"/>
      <c r="J59" s="445" t="s">
        <v>707</v>
      </c>
      <c r="K59" s="445"/>
      <c r="L59" s="445"/>
    </row>
    <row r="60" spans="2:12" ht="18" customHeight="1">
      <c r="B60" s="190"/>
      <c r="C60" s="445" t="s">
        <v>702</v>
      </c>
      <c r="D60" s="445"/>
      <c r="E60" s="445"/>
      <c r="F60" s="445"/>
      <c r="G60" s="445"/>
      <c r="H60" s="445"/>
    </row>
    <row r="61" spans="2:12" ht="5.25" customHeight="1"/>
    <row r="62" spans="2:12">
      <c r="B62" s="444" t="s">
        <v>869</v>
      </c>
      <c r="C62" s="444"/>
      <c r="D62" s="444"/>
      <c r="E62" s="444"/>
      <c r="F62" s="444"/>
      <c r="G62" s="444"/>
      <c r="H62" s="444"/>
      <c r="I62" s="444"/>
      <c r="J62" s="444"/>
      <c r="K62" s="444"/>
      <c r="L62" s="444"/>
    </row>
    <row r="63" spans="2:12">
      <c r="B63" s="190"/>
      <c r="C63" s="444" t="s">
        <v>812</v>
      </c>
      <c r="D63" s="444"/>
      <c r="E63" s="444"/>
      <c r="F63" s="444"/>
      <c r="G63" s="444"/>
      <c r="H63" s="444"/>
      <c r="I63" s="190"/>
      <c r="J63" s="444" t="s">
        <v>811</v>
      </c>
      <c r="K63" s="444"/>
      <c r="L63" s="444"/>
    </row>
    <row r="64" spans="2:12">
      <c r="B64" s="190"/>
      <c r="C64" s="444" t="s">
        <v>810</v>
      </c>
      <c r="D64" s="444"/>
      <c r="E64" s="444"/>
      <c r="F64" s="444"/>
      <c r="G64" s="444"/>
      <c r="H64" s="444"/>
      <c r="I64" s="190"/>
      <c r="J64" s="444" t="s">
        <v>809</v>
      </c>
      <c r="K64" s="444"/>
      <c r="L64" s="444"/>
    </row>
    <row r="65" spans="2:12">
      <c r="B65" s="190"/>
      <c r="C65" s="444" t="s">
        <v>808</v>
      </c>
      <c r="D65" s="444"/>
      <c r="E65" s="444"/>
      <c r="F65" s="444"/>
      <c r="G65" s="444"/>
      <c r="H65" s="444"/>
      <c r="I65" s="190"/>
      <c r="J65" s="444" t="s">
        <v>807</v>
      </c>
      <c r="K65" s="444"/>
      <c r="L65" s="444"/>
    </row>
  </sheetData>
  <protectedRanges>
    <protectedRange sqref="B3" name="範囲1"/>
    <protectedRange sqref="I63:I65 B63:B65" name="範囲1_1"/>
    <protectedRange sqref="B50:B60 I50:I59 H59" name="範囲1_3"/>
  </protectedRanges>
  <mergeCells count="117">
    <mergeCell ref="A1:L1"/>
    <mergeCell ref="B3:D4"/>
    <mergeCell ref="B5:L6"/>
    <mergeCell ref="B40:D40"/>
    <mergeCell ref="G39:I39"/>
    <mergeCell ref="B41:D41"/>
    <mergeCell ref="G40:I40"/>
    <mergeCell ref="J19:K19"/>
    <mergeCell ref="B20:D20"/>
    <mergeCell ref="G20:I20"/>
    <mergeCell ref="B21:D21"/>
    <mergeCell ref="G21:I21"/>
    <mergeCell ref="B19:D19"/>
    <mergeCell ref="E19:F19"/>
    <mergeCell ref="G19:I19"/>
    <mergeCell ref="B22:D22"/>
    <mergeCell ref="G22:I22"/>
    <mergeCell ref="G28:I28"/>
    <mergeCell ref="B23:D23"/>
    <mergeCell ref="G23:I23"/>
    <mergeCell ref="B24:D24"/>
    <mergeCell ref="G34:I34"/>
    <mergeCell ref="B35:D35"/>
    <mergeCell ref="B36:D36"/>
    <mergeCell ref="M16:N16"/>
    <mergeCell ref="M17:N17"/>
    <mergeCell ref="M18:N18"/>
    <mergeCell ref="M19:N19"/>
    <mergeCell ref="M20:N20"/>
    <mergeCell ref="M21:N21"/>
    <mergeCell ref="M22:N22"/>
    <mergeCell ref="M23:N23"/>
    <mergeCell ref="C46:D47"/>
    <mergeCell ref="E46:E47"/>
    <mergeCell ref="F46:F47"/>
    <mergeCell ref="G24:I24"/>
    <mergeCell ref="B25:D25"/>
    <mergeCell ref="G25:I25"/>
    <mergeCell ref="B29:D29"/>
    <mergeCell ref="G29:I29"/>
    <mergeCell ref="B30:D30"/>
    <mergeCell ref="B26:D26"/>
    <mergeCell ref="G26:I26"/>
    <mergeCell ref="B27:D27"/>
    <mergeCell ref="G27:I27"/>
    <mergeCell ref="B28:D28"/>
    <mergeCell ref="G32:L32"/>
    <mergeCell ref="B34:D34"/>
    <mergeCell ref="M10:N10"/>
    <mergeCell ref="M11:N11"/>
    <mergeCell ref="M12:N12"/>
    <mergeCell ref="M13:N13"/>
    <mergeCell ref="M14:N14"/>
    <mergeCell ref="G16:I16"/>
    <mergeCell ref="G13:I13"/>
    <mergeCell ref="J9:K9"/>
    <mergeCell ref="B14:D14"/>
    <mergeCell ref="B15:D15"/>
    <mergeCell ref="G15:I15"/>
    <mergeCell ref="B16:D16"/>
    <mergeCell ref="G10:I10"/>
    <mergeCell ref="G11:I11"/>
    <mergeCell ref="G12:I12"/>
    <mergeCell ref="B9:D9"/>
    <mergeCell ref="B10:D10"/>
    <mergeCell ref="B11:D11"/>
    <mergeCell ref="B12:D12"/>
    <mergeCell ref="B13:D13"/>
    <mergeCell ref="G14:I14"/>
    <mergeCell ref="E9:F9"/>
    <mergeCell ref="G9:I9"/>
    <mergeCell ref="M15:N15"/>
    <mergeCell ref="G35:I35"/>
    <mergeCell ref="G41:I41"/>
    <mergeCell ref="E33:F33"/>
    <mergeCell ref="J33:K33"/>
    <mergeCell ref="B33:D33"/>
    <mergeCell ref="G33:I33"/>
    <mergeCell ref="B37:D37"/>
    <mergeCell ref="G36:I36"/>
    <mergeCell ref="B38:D38"/>
    <mergeCell ref="G37:I37"/>
    <mergeCell ref="B39:D39"/>
    <mergeCell ref="B43:D43"/>
    <mergeCell ref="C50:H50"/>
    <mergeCell ref="G38:I38"/>
    <mergeCell ref="J56:L56"/>
    <mergeCell ref="J57:L57"/>
    <mergeCell ref="C53:H53"/>
    <mergeCell ref="C54:H54"/>
    <mergeCell ref="C55:H55"/>
    <mergeCell ref="C56:H56"/>
    <mergeCell ref="C57:H57"/>
    <mergeCell ref="B49:L49"/>
    <mergeCell ref="G42:I42"/>
    <mergeCell ref="J50:L50"/>
    <mergeCell ref="J51:L51"/>
    <mergeCell ref="J52:L52"/>
    <mergeCell ref="J53:L53"/>
    <mergeCell ref="C51:H51"/>
    <mergeCell ref="C52:H52"/>
    <mergeCell ref="B42:D42"/>
    <mergeCell ref="J54:L54"/>
    <mergeCell ref="J55:L55"/>
    <mergeCell ref="G46:L47"/>
    <mergeCell ref="C65:H65"/>
    <mergeCell ref="J63:L63"/>
    <mergeCell ref="J64:L64"/>
    <mergeCell ref="J65:L65"/>
    <mergeCell ref="J58:L58"/>
    <mergeCell ref="J59:L59"/>
    <mergeCell ref="C58:H58"/>
    <mergeCell ref="B62:L62"/>
    <mergeCell ref="C63:H63"/>
    <mergeCell ref="C64:H64"/>
    <mergeCell ref="C59:H59"/>
    <mergeCell ref="C60:H60"/>
  </mergeCells>
  <phoneticPr fontId="6"/>
  <dataValidations count="2">
    <dataValidation type="list" allowBlank="1" showInputMessage="1" showErrorMessage="1" sqref="B50:B60 I50:I59 I63:I65 B63:B65" xr:uid="{00000000-0002-0000-0B00-000000000000}">
      <formula1>$N$5</formula1>
    </dataValidation>
    <dataValidation type="list" allowBlank="1" showInputMessage="1" showErrorMessage="1" sqref="B3" xr:uid="{00000000-0002-0000-0B00-000001000000}">
      <formula1>$N$3:$N$4</formula1>
    </dataValidation>
  </dataValidations>
  <pageMargins left="0.74803149606299213" right="0.59055118110236227" top="0.55118110236220474" bottom="0.35433070866141736"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pageSetUpPr fitToPage="1"/>
  </sheetPr>
  <dimension ref="A1:ADL66"/>
  <sheetViews>
    <sheetView topLeftCell="A40" workbookViewId="0">
      <selection activeCell="C4" sqref="C4"/>
    </sheetView>
  </sheetViews>
  <sheetFormatPr defaultColWidth="10" defaultRowHeight="14.25"/>
  <cols>
    <col min="1" max="1" width="2.25" style="189" customWidth="1"/>
    <col min="2" max="2" width="5.5" style="189" customWidth="1"/>
    <col min="3" max="3" width="8" style="189" customWidth="1"/>
    <col min="4" max="6" width="9.125" style="189" customWidth="1"/>
    <col min="7" max="7" width="3.375" style="189" customWidth="1"/>
    <col min="8" max="8" width="10.75" style="189" customWidth="1"/>
    <col min="9" max="9" width="5.375" style="189" customWidth="1"/>
    <col min="10" max="11" width="9.125" style="189" customWidth="1"/>
    <col min="12" max="12" width="24.875" style="189" customWidth="1"/>
    <col min="13" max="13" width="7" style="189" customWidth="1"/>
    <col min="14" max="17" width="10" style="189"/>
    <col min="18" max="18" width="1.625" style="189" customWidth="1"/>
    <col min="19" max="19" width="6.625" style="189" customWidth="1"/>
    <col min="20" max="31" width="10" style="189"/>
    <col min="32" max="32" width="6.125" style="189" customWidth="1"/>
    <col min="33" max="33" width="10" style="189"/>
    <col min="34" max="34" width="7.25" style="189" customWidth="1"/>
    <col min="35" max="35" width="4.5" style="189" customWidth="1"/>
    <col min="36" max="36" width="11" style="189" customWidth="1"/>
    <col min="37" max="37" width="13" style="189" customWidth="1"/>
    <col min="38" max="39" width="10" style="189"/>
    <col min="40" max="40" width="17.875" style="189" customWidth="1"/>
    <col min="41" max="16384" width="10" style="189"/>
  </cols>
  <sheetData>
    <row r="1" spans="1:792" ht="43.5" customHeight="1">
      <c r="A1" s="463" t="s">
        <v>995</v>
      </c>
      <c r="B1" s="463"/>
      <c r="C1" s="463"/>
      <c r="D1" s="463"/>
      <c r="E1" s="463"/>
      <c r="F1" s="463"/>
      <c r="G1" s="463"/>
      <c r="H1" s="463"/>
      <c r="I1" s="463"/>
      <c r="J1" s="463"/>
      <c r="K1" s="463"/>
      <c r="L1" s="463"/>
    </row>
    <row r="2" spans="1:792" ht="16.5" customHeight="1">
      <c r="B2" s="190"/>
      <c r="C2" s="189" t="s">
        <v>795</v>
      </c>
      <c r="J2" s="198" t="s">
        <v>728</v>
      </c>
      <c r="K2" s="198" t="s">
        <v>797</v>
      </c>
    </row>
    <row r="3" spans="1:792" ht="16.5" customHeight="1">
      <c r="B3" s="190"/>
      <c r="C3" s="189" t="s">
        <v>1044</v>
      </c>
      <c r="J3" s="198" t="s">
        <v>728</v>
      </c>
      <c r="K3" s="198" t="s">
        <v>798</v>
      </c>
      <c r="N3" s="189" t="s">
        <v>768</v>
      </c>
    </row>
    <row r="4" spans="1:792" ht="16.5" customHeight="1">
      <c r="B4" s="190"/>
      <c r="C4" s="189" t="s">
        <v>796</v>
      </c>
      <c r="J4" s="198" t="s">
        <v>728</v>
      </c>
      <c r="K4" s="198" t="s">
        <v>872</v>
      </c>
      <c r="N4" s="189" t="s">
        <v>770</v>
      </c>
    </row>
    <row r="5" spans="1:792" ht="4.5" customHeight="1">
      <c r="I5" s="197"/>
      <c r="J5" s="197"/>
      <c r="M5" s="192"/>
      <c r="N5" s="189" t="s">
        <v>771</v>
      </c>
    </row>
    <row r="6" spans="1:792" ht="16.5" customHeight="1">
      <c r="B6" s="463" t="s">
        <v>974</v>
      </c>
      <c r="C6" s="463"/>
      <c r="D6" s="463"/>
      <c r="E6" s="463"/>
      <c r="F6" s="463"/>
      <c r="G6" s="463"/>
      <c r="H6" s="463"/>
      <c r="I6" s="463"/>
      <c r="J6" s="463"/>
      <c r="K6" s="463"/>
      <c r="L6" s="463"/>
      <c r="M6" s="192"/>
      <c r="ADL6" s="189" t="e">
        <f>IF(専門性の高い看護師養成="○",1,)</f>
        <v>#NAME?</v>
      </c>
    </row>
    <row r="7" spans="1:792" ht="14.25" customHeight="1">
      <c r="A7" s="192"/>
      <c r="B7" s="463"/>
      <c r="C7" s="463"/>
      <c r="D7" s="463"/>
      <c r="E7" s="463"/>
      <c r="F7" s="463"/>
      <c r="G7" s="463"/>
      <c r="H7" s="463"/>
      <c r="I7" s="463"/>
      <c r="J7" s="463"/>
      <c r="K7" s="463"/>
      <c r="L7" s="463"/>
    </row>
    <row r="8" spans="1:792" ht="5.25" customHeight="1"/>
    <row r="9" spans="1:792">
      <c r="B9" s="452" t="s">
        <v>868</v>
      </c>
      <c r="C9" s="452"/>
      <c r="D9" s="452"/>
      <c r="E9" s="452"/>
      <c r="F9" s="452"/>
      <c r="G9" s="452"/>
      <c r="H9" s="452"/>
      <c r="I9" s="452"/>
      <c r="J9" s="452"/>
      <c r="K9" s="452"/>
    </row>
    <row r="10" spans="1:792">
      <c r="B10" s="451" t="s">
        <v>867</v>
      </c>
      <c r="C10" s="451"/>
      <c r="D10" s="451"/>
      <c r="E10" s="450" t="s">
        <v>871</v>
      </c>
      <c r="F10" s="450"/>
      <c r="G10" s="451" t="s">
        <v>867</v>
      </c>
      <c r="H10" s="451"/>
      <c r="I10" s="451"/>
      <c r="J10" s="450" t="s">
        <v>871</v>
      </c>
      <c r="K10" s="450"/>
    </row>
    <row r="11" spans="1:792">
      <c r="B11" s="447" t="s">
        <v>866</v>
      </c>
      <c r="C11" s="447"/>
      <c r="D11" s="447"/>
      <c r="E11" s="194"/>
      <c r="F11" s="193" t="s">
        <v>815</v>
      </c>
      <c r="G11" s="447" t="s">
        <v>865</v>
      </c>
      <c r="H11" s="447"/>
      <c r="I11" s="447"/>
      <c r="J11" s="194"/>
      <c r="K11" s="193" t="s">
        <v>815</v>
      </c>
    </row>
    <row r="12" spans="1:792">
      <c r="B12" s="447" t="s">
        <v>864</v>
      </c>
      <c r="C12" s="447"/>
      <c r="D12" s="447"/>
      <c r="E12" s="194"/>
      <c r="F12" s="193" t="s">
        <v>815</v>
      </c>
      <c r="G12" s="447" t="s">
        <v>863</v>
      </c>
      <c r="H12" s="447"/>
      <c r="I12" s="447"/>
      <c r="J12" s="194"/>
      <c r="K12" s="193" t="s">
        <v>815</v>
      </c>
    </row>
    <row r="13" spans="1:792">
      <c r="B13" s="447" t="s">
        <v>862</v>
      </c>
      <c r="C13" s="447"/>
      <c r="D13" s="447"/>
      <c r="E13" s="194"/>
      <c r="F13" s="193" t="s">
        <v>815</v>
      </c>
      <c r="G13" s="447" t="s">
        <v>861</v>
      </c>
      <c r="H13" s="447"/>
      <c r="I13" s="447"/>
      <c r="J13" s="194"/>
      <c r="K13" s="193" t="s">
        <v>815</v>
      </c>
    </row>
    <row r="14" spans="1:792">
      <c r="B14" s="447" t="s">
        <v>860</v>
      </c>
      <c r="C14" s="447"/>
      <c r="D14" s="447"/>
      <c r="E14" s="194"/>
      <c r="F14" s="193" t="s">
        <v>815</v>
      </c>
      <c r="G14" s="447" t="s">
        <v>859</v>
      </c>
      <c r="H14" s="447"/>
      <c r="I14" s="447"/>
      <c r="J14" s="194"/>
      <c r="K14" s="193" t="s">
        <v>815</v>
      </c>
    </row>
    <row r="15" spans="1:792">
      <c r="B15" s="447" t="s">
        <v>857</v>
      </c>
      <c r="C15" s="447"/>
      <c r="D15" s="447"/>
      <c r="E15" s="194"/>
      <c r="F15" s="193" t="s">
        <v>815</v>
      </c>
      <c r="G15" s="447" t="s">
        <v>856</v>
      </c>
      <c r="H15" s="447"/>
      <c r="I15" s="447"/>
      <c r="J15" s="194"/>
      <c r="K15" s="193" t="s">
        <v>815</v>
      </c>
    </row>
    <row r="16" spans="1:792">
      <c r="B16" s="447" t="s">
        <v>855</v>
      </c>
      <c r="C16" s="447"/>
      <c r="D16" s="447"/>
      <c r="E16" s="194"/>
      <c r="F16" s="193" t="s">
        <v>815</v>
      </c>
      <c r="G16" s="447" t="s">
        <v>854</v>
      </c>
      <c r="H16" s="447"/>
      <c r="I16" s="447"/>
      <c r="J16" s="194"/>
      <c r="K16" s="193" t="s">
        <v>815</v>
      </c>
    </row>
    <row r="17" spans="2:19" ht="13.5" customHeight="1">
      <c r="B17" s="447" t="s">
        <v>853</v>
      </c>
      <c r="C17" s="447"/>
      <c r="D17" s="447"/>
      <c r="E17" s="194"/>
      <c r="F17" s="193" t="s">
        <v>815</v>
      </c>
      <c r="G17" s="447" t="s">
        <v>852</v>
      </c>
      <c r="H17" s="447"/>
      <c r="I17" s="447"/>
      <c r="J17" s="194"/>
      <c r="K17" s="193" t="s">
        <v>815</v>
      </c>
      <c r="O17" s="189">
        <f>SUM(J11:J17,E11:E17)</f>
        <v>0</v>
      </c>
    </row>
    <row r="18" spans="2:19" ht="13.5" customHeight="1"/>
    <row r="19" spans="2:19">
      <c r="B19" s="209" t="s">
        <v>972</v>
      </c>
      <c r="C19" s="209"/>
      <c r="D19" s="209"/>
      <c r="F19" s="210"/>
      <c r="G19" s="210" t="s">
        <v>903</v>
      </c>
      <c r="I19" s="210"/>
      <c r="J19" s="210"/>
      <c r="K19" s="210"/>
      <c r="L19" s="210"/>
    </row>
    <row r="20" spans="2:19">
      <c r="B20" s="451" t="s">
        <v>851</v>
      </c>
      <c r="C20" s="451"/>
      <c r="D20" s="451"/>
      <c r="E20" s="450" t="s">
        <v>871</v>
      </c>
      <c r="F20" s="450"/>
      <c r="G20" s="451" t="s">
        <v>851</v>
      </c>
      <c r="H20" s="451"/>
      <c r="I20" s="451"/>
      <c r="J20" s="450" t="s">
        <v>871</v>
      </c>
      <c r="K20" s="450"/>
    </row>
    <row r="21" spans="2:19">
      <c r="B21" s="447" t="s">
        <v>850</v>
      </c>
      <c r="C21" s="447"/>
      <c r="D21" s="447"/>
      <c r="E21" s="194"/>
      <c r="F21" s="193" t="s">
        <v>815</v>
      </c>
      <c r="G21" s="447" t="s">
        <v>849</v>
      </c>
      <c r="H21" s="447"/>
      <c r="I21" s="447"/>
      <c r="J21" s="194"/>
      <c r="K21" s="193" t="s">
        <v>815</v>
      </c>
    </row>
    <row r="22" spans="2:19">
      <c r="B22" s="447" t="s">
        <v>848</v>
      </c>
      <c r="C22" s="447"/>
      <c r="D22" s="447"/>
      <c r="E22" s="194"/>
      <c r="F22" s="193" t="s">
        <v>815</v>
      </c>
      <c r="G22" s="447" t="s">
        <v>847</v>
      </c>
      <c r="H22" s="447"/>
      <c r="I22" s="447"/>
      <c r="J22" s="194"/>
      <c r="K22" s="193" t="s">
        <v>815</v>
      </c>
    </row>
    <row r="23" spans="2:19" ht="12.75" customHeight="1">
      <c r="B23" s="447" t="s">
        <v>846</v>
      </c>
      <c r="C23" s="447"/>
      <c r="D23" s="447"/>
      <c r="E23" s="194"/>
      <c r="F23" s="193" t="s">
        <v>815</v>
      </c>
      <c r="G23" s="447" t="s">
        <v>832</v>
      </c>
      <c r="H23" s="447"/>
      <c r="I23" s="447"/>
      <c r="J23" s="194"/>
      <c r="K23" s="193" t="s">
        <v>815</v>
      </c>
    </row>
    <row r="24" spans="2:19" ht="14.25" customHeight="1">
      <c r="B24" s="447" t="s">
        <v>845</v>
      </c>
      <c r="C24" s="447"/>
      <c r="D24" s="447"/>
      <c r="E24" s="194"/>
      <c r="F24" s="193" t="s">
        <v>815</v>
      </c>
      <c r="G24" s="447" t="s">
        <v>830</v>
      </c>
      <c r="H24" s="447"/>
      <c r="I24" s="447"/>
      <c r="J24" s="194"/>
      <c r="K24" s="193" t="s">
        <v>815</v>
      </c>
      <c r="S24" s="191"/>
    </row>
    <row r="25" spans="2:19" ht="15.75" customHeight="1">
      <c r="B25" s="447" t="s">
        <v>844</v>
      </c>
      <c r="C25" s="447"/>
      <c r="D25" s="447"/>
      <c r="E25" s="194"/>
      <c r="F25" s="193" t="s">
        <v>815</v>
      </c>
      <c r="G25" s="447" t="s">
        <v>828</v>
      </c>
      <c r="H25" s="447"/>
      <c r="I25" s="447"/>
      <c r="J25" s="194"/>
      <c r="K25" s="193" t="s">
        <v>815</v>
      </c>
      <c r="N25" s="192"/>
      <c r="O25" s="192"/>
      <c r="S25" s="191"/>
    </row>
    <row r="26" spans="2:19" ht="17.25" customHeight="1">
      <c r="B26" s="447" t="s">
        <v>843</v>
      </c>
      <c r="C26" s="447"/>
      <c r="D26" s="447"/>
      <c r="E26" s="194"/>
      <c r="F26" s="193" t="s">
        <v>815</v>
      </c>
      <c r="G26" s="447" t="s">
        <v>826</v>
      </c>
      <c r="H26" s="447"/>
      <c r="I26" s="447"/>
      <c r="J26" s="194"/>
      <c r="K26" s="193" t="s">
        <v>815</v>
      </c>
      <c r="N26" s="192"/>
      <c r="O26" s="192"/>
    </row>
    <row r="27" spans="2:19" ht="18.75" customHeight="1">
      <c r="B27" s="447" t="s">
        <v>842</v>
      </c>
      <c r="C27" s="447"/>
      <c r="D27" s="447"/>
      <c r="E27" s="194"/>
      <c r="F27" s="193" t="s">
        <v>815</v>
      </c>
      <c r="G27" s="447" t="s">
        <v>824</v>
      </c>
      <c r="H27" s="447"/>
      <c r="I27" s="447"/>
      <c r="J27" s="194"/>
      <c r="K27" s="193" t="s">
        <v>815</v>
      </c>
    </row>
    <row r="28" spans="2:19" ht="18.75" customHeight="1">
      <c r="B28" s="447" t="s">
        <v>841</v>
      </c>
      <c r="C28" s="447"/>
      <c r="D28" s="447"/>
      <c r="E28" s="194"/>
      <c r="F28" s="193" t="s">
        <v>815</v>
      </c>
      <c r="G28" s="447" t="s">
        <v>822</v>
      </c>
      <c r="H28" s="447"/>
      <c r="I28" s="447"/>
      <c r="J28" s="194"/>
      <c r="K28" s="193" t="s">
        <v>815</v>
      </c>
    </row>
    <row r="29" spans="2:19" ht="16.5" customHeight="1">
      <c r="B29" s="447" t="s">
        <v>840</v>
      </c>
      <c r="C29" s="447"/>
      <c r="D29" s="447"/>
      <c r="E29" s="194"/>
      <c r="F29" s="193" t="s">
        <v>815</v>
      </c>
      <c r="G29" s="447" t="s">
        <v>820</v>
      </c>
      <c r="H29" s="447"/>
      <c r="I29" s="447"/>
      <c r="J29" s="194"/>
      <c r="K29" s="193" t="s">
        <v>815</v>
      </c>
    </row>
    <row r="30" spans="2:19" ht="18.75" customHeight="1">
      <c r="B30" s="447" t="s">
        <v>839</v>
      </c>
      <c r="C30" s="447"/>
      <c r="D30" s="447"/>
      <c r="E30" s="194"/>
      <c r="F30" s="193" t="s">
        <v>815</v>
      </c>
      <c r="G30" s="447" t="s">
        <v>818</v>
      </c>
      <c r="H30" s="447"/>
      <c r="I30" s="447"/>
      <c r="J30" s="194"/>
      <c r="K30" s="193" t="s">
        <v>815</v>
      </c>
      <c r="O30" s="189">
        <f>SUM(E21:E31,J21:J30)</f>
        <v>0</v>
      </c>
    </row>
    <row r="31" spans="2:19" ht="16.5" customHeight="1">
      <c r="B31" s="455" t="s">
        <v>838</v>
      </c>
      <c r="C31" s="455"/>
      <c r="D31" s="455"/>
      <c r="E31" s="194"/>
      <c r="F31" s="193" t="s">
        <v>815</v>
      </c>
      <c r="G31" s="192"/>
      <c r="H31" s="192"/>
      <c r="I31" s="192"/>
      <c r="J31" s="192"/>
      <c r="K31" s="191"/>
    </row>
    <row r="32" spans="2:19" ht="6.75" customHeight="1">
      <c r="B32" s="196"/>
      <c r="C32" s="196"/>
      <c r="D32" s="196"/>
      <c r="E32" s="195"/>
      <c r="G32" s="192"/>
      <c r="H32" s="192"/>
      <c r="I32" s="192"/>
      <c r="J32" s="192"/>
      <c r="K32" s="191"/>
    </row>
    <row r="33" spans="2:15" ht="33" customHeight="1">
      <c r="B33" s="189" t="s">
        <v>898</v>
      </c>
      <c r="G33" s="448" t="s">
        <v>906</v>
      </c>
      <c r="H33" s="448"/>
      <c r="I33" s="448"/>
      <c r="J33" s="448"/>
      <c r="K33" s="448"/>
      <c r="L33" s="448"/>
    </row>
    <row r="34" spans="2:15" ht="19.5" customHeight="1">
      <c r="B34" s="451" t="s">
        <v>837</v>
      </c>
      <c r="C34" s="451"/>
      <c r="D34" s="451"/>
      <c r="E34" s="450" t="s">
        <v>871</v>
      </c>
      <c r="F34" s="450"/>
      <c r="G34" s="451" t="s">
        <v>837</v>
      </c>
      <c r="H34" s="451"/>
      <c r="I34" s="451"/>
      <c r="J34" s="450" t="s">
        <v>871</v>
      </c>
      <c r="K34" s="450"/>
    </row>
    <row r="35" spans="2:15" ht="19.5" customHeight="1">
      <c r="B35" s="447" t="s">
        <v>835</v>
      </c>
      <c r="C35" s="447"/>
      <c r="D35" s="447"/>
      <c r="E35" s="194"/>
      <c r="F35" s="193" t="s">
        <v>815</v>
      </c>
      <c r="G35" s="447" t="s">
        <v>834</v>
      </c>
      <c r="H35" s="447"/>
      <c r="I35" s="447"/>
      <c r="J35" s="194"/>
      <c r="K35" s="193" t="s">
        <v>815</v>
      </c>
    </row>
    <row r="36" spans="2:15" ht="16.5" customHeight="1">
      <c r="B36" s="447" t="s">
        <v>833</v>
      </c>
      <c r="C36" s="447"/>
      <c r="D36" s="447"/>
      <c r="E36" s="194"/>
      <c r="F36" s="193" t="s">
        <v>815</v>
      </c>
      <c r="G36" s="447" t="s">
        <v>832</v>
      </c>
      <c r="H36" s="447"/>
      <c r="I36" s="447"/>
      <c r="J36" s="194"/>
      <c r="K36" s="193" t="s">
        <v>815</v>
      </c>
    </row>
    <row r="37" spans="2:15" ht="18" customHeight="1">
      <c r="B37" s="447" t="s">
        <v>831</v>
      </c>
      <c r="C37" s="447"/>
      <c r="D37" s="447"/>
      <c r="E37" s="194"/>
      <c r="F37" s="193" t="s">
        <v>815</v>
      </c>
      <c r="G37" s="447" t="s">
        <v>830</v>
      </c>
      <c r="H37" s="447"/>
      <c r="I37" s="447"/>
      <c r="J37" s="194"/>
      <c r="K37" s="193" t="s">
        <v>815</v>
      </c>
    </row>
    <row r="38" spans="2:15" ht="17.25" customHeight="1">
      <c r="B38" s="447" t="s">
        <v>829</v>
      </c>
      <c r="C38" s="447"/>
      <c r="D38" s="447"/>
      <c r="E38" s="194"/>
      <c r="F38" s="193" t="s">
        <v>815</v>
      </c>
      <c r="G38" s="447" t="s">
        <v>828</v>
      </c>
      <c r="H38" s="447"/>
      <c r="I38" s="447"/>
      <c r="J38" s="194"/>
      <c r="K38" s="193" t="s">
        <v>815</v>
      </c>
    </row>
    <row r="39" spans="2:15" ht="18.75" customHeight="1">
      <c r="B39" s="447" t="s">
        <v>827</v>
      </c>
      <c r="C39" s="447"/>
      <c r="D39" s="447"/>
      <c r="E39" s="194"/>
      <c r="F39" s="193" t="s">
        <v>815</v>
      </c>
      <c r="G39" s="447" t="s">
        <v>826</v>
      </c>
      <c r="H39" s="447"/>
      <c r="I39" s="447"/>
      <c r="J39" s="194"/>
      <c r="K39" s="193" t="s">
        <v>815</v>
      </c>
    </row>
    <row r="40" spans="2:15" ht="18.75" customHeight="1">
      <c r="B40" s="447" t="s">
        <v>825</v>
      </c>
      <c r="C40" s="447"/>
      <c r="D40" s="447"/>
      <c r="E40" s="194"/>
      <c r="F40" s="193" t="s">
        <v>815</v>
      </c>
      <c r="G40" s="447" t="s">
        <v>824</v>
      </c>
      <c r="H40" s="447"/>
      <c r="I40" s="447"/>
      <c r="J40" s="194"/>
      <c r="K40" s="193" t="s">
        <v>815</v>
      </c>
    </row>
    <row r="41" spans="2:15" ht="18.75" customHeight="1">
      <c r="B41" s="447" t="s">
        <v>823</v>
      </c>
      <c r="C41" s="447"/>
      <c r="D41" s="447"/>
      <c r="E41" s="194"/>
      <c r="F41" s="193" t="s">
        <v>815</v>
      </c>
      <c r="G41" s="447" t="s">
        <v>822</v>
      </c>
      <c r="H41" s="447"/>
      <c r="I41" s="447"/>
      <c r="J41" s="194"/>
      <c r="K41" s="193" t="s">
        <v>815</v>
      </c>
    </row>
    <row r="42" spans="2:15" ht="19.5" customHeight="1">
      <c r="B42" s="447" t="s">
        <v>821</v>
      </c>
      <c r="C42" s="447"/>
      <c r="D42" s="447"/>
      <c r="E42" s="194"/>
      <c r="F42" s="193" t="s">
        <v>815</v>
      </c>
      <c r="G42" s="447" t="s">
        <v>820</v>
      </c>
      <c r="H42" s="447"/>
      <c r="I42" s="447"/>
      <c r="J42" s="194"/>
      <c r="K42" s="193" t="s">
        <v>815</v>
      </c>
    </row>
    <row r="43" spans="2:15" ht="18" customHeight="1">
      <c r="B43" s="447" t="s">
        <v>819</v>
      </c>
      <c r="C43" s="447"/>
      <c r="D43" s="447"/>
      <c r="E43" s="194"/>
      <c r="F43" s="193" t="s">
        <v>815</v>
      </c>
      <c r="G43" s="447" t="s">
        <v>818</v>
      </c>
      <c r="H43" s="447"/>
      <c r="I43" s="447"/>
      <c r="J43" s="194"/>
      <c r="K43" s="193" t="s">
        <v>815</v>
      </c>
      <c r="O43" s="189">
        <f>SUM(E35:E44,J35:J43)</f>
        <v>0</v>
      </c>
    </row>
    <row r="44" spans="2:15" ht="16.5" customHeight="1">
      <c r="B44" s="447" t="s">
        <v>817</v>
      </c>
      <c r="C44" s="447"/>
      <c r="D44" s="447"/>
      <c r="E44" s="194"/>
      <c r="F44" s="193" t="s">
        <v>815</v>
      </c>
      <c r="G44" s="192"/>
      <c r="H44" s="192"/>
      <c r="I44" s="192"/>
      <c r="J44" s="192"/>
      <c r="K44" s="191"/>
    </row>
    <row r="45" spans="2:15" ht="9.75" customHeight="1"/>
    <row r="46" spans="2:15" ht="15.75" customHeight="1">
      <c r="B46" s="189" t="s">
        <v>816</v>
      </c>
      <c r="I46" s="220"/>
      <c r="J46" s="220"/>
      <c r="K46" s="220"/>
      <c r="L46" s="220"/>
    </row>
    <row r="47" spans="2:15" ht="15.75" customHeight="1">
      <c r="C47" s="452" t="s">
        <v>980</v>
      </c>
      <c r="D47" s="452"/>
      <c r="E47" s="453"/>
      <c r="F47" s="452" t="s">
        <v>815</v>
      </c>
      <c r="G47" s="448" t="s">
        <v>982</v>
      </c>
      <c r="H47" s="448"/>
      <c r="I47" s="448"/>
      <c r="J47" s="448"/>
      <c r="K47" s="448"/>
      <c r="L47" s="448"/>
    </row>
    <row r="48" spans="2:15" ht="15.75" customHeight="1">
      <c r="C48" s="452"/>
      <c r="D48" s="452"/>
      <c r="E48" s="454"/>
      <c r="F48" s="452"/>
      <c r="G48" s="449"/>
      <c r="H48" s="449"/>
      <c r="I48" s="449"/>
      <c r="J48" s="449"/>
      <c r="K48" s="449"/>
      <c r="L48" s="449"/>
    </row>
    <row r="49" spans="2:12" ht="6.75" customHeight="1"/>
    <row r="50" spans="2:12" ht="15.75" customHeight="1">
      <c r="B50" s="444" t="s">
        <v>814</v>
      </c>
      <c r="C50" s="444"/>
      <c r="D50" s="444"/>
      <c r="E50" s="444"/>
      <c r="F50" s="444"/>
      <c r="G50" s="444"/>
      <c r="H50" s="444"/>
      <c r="I50" s="444"/>
      <c r="J50" s="444"/>
      <c r="K50" s="444"/>
      <c r="L50" s="444"/>
    </row>
    <row r="51" spans="2:12" ht="15.75" customHeight="1">
      <c r="B51" s="190"/>
      <c r="C51" s="445" t="s">
        <v>628</v>
      </c>
      <c r="D51" s="445"/>
      <c r="E51" s="445"/>
      <c r="F51" s="445"/>
      <c r="G51" s="445"/>
      <c r="H51" s="445"/>
      <c r="I51" s="190"/>
      <c r="J51" s="445" t="s">
        <v>701</v>
      </c>
      <c r="K51" s="445"/>
      <c r="L51" s="445"/>
    </row>
    <row r="52" spans="2:12" ht="15.75" customHeight="1">
      <c r="B52" s="190"/>
      <c r="C52" s="445" t="s">
        <v>629</v>
      </c>
      <c r="D52" s="445"/>
      <c r="E52" s="445"/>
      <c r="F52" s="445"/>
      <c r="G52" s="445"/>
      <c r="H52" s="445"/>
      <c r="I52" s="190"/>
      <c r="J52" s="445" t="s">
        <v>703</v>
      </c>
      <c r="K52" s="445"/>
      <c r="L52" s="445"/>
    </row>
    <row r="53" spans="2:12" ht="15.75" customHeight="1">
      <c r="B53" s="190"/>
      <c r="C53" s="445" t="s">
        <v>630</v>
      </c>
      <c r="D53" s="445"/>
      <c r="E53" s="445"/>
      <c r="F53" s="445"/>
      <c r="G53" s="445"/>
      <c r="H53" s="445"/>
      <c r="I53" s="190"/>
      <c r="J53" s="445" t="s">
        <v>635</v>
      </c>
      <c r="K53" s="445"/>
      <c r="L53" s="445"/>
    </row>
    <row r="54" spans="2:12" ht="15.75" customHeight="1">
      <c r="B54" s="190"/>
      <c r="C54" s="445" t="s">
        <v>631</v>
      </c>
      <c r="D54" s="445"/>
      <c r="E54" s="445"/>
      <c r="F54" s="445"/>
      <c r="G54" s="445"/>
      <c r="H54" s="445"/>
      <c r="I54" s="190"/>
      <c r="J54" s="445" t="s">
        <v>704</v>
      </c>
      <c r="K54" s="445"/>
      <c r="L54" s="445"/>
    </row>
    <row r="55" spans="2:12" ht="15.75" customHeight="1">
      <c r="B55" s="190"/>
      <c r="C55" s="445" t="s">
        <v>632</v>
      </c>
      <c r="D55" s="445"/>
      <c r="E55" s="445"/>
      <c r="F55" s="445"/>
      <c r="G55" s="445"/>
      <c r="H55" s="445"/>
      <c r="I55" s="190"/>
      <c r="J55" s="445" t="s">
        <v>636</v>
      </c>
      <c r="K55" s="445"/>
      <c r="L55" s="445"/>
    </row>
    <row r="56" spans="2:12" ht="15.75" customHeight="1">
      <c r="B56" s="190"/>
      <c r="C56" s="445" t="s">
        <v>700</v>
      </c>
      <c r="D56" s="445"/>
      <c r="E56" s="445"/>
      <c r="F56" s="445"/>
      <c r="G56" s="445"/>
      <c r="H56" s="445"/>
      <c r="I56" s="190"/>
      <c r="J56" s="445" t="s">
        <v>705</v>
      </c>
      <c r="K56" s="445"/>
      <c r="L56" s="445"/>
    </row>
    <row r="57" spans="2:12" ht="15.75" customHeight="1">
      <c r="B57" s="190"/>
      <c r="C57" s="445" t="s">
        <v>633</v>
      </c>
      <c r="D57" s="445"/>
      <c r="E57" s="445"/>
      <c r="F57" s="445"/>
      <c r="G57" s="445"/>
      <c r="H57" s="445"/>
      <c r="I57" s="190"/>
      <c r="J57" s="445" t="s">
        <v>637</v>
      </c>
      <c r="K57" s="445"/>
      <c r="L57" s="445"/>
    </row>
    <row r="58" spans="2:12" ht="15.75" customHeight="1">
      <c r="B58" s="190"/>
      <c r="C58" s="445" t="s">
        <v>634</v>
      </c>
      <c r="D58" s="445"/>
      <c r="E58" s="445"/>
      <c r="F58" s="445"/>
      <c r="G58" s="445"/>
      <c r="H58" s="445"/>
      <c r="I58" s="190"/>
      <c r="J58" s="445" t="s">
        <v>706</v>
      </c>
      <c r="K58" s="445"/>
      <c r="L58" s="445"/>
    </row>
    <row r="59" spans="2:12" ht="15.75" customHeight="1">
      <c r="B59" s="190"/>
      <c r="C59" s="445" t="s">
        <v>792</v>
      </c>
      <c r="D59" s="445"/>
      <c r="E59" s="445"/>
      <c r="F59" s="445"/>
      <c r="G59" s="445"/>
      <c r="H59" s="445"/>
      <c r="I59" s="190"/>
      <c r="J59" s="445" t="s">
        <v>973</v>
      </c>
      <c r="K59" s="445"/>
      <c r="L59" s="445"/>
    </row>
    <row r="60" spans="2:12" ht="18" customHeight="1">
      <c r="B60" s="190"/>
      <c r="C60" s="446" t="s">
        <v>799</v>
      </c>
      <c r="D60" s="446"/>
      <c r="E60" s="446"/>
      <c r="F60" s="446"/>
      <c r="G60" s="446"/>
      <c r="H60" s="446"/>
      <c r="I60" s="190"/>
      <c r="J60" s="445" t="s">
        <v>707</v>
      </c>
      <c r="K60" s="445"/>
      <c r="L60" s="445"/>
    </row>
    <row r="61" spans="2:12" ht="13.5" customHeight="1">
      <c r="B61" s="190"/>
      <c r="C61" s="445" t="s">
        <v>702</v>
      </c>
      <c r="D61" s="445"/>
      <c r="E61" s="445"/>
      <c r="F61" s="445"/>
      <c r="G61" s="445"/>
      <c r="H61" s="445"/>
    </row>
    <row r="62" spans="2:12" ht="7.5" customHeight="1"/>
    <row r="63" spans="2:12">
      <c r="B63" s="444" t="s">
        <v>813</v>
      </c>
      <c r="C63" s="444"/>
      <c r="D63" s="444"/>
      <c r="E63" s="444"/>
      <c r="F63" s="444"/>
      <c r="G63" s="444"/>
      <c r="H63" s="444"/>
      <c r="I63" s="444"/>
      <c r="J63" s="444"/>
      <c r="K63" s="444"/>
      <c r="L63" s="444"/>
    </row>
    <row r="64" spans="2:12">
      <c r="B64" s="190"/>
      <c r="C64" s="444" t="s">
        <v>812</v>
      </c>
      <c r="D64" s="444"/>
      <c r="E64" s="444"/>
      <c r="F64" s="444"/>
      <c r="G64" s="444"/>
      <c r="H64" s="444"/>
      <c r="I64" s="190"/>
      <c r="J64" s="444" t="s">
        <v>811</v>
      </c>
      <c r="K64" s="444"/>
      <c r="L64" s="444"/>
    </row>
    <row r="65" spans="2:12">
      <c r="B65" s="190"/>
      <c r="C65" s="444" t="s">
        <v>810</v>
      </c>
      <c r="D65" s="444"/>
      <c r="E65" s="444"/>
      <c r="F65" s="444"/>
      <c r="G65" s="444"/>
      <c r="H65" s="444"/>
      <c r="I65" s="190"/>
      <c r="J65" s="444" t="s">
        <v>809</v>
      </c>
      <c r="K65" s="444"/>
      <c r="L65" s="444"/>
    </row>
    <row r="66" spans="2:12">
      <c r="B66" s="190"/>
      <c r="C66" s="444" t="s">
        <v>808</v>
      </c>
      <c r="D66" s="444"/>
      <c r="E66" s="444"/>
      <c r="F66" s="444"/>
      <c r="G66" s="444"/>
      <c r="H66" s="444"/>
      <c r="I66" s="190"/>
      <c r="J66" s="444" t="s">
        <v>807</v>
      </c>
      <c r="K66" s="444"/>
      <c r="L66" s="444"/>
    </row>
  </sheetData>
  <protectedRanges>
    <protectedRange sqref="I64:I66 B64:B66" name="範囲1_1"/>
    <protectedRange sqref="B51:B61 I51:I60 H60" name="範囲1_3"/>
    <protectedRange sqref="B2:B4" name="範囲1"/>
  </protectedRanges>
  <mergeCells count="103">
    <mergeCell ref="J20:K20"/>
    <mergeCell ref="B21:D21"/>
    <mergeCell ref="G21:I21"/>
    <mergeCell ref="B15:D15"/>
    <mergeCell ref="G15:I15"/>
    <mergeCell ref="B16:D16"/>
    <mergeCell ref="G16:I16"/>
    <mergeCell ref="A1:L1"/>
    <mergeCell ref="B6:L7"/>
    <mergeCell ref="B9:K9"/>
    <mergeCell ref="B10:D10"/>
    <mergeCell ref="E10:F10"/>
    <mergeCell ref="G10:I10"/>
    <mergeCell ref="J10:K10"/>
    <mergeCell ref="B11:D11"/>
    <mergeCell ref="G11:I11"/>
    <mergeCell ref="B17:D17"/>
    <mergeCell ref="G17:I17"/>
    <mergeCell ref="B20:D20"/>
    <mergeCell ref="E20:F20"/>
    <mergeCell ref="G20:I20"/>
    <mergeCell ref="B12:D12"/>
    <mergeCell ref="G12:I12"/>
    <mergeCell ref="B22:D22"/>
    <mergeCell ref="G22:I22"/>
    <mergeCell ref="B13:D13"/>
    <mergeCell ref="G13:I13"/>
    <mergeCell ref="B14:D14"/>
    <mergeCell ref="G14:I14"/>
    <mergeCell ref="B23:D23"/>
    <mergeCell ref="G23:I23"/>
    <mergeCell ref="B24:D24"/>
    <mergeCell ref="G24:I24"/>
    <mergeCell ref="B25:D25"/>
    <mergeCell ref="G25:I25"/>
    <mergeCell ref="B26:D26"/>
    <mergeCell ref="G26:I26"/>
    <mergeCell ref="B27:D27"/>
    <mergeCell ref="G27:I27"/>
    <mergeCell ref="B28:D28"/>
    <mergeCell ref="G28:I28"/>
    <mergeCell ref="B29:D29"/>
    <mergeCell ref="G29:I29"/>
    <mergeCell ref="B30:D30"/>
    <mergeCell ref="G30:I30"/>
    <mergeCell ref="B31:D31"/>
    <mergeCell ref="B34:D34"/>
    <mergeCell ref="E34:F34"/>
    <mergeCell ref="G34:I34"/>
    <mergeCell ref="J34:K34"/>
    <mergeCell ref="G33:L33"/>
    <mergeCell ref="B35:D35"/>
    <mergeCell ref="G35:I35"/>
    <mergeCell ref="B36:D36"/>
    <mergeCell ref="G36:I36"/>
    <mergeCell ref="B37:D37"/>
    <mergeCell ref="G37:I37"/>
    <mergeCell ref="B38:D38"/>
    <mergeCell ref="G38:I38"/>
    <mergeCell ref="B39:D39"/>
    <mergeCell ref="G39:I39"/>
    <mergeCell ref="B40:D40"/>
    <mergeCell ref="G40:I40"/>
    <mergeCell ref="B41:D41"/>
    <mergeCell ref="G41:I41"/>
    <mergeCell ref="B42:D42"/>
    <mergeCell ref="G42:I42"/>
    <mergeCell ref="B43:D43"/>
    <mergeCell ref="G43:I43"/>
    <mergeCell ref="B44:D44"/>
    <mergeCell ref="B50:L50"/>
    <mergeCell ref="C61:H61"/>
    <mergeCell ref="C47:D48"/>
    <mergeCell ref="E47:E48"/>
    <mergeCell ref="F47:F48"/>
    <mergeCell ref="G47:L48"/>
    <mergeCell ref="J51:L51"/>
    <mergeCell ref="C52:H52"/>
    <mergeCell ref="J52:L52"/>
    <mergeCell ref="C53:H53"/>
    <mergeCell ref="J59:L59"/>
    <mergeCell ref="C60:H60"/>
    <mergeCell ref="J60:L60"/>
    <mergeCell ref="C51:H51"/>
    <mergeCell ref="J53:L53"/>
    <mergeCell ref="C54:H54"/>
    <mergeCell ref="J54:L54"/>
    <mergeCell ref="C55:H55"/>
    <mergeCell ref="J55:L55"/>
    <mergeCell ref="C65:H65"/>
    <mergeCell ref="J65:L65"/>
    <mergeCell ref="C66:H66"/>
    <mergeCell ref="J66:L66"/>
    <mergeCell ref="C64:H64"/>
    <mergeCell ref="J64:L64"/>
    <mergeCell ref="B63:L63"/>
    <mergeCell ref="C56:H56"/>
    <mergeCell ref="J56:L56"/>
    <mergeCell ref="C57:H57"/>
    <mergeCell ref="J57:L57"/>
    <mergeCell ref="C58:H58"/>
    <mergeCell ref="J58:L58"/>
    <mergeCell ref="C59:H59"/>
  </mergeCells>
  <phoneticPr fontId="6"/>
  <dataValidations count="1">
    <dataValidation type="list" allowBlank="1" showInputMessage="1" showErrorMessage="1" sqref="B51:B61 I51:I60 I64:I66 B64:B66 B2:B4" xr:uid="{00000000-0002-0000-0C00-000000000000}">
      <formula1>$N$5</formula1>
    </dataValidation>
  </dataValidations>
  <pageMargins left="0.74803149606299213" right="0.59055118110236227" top="0.55118110236220474" bottom="0.35433070866141736" header="0.31496062992125984" footer="0.31496062992125984"/>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A1:ADL62"/>
  <sheetViews>
    <sheetView workbookViewId="0">
      <selection activeCell="E8" sqref="E8"/>
    </sheetView>
  </sheetViews>
  <sheetFormatPr defaultColWidth="10" defaultRowHeight="14.25"/>
  <cols>
    <col min="1" max="1" width="2.25" style="189" customWidth="1"/>
    <col min="2" max="2" width="5.5" style="189" customWidth="1"/>
    <col min="3" max="3" width="8" style="189" customWidth="1"/>
    <col min="4" max="6" width="9.125" style="189" customWidth="1"/>
    <col min="7" max="7" width="3.375" style="189" customWidth="1"/>
    <col min="8" max="8" width="9.75" style="189" customWidth="1"/>
    <col min="9" max="9" width="5.375" style="189" customWidth="1"/>
    <col min="10" max="11" width="9.125" style="189" customWidth="1"/>
    <col min="12" max="12" width="24.875" style="189" customWidth="1"/>
    <col min="13" max="13" width="7" style="189" customWidth="1"/>
    <col min="14" max="17" width="10" style="189"/>
    <col min="18" max="18" width="1.625" style="189" customWidth="1"/>
    <col min="19" max="19" width="6.625" style="189" customWidth="1"/>
    <col min="20" max="31" width="10" style="189"/>
    <col min="32" max="32" width="6.125" style="189" customWidth="1"/>
    <col min="33" max="33" width="10" style="189"/>
    <col min="34" max="34" width="7.25" style="189" customWidth="1"/>
    <col min="35" max="35" width="4.5" style="189" customWidth="1"/>
    <col min="36" max="36" width="11" style="189" customWidth="1"/>
    <col min="37" max="37" width="13" style="189" customWidth="1"/>
    <col min="38" max="39" width="10" style="189"/>
    <col min="40" max="40" width="17.875" style="189" customWidth="1"/>
    <col min="41" max="16384" width="10" style="189"/>
  </cols>
  <sheetData>
    <row r="1" spans="1:792" ht="14.25" customHeight="1">
      <c r="I1" s="197"/>
      <c r="J1" s="197"/>
    </row>
    <row r="2" spans="1:792" ht="16.5" customHeight="1">
      <c r="B2" s="463" t="s">
        <v>1045</v>
      </c>
      <c r="C2" s="463"/>
      <c r="D2" s="463"/>
      <c r="E2" s="463"/>
      <c r="F2" s="463"/>
      <c r="G2" s="463"/>
      <c r="H2" s="463"/>
      <c r="I2" s="463"/>
      <c r="J2" s="463"/>
      <c r="K2" s="463"/>
      <c r="L2" s="463"/>
      <c r="M2" s="192"/>
      <c r="N2" s="192"/>
      <c r="O2" s="192"/>
      <c r="P2" s="192"/>
      <c r="Q2" s="192"/>
      <c r="R2" s="192"/>
      <c r="S2" s="192"/>
    </row>
    <row r="3" spans="1:792" ht="16.5" customHeight="1">
      <c r="A3" s="192"/>
      <c r="B3" s="463"/>
      <c r="C3" s="463"/>
      <c r="D3" s="463"/>
      <c r="E3" s="463"/>
      <c r="F3" s="463"/>
      <c r="G3" s="463"/>
      <c r="H3" s="463"/>
      <c r="I3" s="463"/>
      <c r="J3" s="463"/>
      <c r="K3" s="463"/>
      <c r="L3" s="463"/>
      <c r="M3" s="192"/>
      <c r="N3" s="192"/>
      <c r="O3" s="192"/>
      <c r="P3" s="192"/>
      <c r="Q3" s="192"/>
      <c r="R3" s="192"/>
      <c r="S3" s="192"/>
    </row>
    <row r="4" spans="1:792" ht="6.75" customHeight="1"/>
    <row r="5" spans="1:792" ht="15" customHeight="1">
      <c r="B5" s="452" t="s">
        <v>868</v>
      </c>
      <c r="C5" s="452"/>
      <c r="D5" s="452"/>
      <c r="E5" s="452"/>
      <c r="F5" s="452"/>
      <c r="G5" s="452"/>
      <c r="H5" s="452"/>
      <c r="I5" s="452"/>
      <c r="J5" s="452"/>
      <c r="K5" s="452"/>
      <c r="M5" s="192"/>
      <c r="N5" s="189" t="s">
        <v>770</v>
      </c>
    </row>
    <row r="6" spans="1:792" ht="16.5" customHeight="1">
      <c r="B6" s="451" t="s">
        <v>867</v>
      </c>
      <c r="C6" s="451"/>
      <c r="D6" s="451"/>
      <c r="E6" s="450" t="s">
        <v>836</v>
      </c>
      <c r="F6" s="450"/>
      <c r="G6" s="451" t="s">
        <v>867</v>
      </c>
      <c r="H6" s="451"/>
      <c r="I6" s="451"/>
      <c r="J6" s="450" t="s">
        <v>836</v>
      </c>
      <c r="K6" s="450"/>
      <c r="M6" s="192"/>
      <c r="N6" s="189" t="s">
        <v>771</v>
      </c>
      <c r="ADL6" s="189" t="e">
        <f>IF(専門性の高い看護師養成="○",1,)</f>
        <v>#NAME?</v>
      </c>
    </row>
    <row r="7" spans="1:792" ht="12.75" customHeight="1">
      <c r="B7" s="447" t="s">
        <v>866</v>
      </c>
      <c r="C7" s="447"/>
      <c r="D7" s="447"/>
      <c r="E7" s="194"/>
      <c r="F7" s="193" t="s">
        <v>815</v>
      </c>
      <c r="G7" s="447" t="s">
        <v>865</v>
      </c>
      <c r="H7" s="447"/>
      <c r="I7" s="447"/>
      <c r="J7" s="194"/>
      <c r="K7" s="193" t="s">
        <v>815</v>
      </c>
    </row>
    <row r="8" spans="1:792" ht="15.75" customHeight="1">
      <c r="B8" s="447" t="s">
        <v>864</v>
      </c>
      <c r="C8" s="447"/>
      <c r="D8" s="447"/>
      <c r="E8" s="194"/>
      <c r="F8" s="193" t="s">
        <v>815</v>
      </c>
      <c r="G8" s="447" t="s">
        <v>863</v>
      </c>
      <c r="H8" s="447"/>
      <c r="I8" s="447"/>
      <c r="J8" s="194"/>
      <c r="K8" s="193" t="s">
        <v>815</v>
      </c>
    </row>
    <row r="9" spans="1:792">
      <c r="B9" s="447" t="s">
        <v>862</v>
      </c>
      <c r="C9" s="447"/>
      <c r="D9" s="447"/>
      <c r="E9" s="194"/>
      <c r="F9" s="193" t="s">
        <v>815</v>
      </c>
      <c r="G9" s="447" t="s">
        <v>861</v>
      </c>
      <c r="H9" s="447"/>
      <c r="I9" s="447"/>
      <c r="J9" s="194"/>
      <c r="K9" s="193" t="s">
        <v>815</v>
      </c>
    </row>
    <row r="10" spans="1:792">
      <c r="B10" s="447" t="s">
        <v>860</v>
      </c>
      <c r="C10" s="447"/>
      <c r="D10" s="447"/>
      <c r="E10" s="194"/>
      <c r="F10" s="193" t="s">
        <v>815</v>
      </c>
      <c r="G10" s="447" t="s">
        <v>859</v>
      </c>
      <c r="H10" s="447"/>
      <c r="I10" s="447"/>
      <c r="J10" s="194"/>
      <c r="K10" s="193" t="s">
        <v>815</v>
      </c>
      <c r="M10" s="452"/>
      <c r="N10" s="452"/>
    </row>
    <row r="11" spans="1:792">
      <c r="B11" s="447" t="s">
        <v>857</v>
      </c>
      <c r="C11" s="447"/>
      <c r="D11" s="447"/>
      <c r="E11" s="194"/>
      <c r="F11" s="193" t="s">
        <v>815</v>
      </c>
      <c r="G11" s="447" t="s">
        <v>856</v>
      </c>
      <c r="H11" s="447"/>
      <c r="I11" s="447"/>
      <c r="J11" s="194"/>
      <c r="K11" s="193" t="s">
        <v>815</v>
      </c>
      <c r="M11" s="452"/>
      <c r="N11" s="452"/>
    </row>
    <row r="12" spans="1:792">
      <c r="B12" s="447" t="s">
        <v>855</v>
      </c>
      <c r="C12" s="447"/>
      <c r="D12" s="447"/>
      <c r="E12" s="194"/>
      <c r="F12" s="193" t="s">
        <v>815</v>
      </c>
      <c r="G12" s="447" t="s">
        <v>854</v>
      </c>
      <c r="H12" s="447"/>
      <c r="I12" s="447"/>
      <c r="J12" s="194"/>
      <c r="K12" s="193" t="s">
        <v>815</v>
      </c>
      <c r="M12" s="452"/>
      <c r="N12" s="452"/>
    </row>
    <row r="13" spans="1:792">
      <c r="B13" s="447" t="s">
        <v>853</v>
      </c>
      <c r="C13" s="447"/>
      <c r="D13" s="447"/>
      <c r="E13" s="194"/>
      <c r="F13" s="193" t="s">
        <v>815</v>
      </c>
      <c r="G13" s="447" t="s">
        <v>852</v>
      </c>
      <c r="H13" s="447"/>
      <c r="I13" s="447"/>
      <c r="J13" s="194"/>
      <c r="K13" s="193" t="s">
        <v>815</v>
      </c>
      <c r="M13" s="452"/>
      <c r="N13" s="452"/>
      <c r="O13" s="189">
        <f>SUM(J7:J13,E7:E13)</f>
        <v>0</v>
      </c>
    </row>
    <row r="14" spans="1:792">
      <c r="M14" s="452"/>
      <c r="N14" s="452"/>
    </row>
    <row r="15" spans="1:792">
      <c r="B15" s="209" t="s">
        <v>972</v>
      </c>
      <c r="C15" s="209"/>
      <c r="D15" s="209"/>
      <c r="F15" s="210"/>
      <c r="G15" s="210" t="s">
        <v>903</v>
      </c>
      <c r="I15" s="210"/>
      <c r="J15" s="210"/>
      <c r="K15" s="210"/>
      <c r="L15" s="210"/>
      <c r="M15" s="452"/>
      <c r="N15" s="452"/>
    </row>
    <row r="16" spans="1:792">
      <c r="B16" s="451" t="s">
        <v>851</v>
      </c>
      <c r="C16" s="451"/>
      <c r="D16" s="451"/>
      <c r="E16" s="450" t="s">
        <v>836</v>
      </c>
      <c r="F16" s="450"/>
      <c r="G16" s="451" t="s">
        <v>851</v>
      </c>
      <c r="H16" s="451"/>
      <c r="I16" s="451"/>
      <c r="J16" s="450" t="s">
        <v>836</v>
      </c>
      <c r="K16" s="450"/>
      <c r="M16" s="452"/>
      <c r="N16" s="452"/>
    </row>
    <row r="17" spans="2:19" ht="13.5" customHeight="1">
      <c r="B17" s="447" t="s">
        <v>850</v>
      </c>
      <c r="C17" s="447"/>
      <c r="D17" s="447"/>
      <c r="E17" s="194"/>
      <c r="F17" s="193" t="s">
        <v>815</v>
      </c>
      <c r="G17" s="447" t="s">
        <v>849</v>
      </c>
      <c r="H17" s="447"/>
      <c r="I17" s="447"/>
      <c r="J17" s="194"/>
      <c r="K17" s="193" t="s">
        <v>815</v>
      </c>
      <c r="M17" s="452"/>
      <c r="N17" s="452"/>
    </row>
    <row r="18" spans="2:19" ht="13.5" customHeight="1">
      <c r="B18" s="447" t="s">
        <v>848</v>
      </c>
      <c r="C18" s="447"/>
      <c r="D18" s="447"/>
      <c r="E18" s="194"/>
      <c r="F18" s="193" t="s">
        <v>815</v>
      </c>
      <c r="G18" s="447" t="s">
        <v>847</v>
      </c>
      <c r="H18" s="447"/>
      <c r="I18" s="447"/>
      <c r="J18" s="194"/>
      <c r="K18" s="193" t="s">
        <v>815</v>
      </c>
      <c r="M18" s="452"/>
      <c r="N18" s="452"/>
    </row>
    <row r="19" spans="2:19">
      <c r="B19" s="447" t="s">
        <v>846</v>
      </c>
      <c r="C19" s="447"/>
      <c r="D19" s="447"/>
      <c r="E19" s="194"/>
      <c r="F19" s="193" t="s">
        <v>815</v>
      </c>
      <c r="G19" s="447" t="s">
        <v>832</v>
      </c>
      <c r="H19" s="447"/>
      <c r="I19" s="447"/>
      <c r="J19" s="194"/>
      <c r="K19" s="193" t="s">
        <v>815</v>
      </c>
      <c r="M19" s="452"/>
      <c r="N19" s="452"/>
    </row>
    <row r="20" spans="2:19">
      <c r="B20" s="447" t="s">
        <v>845</v>
      </c>
      <c r="C20" s="447"/>
      <c r="D20" s="447"/>
      <c r="E20" s="194"/>
      <c r="F20" s="193" t="s">
        <v>815</v>
      </c>
      <c r="G20" s="447" t="s">
        <v>830</v>
      </c>
      <c r="H20" s="447"/>
      <c r="I20" s="447"/>
      <c r="J20" s="194"/>
      <c r="K20" s="193" t="s">
        <v>815</v>
      </c>
      <c r="M20" s="452"/>
      <c r="N20" s="452"/>
    </row>
    <row r="21" spans="2:19">
      <c r="B21" s="447" t="s">
        <v>844</v>
      </c>
      <c r="C21" s="447"/>
      <c r="D21" s="447"/>
      <c r="E21" s="194"/>
      <c r="F21" s="193" t="s">
        <v>815</v>
      </c>
      <c r="G21" s="447" t="s">
        <v>828</v>
      </c>
      <c r="H21" s="447"/>
      <c r="I21" s="447"/>
      <c r="J21" s="194"/>
      <c r="K21" s="193" t="s">
        <v>815</v>
      </c>
      <c r="M21" s="452"/>
      <c r="N21" s="452"/>
    </row>
    <row r="22" spans="2:19">
      <c r="B22" s="447" t="s">
        <v>843</v>
      </c>
      <c r="C22" s="447"/>
      <c r="D22" s="447"/>
      <c r="E22" s="194"/>
      <c r="F22" s="193" t="s">
        <v>815</v>
      </c>
      <c r="G22" s="447" t="s">
        <v>826</v>
      </c>
      <c r="H22" s="447"/>
      <c r="I22" s="447"/>
      <c r="J22" s="194"/>
      <c r="K22" s="193" t="s">
        <v>815</v>
      </c>
      <c r="M22" s="452"/>
      <c r="N22" s="452"/>
    </row>
    <row r="23" spans="2:19" ht="12.75" customHeight="1">
      <c r="B23" s="447" t="s">
        <v>842</v>
      </c>
      <c r="C23" s="447"/>
      <c r="D23" s="447"/>
      <c r="E23" s="194"/>
      <c r="F23" s="193" t="s">
        <v>815</v>
      </c>
      <c r="G23" s="447" t="s">
        <v>824</v>
      </c>
      <c r="H23" s="447"/>
      <c r="I23" s="447"/>
      <c r="J23" s="194"/>
      <c r="K23" s="193" t="s">
        <v>815</v>
      </c>
      <c r="M23" s="452"/>
      <c r="N23" s="452"/>
    </row>
    <row r="24" spans="2:19" ht="14.25" customHeight="1">
      <c r="B24" s="447" t="s">
        <v>841</v>
      </c>
      <c r="C24" s="447"/>
      <c r="D24" s="447"/>
      <c r="E24" s="194"/>
      <c r="F24" s="193" t="s">
        <v>815</v>
      </c>
      <c r="G24" s="447" t="s">
        <v>822</v>
      </c>
      <c r="H24" s="447"/>
      <c r="I24" s="447"/>
      <c r="J24" s="194"/>
      <c r="K24" s="193" t="s">
        <v>815</v>
      </c>
      <c r="S24" s="191"/>
    </row>
    <row r="25" spans="2:19" ht="15.75" customHeight="1">
      <c r="B25" s="447" t="s">
        <v>840</v>
      </c>
      <c r="C25" s="447"/>
      <c r="D25" s="447"/>
      <c r="E25" s="194"/>
      <c r="F25" s="193" t="s">
        <v>815</v>
      </c>
      <c r="G25" s="447" t="s">
        <v>820</v>
      </c>
      <c r="H25" s="447"/>
      <c r="I25" s="447"/>
      <c r="J25" s="194"/>
      <c r="K25" s="193" t="s">
        <v>815</v>
      </c>
      <c r="N25" s="192"/>
      <c r="O25" s="192"/>
      <c r="S25" s="191"/>
    </row>
    <row r="26" spans="2:19" ht="17.25" customHeight="1">
      <c r="B26" s="447" t="s">
        <v>839</v>
      </c>
      <c r="C26" s="447"/>
      <c r="D26" s="447"/>
      <c r="E26" s="194"/>
      <c r="F26" s="193" t="s">
        <v>815</v>
      </c>
      <c r="G26" s="447" t="s">
        <v>818</v>
      </c>
      <c r="H26" s="447"/>
      <c r="I26" s="447"/>
      <c r="J26" s="194"/>
      <c r="K26" s="193" t="s">
        <v>815</v>
      </c>
      <c r="N26" s="192"/>
      <c r="O26" s="189">
        <f>SUM(E17:E27,J17:J26)</f>
        <v>0</v>
      </c>
    </row>
    <row r="27" spans="2:19" ht="18.75" customHeight="1">
      <c r="B27" s="455" t="s">
        <v>838</v>
      </c>
      <c r="C27" s="455"/>
      <c r="D27" s="455"/>
      <c r="E27" s="194"/>
      <c r="F27" s="193" t="s">
        <v>815</v>
      </c>
      <c r="G27" s="192"/>
      <c r="H27" s="192"/>
      <c r="I27" s="192"/>
      <c r="J27" s="192"/>
      <c r="K27" s="191"/>
    </row>
    <row r="28" spans="2:19" ht="18.75" customHeight="1">
      <c r="B28" s="196"/>
      <c r="C28" s="196"/>
      <c r="D28" s="196"/>
      <c r="E28" s="195"/>
      <c r="G28" s="192"/>
      <c r="H28" s="192"/>
      <c r="I28" s="192"/>
      <c r="J28" s="192"/>
      <c r="K28" s="191"/>
    </row>
    <row r="29" spans="2:19" ht="33.75" customHeight="1">
      <c r="B29" s="189" t="s">
        <v>898</v>
      </c>
      <c r="G29" s="448" t="s">
        <v>906</v>
      </c>
      <c r="H29" s="448"/>
      <c r="I29" s="448"/>
      <c r="J29" s="448"/>
      <c r="K29" s="448"/>
      <c r="L29" s="448"/>
    </row>
    <row r="30" spans="2:19" ht="18.75" customHeight="1">
      <c r="B30" s="451" t="s">
        <v>837</v>
      </c>
      <c r="C30" s="451"/>
      <c r="D30" s="451"/>
      <c r="E30" s="450" t="s">
        <v>836</v>
      </c>
      <c r="F30" s="450"/>
      <c r="G30" s="451" t="s">
        <v>837</v>
      </c>
      <c r="H30" s="451"/>
      <c r="I30" s="451"/>
      <c r="J30" s="450" t="s">
        <v>836</v>
      </c>
      <c r="K30" s="450"/>
    </row>
    <row r="31" spans="2:19" ht="16.5" customHeight="1">
      <c r="B31" s="447" t="s">
        <v>835</v>
      </c>
      <c r="C31" s="447"/>
      <c r="D31" s="447"/>
      <c r="E31" s="194"/>
      <c r="F31" s="193" t="s">
        <v>815</v>
      </c>
      <c r="G31" s="447" t="s">
        <v>834</v>
      </c>
      <c r="H31" s="447"/>
      <c r="I31" s="447"/>
      <c r="J31" s="194"/>
      <c r="K31" s="193" t="s">
        <v>815</v>
      </c>
    </row>
    <row r="32" spans="2:19" ht="18.75" customHeight="1">
      <c r="B32" s="447" t="s">
        <v>833</v>
      </c>
      <c r="C32" s="447"/>
      <c r="D32" s="447"/>
      <c r="E32" s="194"/>
      <c r="F32" s="193" t="s">
        <v>815</v>
      </c>
      <c r="G32" s="447" t="s">
        <v>832</v>
      </c>
      <c r="H32" s="447"/>
      <c r="I32" s="447"/>
      <c r="J32" s="194"/>
      <c r="K32" s="193" t="s">
        <v>815</v>
      </c>
    </row>
    <row r="33" spans="2:15" ht="18.75" customHeight="1">
      <c r="B33" s="447" t="s">
        <v>831</v>
      </c>
      <c r="C33" s="447"/>
      <c r="D33" s="447"/>
      <c r="E33" s="194"/>
      <c r="F33" s="193" t="s">
        <v>815</v>
      </c>
      <c r="G33" s="447" t="s">
        <v>830</v>
      </c>
      <c r="H33" s="447"/>
      <c r="I33" s="447"/>
      <c r="J33" s="194"/>
      <c r="K33" s="193" t="s">
        <v>815</v>
      </c>
    </row>
    <row r="34" spans="2:15" ht="19.5" customHeight="1">
      <c r="B34" s="447" t="s">
        <v>829</v>
      </c>
      <c r="C34" s="447"/>
      <c r="D34" s="447"/>
      <c r="E34" s="194"/>
      <c r="F34" s="193" t="s">
        <v>815</v>
      </c>
      <c r="G34" s="447" t="s">
        <v>828</v>
      </c>
      <c r="H34" s="447"/>
      <c r="I34" s="447"/>
      <c r="J34" s="194"/>
      <c r="K34" s="193" t="s">
        <v>815</v>
      </c>
    </row>
    <row r="35" spans="2:15" ht="19.5" customHeight="1">
      <c r="B35" s="447" t="s">
        <v>827</v>
      </c>
      <c r="C35" s="447"/>
      <c r="D35" s="447"/>
      <c r="E35" s="194"/>
      <c r="F35" s="193" t="s">
        <v>815</v>
      </c>
      <c r="G35" s="447" t="s">
        <v>826</v>
      </c>
      <c r="H35" s="447"/>
      <c r="I35" s="447"/>
      <c r="J35" s="194"/>
      <c r="K35" s="193" t="s">
        <v>815</v>
      </c>
    </row>
    <row r="36" spans="2:15" ht="16.5" customHeight="1">
      <c r="B36" s="447" t="s">
        <v>825</v>
      </c>
      <c r="C36" s="447"/>
      <c r="D36" s="447"/>
      <c r="E36" s="194"/>
      <c r="F36" s="193" t="s">
        <v>815</v>
      </c>
      <c r="G36" s="447" t="s">
        <v>824</v>
      </c>
      <c r="H36" s="447"/>
      <c r="I36" s="447"/>
      <c r="J36" s="194"/>
      <c r="K36" s="193" t="s">
        <v>815</v>
      </c>
    </row>
    <row r="37" spans="2:15" ht="18" customHeight="1">
      <c r="B37" s="447" t="s">
        <v>823</v>
      </c>
      <c r="C37" s="447"/>
      <c r="D37" s="447"/>
      <c r="E37" s="194"/>
      <c r="F37" s="193" t="s">
        <v>815</v>
      </c>
      <c r="G37" s="447" t="s">
        <v>822</v>
      </c>
      <c r="H37" s="447"/>
      <c r="I37" s="447"/>
      <c r="J37" s="194"/>
      <c r="K37" s="193" t="s">
        <v>815</v>
      </c>
    </row>
    <row r="38" spans="2:15" ht="17.25" customHeight="1">
      <c r="B38" s="447" t="s">
        <v>821</v>
      </c>
      <c r="C38" s="447"/>
      <c r="D38" s="447"/>
      <c r="E38" s="194"/>
      <c r="F38" s="193" t="s">
        <v>815</v>
      </c>
      <c r="G38" s="447" t="s">
        <v>820</v>
      </c>
      <c r="H38" s="447"/>
      <c r="I38" s="447"/>
      <c r="J38" s="194"/>
      <c r="K38" s="193" t="s">
        <v>815</v>
      </c>
    </row>
    <row r="39" spans="2:15" ht="18.75" customHeight="1">
      <c r="B39" s="447" t="s">
        <v>819</v>
      </c>
      <c r="C39" s="447"/>
      <c r="D39" s="447"/>
      <c r="E39" s="194"/>
      <c r="F39" s="193" t="s">
        <v>815</v>
      </c>
      <c r="G39" s="447" t="s">
        <v>818</v>
      </c>
      <c r="H39" s="447"/>
      <c r="I39" s="447"/>
      <c r="J39" s="194"/>
      <c r="K39" s="193" t="s">
        <v>815</v>
      </c>
      <c r="O39" s="189">
        <f>SUM(E31:E40,J31:J39)</f>
        <v>0</v>
      </c>
    </row>
    <row r="40" spans="2:15" ht="18.75" customHeight="1">
      <c r="B40" s="447" t="s">
        <v>817</v>
      </c>
      <c r="C40" s="447"/>
      <c r="D40" s="447"/>
      <c r="E40" s="194"/>
      <c r="F40" s="193" t="s">
        <v>815</v>
      </c>
      <c r="G40" s="192"/>
      <c r="H40" s="192"/>
      <c r="I40" s="192"/>
      <c r="J40" s="192"/>
      <c r="K40" s="191"/>
    </row>
    <row r="41" spans="2:15" ht="18.75" customHeight="1"/>
    <row r="42" spans="2:15" ht="15.75" customHeight="1">
      <c r="B42" s="189" t="s">
        <v>816</v>
      </c>
      <c r="I42" s="220"/>
      <c r="J42" s="220"/>
      <c r="K42" s="220"/>
      <c r="L42" s="220"/>
    </row>
    <row r="43" spans="2:15" ht="15.75" customHeight="1">
      <c r="C43" s="452" t="s">
        <v>981</v>
      </c>
      <c r="D43" s="452"/>
      <c r="E43" s="453"/>
      <c r="F43" s="452" t="s">
        <v>815</v>
      </c>
      <c r="G43" s="448" t="s">
        <v>983</v>
      </c>
      <c r="H43" s="448"/>
      <c r="I43" s="448"/>
      <c r="J43" s="448"/>
      <c r="K43" s="448"/>
      <c r="L43" s="448"/>
    </row>
    <row r="44" spans="2:15" ht="15.75" customHeight="1">
      <c r="C44" s="452"/>
      <c r="D44" s="452"/>
      <c r="E44" s="454"/>
      <c r="F44" s="452"/>
      <c r="G44" s="449"/>
      <c r="H44" s="449"/>
      <c r="I44" s="449"/>
      <c r="J44" s="449"/>
      <c r="K44" s="449"/>
      <c r="L44" s="449"/>
    </row>
    <row r="45" spans="2:15" ht="6.75" customHeight="1"/>
    <row r="46" spans="2:15" ht="16.5" customHeight="1">
      <c r="B46" s="444" t="s">
        <v>814</v>
      </c>
      <c r="C46" s="444"/>
      <c r="D46" s="444"/>
      <c r="E46" s="444"/>
      <c r="F46" s="444"/>
      <c r="G46" s="444"/>
      <c r="H46" s="444"/>
      <c r="I46" s="444"/>
      <c r="J46" s="444"/>
      <c r="K46" s="444"/>
      <c r="L46" s="444"/>
    </row>
    <row r="47" spans="2:15" ht="19.5" customHeight="1">
      <c r="B47" s="190"/>
      <c r="C47" s="445" t="s">
        <v>628</v>
      </c>
      <c r="D47" s="445"/>
      <c r="E47" s="445"/>
      <c r="F47" s="445"/>
      <c r="G47" s="445"/>
      <c r="H47" s="445"/>
      <c r="I47" s="190"/>
      <c r="J47" s="445" t="s">
        <v>701</v>
      </c>
      <c r="K47" s="445"/>
      <c r="L47" s="445"/>
    </row>
    <row r="48" spans="2:15" ht="15.75" customHeight="1">
      <c r="B48" s="190"/>
      <c r="C48" s="445" t="s">
        <v>629</v>
      </c>
      <c r="D48" s="445"/>
      <c r="E48" s="445"/>
      <c r="F48" s="445"/>
      <c r="G48" s="445"/>
      <c r="H48" s="445"/>
      <c r="I48" s="190"/>
      <c r="J48" s="445" t="s">
        <v>703</v>
      </c>
      <c r="K48" s="445"/>
      <c r="L48" s="445"/>
    </row>
    <row r="49" spans="2:12" ht="15.75" customHeight="1">
      <c r="B49" s="190"/>
      <c r="C49" s="445" t="s">
        <v>630</v>
      </c>
      <c r="D49" s="445"/>
      <c r="E49" s="445"/>
      <c r="F49" s="445"/>
      <c r="G49" s="445"/>
      <c r="H49" s="445"/>
      <c r="I49" s="190"/>
      <c r="J49" s="445" t="s">
        <v>635</v>
      </c>
      <c r="K49" s="445"/>
      <c r="L49" s="445"/>
    </row>
    <row r="50" spans="2:12" ht="15.75" customHeight="1">
      <c r="B50" s="190"/>
      <c r="C50" s="445" t="s">
        <v>631</v>
      </c>
      <c r="D50" s="445"/>
      <c r="E50" s="445"/>
      <c r="F50" s="445"/>
      <c r="G50" s="445"/>
      <c r="H50" s="445"/>
      <c r="I50" s="190"/>
      <c r="J50" s="445" t="s">
        <v>704</v>
      </c>
      <c r="K50" s="445"/>
      <c r="L50" s="445"/>
    </row>
    <row r="51" spans="2:12" ht="15.75" customHeight="1">
      <c r="B51" s="190"/>
      <c r="C51" s="445" t="s">
        <v>632</v>
      </c>
      <c r="D51" s="445"/>
      <c r="E51" s="445"/>
      <c r="F51" s="445"/>
      <c r="G51" s="445"/>
      <c r="H51" s="445"/>
      <c r="I51" s="190"/>
      <c r="J51" s="445" t="s">
        <v>636</v>
      </c>
      <c r="K51" s="445"/>
      <c r="L51" s="445"/>
    </row>
    <row r="52" spans="2:12" ht="15.75" customHeight="1">
      <c r="B52" s="190"/>
      <c r="C52" s="445" t="s">
        <v>700</v>
      </c>
      <c r="D52" s="445"/>
      <c r="E52" s="445"/>
      <c r="F52" s="445"/>
      <c r="G52" s="445"/>
      <c r="H52" s="445"/>
      <c r="I52" s="190"/>
      <c r="J52" s="445" t="s">
        <v>705</v>
      </c>
      <c r="K52" s="445"/>
      <c r="L52" s="445"/>
    </row>
    <row r="53" spans="2:12" ht="15.75" customHeight="1">
      <c r="B53" s="190"/>
      <c r="C53" s="445" t="s">
        <v>633</v>
      </c>
      <c r="D53" s="445"/>
      <c r="E53" s="445"/>
      <c r="F53" s="445"/>
      <c r="G53" s="445"/>
      <c r="H53" s="445"/>
      <c r="I53" s="190"/>
      <c r="J53" s="445" t="s">
        <v>637</v>
      </c>
      <c r="K53" s="445"/>
      <c r="L53" s="445"/>
    </row>
    <row r="54" spans="2:12" ht="15.75" customHeight="1">
      <c r="B54" s="190"/>
      <c r="C54" s="445" t="s">
        <v>634</v>
      </c>
      <c r="D54" s="445"/>
      <c r="E54" s="445"/>
      <c r="F54" s="445"/>
      <c r="G54" s="445"/>
      <c r="H54" s="445"/>
      <c r="I54" s="190"/>
      <c r="J54" s="445" t="s">
        <v>706</v>
      </c>
      <c r="K54" s="445"/>
      <c r="L54" s="445"/>
    </row>
    <row r="55" spans="2:12" ht="15.75" customHeight="1">
      <c r="B55" s="190"/>
      <c r="C55" s="445" t="s">
        <v>792</v>
      </c>
      <c r="D55" s="445"/>
      <c r="E55" s="445"/>
      <c r="F55" s="445"/>
      <c r="G55" s="445"/>
      <c r="H55" s="445"/>
      <c r="I55" s="190"/>
      <c r="J55" s="445" t="s">
        <v>973</v>
      </c>
      <c r="K55" s="445"/>
      <c r="L55" s="445"/>
    </row>
    <row r="56" spans="2:12" ht="15.75" customHeight="1">
      <c r="B56" s="190"/>
      <c r="C56" s="446" t="s">
        <v>799</v>
      </c>
      <c r="D56" s="446"/>
      <c r="E56" s="446"/>
      <c r="F56" s="446"/>
      <c r="G56" s="446"/>
      <c r="H56" s="446"/>
      <c r="I56" s="190"/>
      <c r="J56" s="445" t="s">
        <v>707</v>
      </c>
      <c r="K56" s="445"/>
      <c r="L56" s="445"/>
    </row>
    <row r="57" spans="2:12" ht="15.75" customHeight="1">
      <c r="B57" s="190"/>
      <c r="C57" s="445" t="s">
        <v>702</v>
      </c>
      <c r="D57" s="445"/>
      <c r="E57" s="445"/>
      <c r="F57" s="445"/>
      <c r="G57" s="445"/>
      <c r="H57" s="445"/>
    </row>
    <row r="58" spans="2:12" ht="15.75" customHeight="1"/>
    <row r="59" spans="2:12" ht="15.75" customHeight="1">
      <c r="B59" s="444" t="s">
        <v>813</v>
      </c>
      <c r="C59" s="444"/>
      <c r="D59" s="444"/>
      <c r="E59" s="444"/>
      <c r="F59" s="444"/>
      <c r="G59" s="444"/>
      <c r="H59" s="444"/>
      <c r="I59" s="444"/>
      <c r="J59" s="444"/>
      <c r="K59" s="444"/>
      <c r="L59" s="444"/>
    </row>
    <row r="60" spans="2:12" ht="18" customHeight="1">
      <c r="B60" s="190"/>
      <c r="C60" s="444" t="s">
        <v>812</v>
      </c>
      <c r="D60" s="444"/>
      <c r="E60" s="444"/>
      <c r="F60" s="444"/>
      <c r="G60" s="444"/>
      <c r="H60" s="444"/>
      <c r="I60" s="190"/>
      <c r="J60" s="444" t="s">
        <v>811</v>
      </c>
      <c r="K60" s="444"/>
      <c r="L60" s="444"/>
    </row>
    <row r="61" spans="2:12" ht="13.5" customHeight="1">
      <c r="B61" s="190"/>
      <c r="C61" s="444" t="s">
        <v>810</v>
      </c>
      <c r="D61" s="444"/>
      <c r="E61" s="444"/>
      <c r="F61" s="444"/>
      <c r="G61" s="444"/>
      <c r="H61" s="444"/>
      <c r="I61" s="190"/>
      <c r="J61" s="444" t="s">
        <v>809</v>
      </c>
      <c r="K61" s="444"/>
      <c r="L61" s="444"/>
    </row>
    <row r="62" spans="2:12">
      <c r="B62" s="190"/>
      <c r="C62" s="444" t="s">
        <v>808</v>
      </c>
      <c r="D62" s="444"/>
      <c r="E62" s="444"/>
      <c r="F62" s="444"/>
      <c r="G62" s="444"/>
      <c r="H62" s="444"/>
      <c r="I62" s="190"/>
      <c r="J62" s="444" t="s">
        <v>807</v>
      </c>
      <c r="K62" s="444"/>
      <c r="L62" s="444"/>
    </row>
  </sheetData>
  <protectedRanges>
    <protectedRange sqref="I60:I62 B60:B62" name="範囲1_1"/>
    <protectedRange sqref="B47:B57 I47:I56 H56" name="範囲1_3"/>
  </protectedRanges>
  <mergeCells count="116">
    <mergeCell ref="B2:L3"/>
    <mergeCell ref="B5:K5"/>
    <mergeCell ref="B6:D6"/>
    <mergeCell ref="E6:F6"/>
    <mergeCell ref="G6:I6"/>
    <mergeCell ref="J6:K6"/>
    <mergeCell ref="B7:D7"/>
    <mergeCell ref="G7:I7"/>
    <mergeCell ref="M11:N11"/>
    <mergeCell ref="B8:D8"/>
    <mergeCell ref="G8:I8"/>
    <mergeCell ref="B9:D9"/>
    <mergeCell ref="G9:I9"/>
    <mergeCell ref="B10:D10"/>
    <mergeCell ref="G10:I10"/>
    <mergeCell ref="M10:N10"/>
    <mergeCell ref="B11:D11"/>
    <mergeCell ref="G11:I11"/>
    <mergeCell ref="M15:N15"/>
    <mergeCell ref="B12:D12"/>
    <mergeCell ref="G12:I12"/>
    <mergeCell ref="M16:N16"/>
    <mergeCell ref="B13:D13"/>
    <mergeCell ref="G13:I13"/>
    <mergeCell ref="M17:N17"/>
    <mergeCell ref="M18:N18"/>
    <mergeCell ref="M12:N12"/>
    <mergeCell ref="B16:D16"/>
    <mergeCell ref="E16:F16"/>
    <mergeCell ref="G16:I16"/>
    <mergeCell ref="J16:K16"/>
    <mergeCell ref="M13:N13"/>
    <mergeCell ref="M20:N20"/>
    <mergeCell ref="B17:D17"/>
    <mergeCell ref="G17:I17"/>
    <mergeCell ref="B18:D18"/>
    <mergeCell ref="G18:I18"/>
    <mergeCell ref="M14:N14"/>
    <mergeCell ref="J30:K30"/>
    <mergeCell ref="G29:L29"/>
    <mergeCell ref="M22:N22"/>
    <mergeCell ref="B19:D19"/>
    <mergeCell ref="G19:I19"/>
    <mergeCell ref="M23:N23"/>
    <mergeCell ref="M21:N21"/>
    <mergeCell ref="B20:D20"/>
    <mergeCell ref="G20:I20"/>
    <mergeCell ref="B21:D21"/>
    <mergeCell ref="G21:I21"/>
    <mergeCell ref="B22:D22"/>
    <mergeCell ref="G22:I22"/>
    <mergeCell ref="B23:D23"/>
    <mergeCell ref="G23:I23"/>
    <mergeCell ref="M19:N19"/>
    <mergeCell ref="B24:D24"/>
    <mergeCell ref="G24:I24"/>
    <mergeCell ref="B25:D25"/>
    <mergeCell ref="G25:I25"/>
    <mergeCell ref="B26:D26"/>
    <mergeCell ref="G26:I26"/>
    <mergeCell ref="B27:D27"/>
    <mergeCell ref="B30:D30"/>
    <mergeCell ref="E30:F30"/>
    <mergeCell ref="G30:I30"/>
    <mergeCell ref="B31:D31"/>
    <mergeCell ref="G31:I31"/>
    <mergeCell ref="B32:D32"/>
    <mergeCell ref="G32:I32"/>
    <mergeCell ref="B33:D33"/>
    <mergeCell ref="G33:I33"/>
    <mergeCell ref="B34:D34"/>
    <mergeCell ref="G34:I34"/>
    <mergeCell ref="B35:D35"/>
    <mergeCell ref="G35:I35"/>
    <mergeCell ref="B36:D36"/>
    <mergeCell ref="G36:I36"/>
    <mergeCell ref="B37:D37"/>
    <mergeCell ref="G37:I37"/>
    <mergeCell ref="B38:D38"/>
    <mergeCell ref="G38:I38"/>
    <mergeCell ref="B39:D39"/>
    <mergeCell ref="G39:I39"/>
    <mergeCell ref="B40:D40"/>
    <mergeCell ref="B46:L46"/>
    <mergeCell ref="C43:D44"/>
    <mergeCell ref="E43:E44"/>
    <mergeCell ref="F43:F44"/>
    <mergeCell ref="G43:L44"/>
    <mergeCell ref="C47:H47"/>
    <mergeCell ref="J47:L47"/>
    <mergeCell ref="C48:H48"/>
    <mergeCell ref="J48:L48"/>
    <mergeCell ref="C49:H49"/>
    <mergeCell ref="J49:L49"/>
    <mergeCell ref="C50:H50"/>
    <mergeCell ref="J50:L50"/>
    <mergeCell ref="C51:H51"/>
    <mergeCell ref="J51:L51"/>
    <mergeCell ref="C57:H57"/>
    <mergeCell ref="B59:L59"/>
    <mergeCell ref="C60:H60"/>
    <mergeCell ref="J60:L60"/>
    <mergeCell ref="C61:H61"/>
    <mergeCell ref="J61:L61"/>
    <mergeCell ref="C62:H62"/>
    <mergeCell ref="J62:L62"/>
    <mergeCell ref="C52:H52"/>
    <mergeCell ref="J52:L52"/>
    <mergeCell ref="C53:H53"/>
    <mergeCell ref="J53:L53"/>
    <mergeCell ref="C54:H54"/>
    <mergeCell ref="J54:L54"/>
    <mergeCell ref="C55:H55"/>
    <mergeCell ref="J55:L55"/>
    <mergeCell ref="C56:H56"/>
    <mergeCell ref="J56:L56"/>
  </mergeCells>
  <phoneticPr fontId="6"/>
  <dataValidations count="1">
    <dataValidation type="list" allowBlank="1" showInputMessage="1" showErrorMessage="1" sqref="B47:B57 B60:B62 I60:I62 I47:I56" xr:uid="{00000000-0002-0000-0D00-000000000000}">
      <formula1>$N$6</formula1>
    </dataValidation>
  </dataValidations>
  <pageMargins left="0.74803149606299213" right="0.59055118110236227" top="0.55118110236220474" bottom="0.35433070866141736" header="0.31496062992125984" footer="0.31496062992125984"/>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pageSetUpPr fitToPage="1"/>
  </sheetPr>
  <dimension ref="A1:AJ70"/>
  <sheetViews>
    <sheetView workbookViewId="0">
      <selection activeCell="E12" sqref="E12:F13"/>
    </sheetView>
  </sheetViews>
  <sheetFormatPr defaultColWidth="10" defaultRowHeight="14.25"/>
  <cols>
    <col min="1" max="1" width="2.125" style="189" customWidth="1"/>
    <col min="2" max="3" width="3.75" style="189" customWidth="1"/>
    <col min="4" max="4" width="5.875" style="189" customWidth="1"/>
    <col min="5" max="5" width="3.75" style="189" customWidth="1"/>
    <col min="6" max="6" width="7" style="189" customWidth="1"/>
    <col min="7" max="7" width="5" style="189" customWidth="1"/>
    <col min="8" max="8" width="5.125" style="189" customWidth="1"/>
    <col min="9" max="9" width="5.75" style="189" customWidth="1"/>
    <col min="10" max="10" width="4.875" style="189" customWidth="1"/>
    <col min="11" max="11" width="4.625" style="189" customWidth="1"/>
    <col min="12" max="12" width="1.25" style="189" customWidth="1"/>
    <col min="13" max="13" width="1.5" style="189" customWidth="1"/>
    <col min="14" max="14" width="3.5" style="189" customWidth="1"/>
    <col min="15" max="15" width="4.75" style="189" customWidth="1"/>
    <col min="16" max="16" width="3.75" style="189" customWidth="1"/>
    <col min="17" max="17" width="7.375" style="189" customWidth="1"/>
    <col min="18" max="18" width="4.75" style="189" customWidth="1"/>
    <col min="19" max="19" width="14.375" style="189" customWidth="1"/>
    <col min="20" max="20" width="10.75" style="189" customWidth="1"/>
    <col min="21" max="21" width="5.5" style="189" customWidth="1"/>
    <col min="22" max="22" width="4.75" style="189" customWidth="1"/>
    <col min="23" max="23" width="3.75" style="189" customWidth="1"/>
    <col min="24" max="24" width="4.875" style="189" customWidth="1"/>
    <col min="25" max="29" width="4.75" style="189" customWidth="1"/>
    <col min="30" max="30" width="4.625" style="189" customWidth="1"/>
    <col min="31" max="31" width="6.875" style="189" customWidth="1"/>
    <col min="32" max="32" width="4.75" style="189" customWidth="1"/>
    <col min="33" max="33" width="3.75" style="189" customWidth="1"/>
    <col min="34" max="34" width="25.75" style="189" customWidth="1"/>
    <col min="35" max="35" width="6.375" style="189" customWidth="1"/>
    <col min="36" max="36" width="10.5" style="189" customWidth="1"/>
    <col min="37" max="38" width="10" style="189"/>
    <col min="39" max="39" width="1.625" style="189" customWidth="1"/>
    <col min="40" max="40" width="6.625" style="189" customWidth="1"/>
    <col min="41" max="52" width="10" style="189"/>
    <col min="53" max="53" width="6.125" style="189" customWidth="1"/>
    <col min="54" max="54" width="10" style="189"/>
    <col min="55" max="55" width="7.25" style="189" customWidth="1"/>
    <col min="56" max="56" width="4.5" style="189" customWidth="1"/>
    <col min="57" max="57" width="11" style="189" customWidth="1"/>
    <col min="58" max="58" width="13" style="189" customWidth="1"/>
    <col min="59" max="60" width="10" style="189"/>
    <col min="61" max="61" width="17.875" style="189" customWidth="1"/>
    <col min="62" max="16384" width="10" style="189"/>
  </cols>
  <sheetData>
    <row r="1" spans="2:23" ht="16.5" customHeight="1">
      <c r="B1" s="463" t="s">
        <v>880</v>
      </c>
      <c r="C1" s="463"/>
      <c r="D1" s="463"/>
      <c r="E1" s="463"/>
      <c r="F1" s="463"/>
      <c r="G1" s="463"/>
      <c r="H1" s="463"/>
      <c r="I1" s="463"/>
      <c r="J1" s="463"/>
      <c r="K1" s="463"/>
      <c r="L1" s="463"/>
      <c r="M1" s="463"/>
      <c r="N1" s="463"/>
      <c r="O1" s="463"/>
      <c r="P1" s="463"/>
      <c r="Q1" s="463"/>
      <c r="R1" s="463"/>
      <c r="S1" s="463"/>
      <c r="T1" s="192"/>
      <c r="W1" s="189" t="s">
        <v>771</v>
      </c>
    </row>
    <row r="2" spans="2:23" ht="21" customHeight="1">
      <c r="B2" s="463"/>
      <c r="C2" s="463"/>
      <c r="D2" s="463"/>
      <c r="E2" s="463"/>
      <c r="F2" s="463"/>
      <c r="G2" s="463"/>
      <c r="H2" s="463"/>
      <c r="I2" s="463"/>
      <c r="J2" s="463"/>
      <c r="K2" s="463"/>
      <c r="L2" s="463"/>
      <c r="M2" s="463"/>
      <c r="N2" s="463"/>
      <c r="O2" s="463"/>
      <c r="P2" s="463"/>
      <c r="Q2" s="463"/>
      <c r="R2" s="463"/>
      <c r="S2" s="463"/>
      <c r="T2" s="192"/>
    </row>
    <row r="3" spans="2:23" ht="22.5" customHeight="1">
      <c r="B3" s="190"/>
      <c r="C3" s="199" t="s">
        <v>613</v>
      </c>
      <c r="D3" s="198"/>
      <c r="E3" s="198"/>
      <c r="F3" s="198"/>
      <c r="G3" s="198"/>
      <c r="H3" s="198"/>
      <c r="I3" s="198"/>
      <c r="J3" s="198"/>
      <c r="K3" s="190"/>
      <c r="L3" s="199" t="s">
        <v>614</v>
      </c>
      <c r="M3" s="198"/>
      <c r="S3" s="198"/>
      <c r="T3" s="192"/>
    </row>
    <row r="4" spans="2:23" ht="16.5" customHeight="1">
      <c r="B4" s="190"/>
      <c r="C4" s="196" t="s">
        <v>800</v>
      </c>
      <c r="D4" s="198"/>
      <c r="E4" s="198"/>
      <c r="F4" s="198"/>
      <c r="G4" s="198"/>
      <c r="H4" s="198"/>
      <c r="I4" s="198"/>
      <c r="J4" s="198"/>
      <c r="K4" s="190"/>
      <c r="L4" s="199" t="s">
        <v>615</v>
      </c>
      <c r="M4" s="198"/>
      <c r="P4" s="198"/>
      <c r="Q4" s="199"/>
      <c r="S4" s="198"/>
      <c r="T4" s="192"/>
    </row>
    <row r="5" spans="2:23" ht="16.5" customHeight="1">
      <c r="B5" s="190"/>
      <c r="C5" s="196" t="s">
        <v>773</v>
      </c>
      <c r="D5" s="198"/>
      <c r="E5" s="198"/>
      <c r="F5" s="198"/>
      <c r="G5" s="198"/>
      <c r="H5" s="198"/>
      <c r="I5" s="198"/>
      <c r="J5" s="198"/>
      <c r="K5" s="190"/>
      <c r="L5" s="199" t="s">
        <v>774</v>
      </c>
      <c r="M5" s="198"/>
      <c r="P5" s="198"/>
      <c r="Q5" s="199"/>
      <c r="S5" s="198"/>
      <c r="T5" s="192"/>
    </row>
    <row r="6" spans="2:23" ht="16.5" customHeight="1">
      <c r="B6" s="190"/>
      <c r="C6" s="199" t="s">
        <v>775</v>
      </c>
      <c r="D6" s="198"/>
      <c r="E6" s="198"/>
      <c r="F6" s="198"/>
      <c r="G6" s="198"/>
      <c r="H6" s="198"/>
      <c r="I6" s="198"/>
      <c r="J6" s="198"/>
      <c r="K6" s="190"/>
      <c r="L6" s="202" t="s">
        <v>776</v>
      </c>
      <c r="M6" s="198"/>
      <c r="Q6" s="198"/>
      <c r="R6" s="199"/>
      <c r="S6" s="198"/>
      <c r="T6" s="192"/>
    </row>
    <row r="7" spans="2:23" ht="16.5" customHeight="1">
      <c r="B7" s="190"/>
      <c r="C7" s="199" t="s">
        <v>879</v>
      </c>
      <c r="D7" s="198"/>
      <c r="E7" s="478" t="s">
        <v>878</v>
      </c>
      <c r="F7" s="478"/>
      <c r="G7" s="478"/>
      <c r="H7" s="478"/>
      <c r="I7" s="478"/>
      <c r="J7" s="478"/>
      <c r="K7" s="478"/>
      <c r="L7" s="478"/>
      <c r="M7" s="478"/>
      <c r="N7" s="478"/>
      <c r="O7" s="478"/>
      <c r="P7" s="478"/>
      <c r="Q7" s="478"/>
      <c r="R7" s="478"/>
      <c r="S7" s="478"/>
      <c r="T7" s="192"/>
    </row>
    <row r="8" spans="2:23" ht="16.5" customHeight="1">
      <c r="T8" s="192"/>
    </row>
    <row r="9" spans="2:23" ht="16.5" customHeight="1">
      <c r="B9" s="463" t="s">
        <v>1046</v>
      </c>
      <c r="C9" s="463"/>
      <c r="D9" s="463"/>
      <c r="E9" s="463"/>
      <c r="F9" s="463"/>
      <c r="G9" s="463"/>
      <c r="H9" s="463"/>
      <c r="I9" s="463"/>
      <c r="J9" s="463"/>
      <c r="K9" s="463"/>
      <c r="L9" s="463"/>
      <c r="M9" s="463"/>
      <c r="N9" s="463"/>
      <c r="O9" s="463"/>
      <c r="P9" s="463"/>
      <c r="Q9" s="463"/>
      <c r="R9" s="463"/>
      <c r="S9" s="463"/>
      <c r="T9" s="192"/>
    </row>
    <row r="10" spans="2:23" ht="16.5" customHeight="1">
      <c r="B10" s="463"/>
      <c r="C10" s="463"/>
      <c r="D10" s="463"/>
      <c r="E10" s="463"/>
      <c r="F10" s="463"/>
      <c r="G10" s="463"/>
      <c r="H10" s="463"/>
      <c r="I10" s="463"/>
      <c r="J10" s="463"/>
      <c r="K10" s="463"/>
      <c r="L10" s="463"/>
      <c r="M10" s="463"/>
      <c r="N10" s="463"/>
      <c r="O10" s="463"/>
      <c r="P10" s="463"/>
      <c r="Q10" s="463"/>
      <c r="R10" s="463"/>
      <c r="S10" s="463"/>
      <c r="T10" s="192"/>
    </row>
    <row r="11" spans="2:23" ht="15.75" customHeight="1">
      <c r="B11" s="450"/>
      <c r="C11" s="450"/>
      <c r="D11" s="450"/>
      <c r="E11" s="487" t="s">
        <v>877</v>
      </c>
      <c r="F11" s="488"/>
      <c r="G11" s="489"/>
      <c r="H11" s="490" t="s">
        <v>996</v>
      </c>
      <c r="I11" s="490"/>
      <c r="J11" s="490"/>
      <c r="K11" s="490" t="s">
        <v>1047</v>
      </c>
      <c r="L11" s="490"/>
      <c r="M11" s="490"/>
      <c r="N11" s="490"/>
      <c r="O11" s="490"/>
      <c r="P11" s="490" t="s">
        <v>1048</v>
      </c>
      <c r="Q11" s="490"/>
      <c r="R11" s="490"/>
      <c r="T11" s="192"/>
    </row>
    <row r="12" spans="2:23" ht="15.75" customHeight="1">
      <c r="B12" s="464" t="s">
        <v>777</v>
      </c>
      <c r="C12" s="464"/>
      <c r="D12" s="464"/>
      <c r="E12" s="465">
        <f>'専門性の高い看護師養成 作業 　（2）②'!O13</f>
        <v>0</v>
      </c>
      <c r="F12" s="466"/>
      <c r="G12" s="469" t="s">
        <v>442</v>
      </c>
      <c r="H12" s="471"/>
      <c r="I12" s="471"/>
      <c r="J12" s="450" t="s">
        <v>442</v>
      </c>
      <c r="K12" s="471"/>
      <c r="L12" s="471"/>
      <c r="M12" s="471"/>
      <c r="N12" s="471"/>
      <c r="O12" s="450" t="s">
        <v>772</v>
      </c>
      <c r="P12" s="471"/>
      <c r="Q12" s="471"/>
      <c r="R12" s="450" t="s">
        <v>772</v>
      </c>
    </row>
    <row r="13" spans="2:23" ht="15.75" customHeight="1">
      <c r="B13" s="464"/>
      <c r="C13" s="464"/>
      <c r="D13" s="464"/>
      <c r="E13" s="467"/>
      <c r="F13" s="468"/>
      <c r="G13" s="470"/>
      <c r="H13" s="471"/>
      <c r="I13" s="471"/>
      <c r="J13" s="450"/>
      <c r="K13" s="471"/>
      <c r="L13" s="471"/>
      <c r="M13" s="471"/>
      <c r="N13" s="471"/>
      <c r="O13" s="450"/>
      <c r="P13" s="471"/>
      <c r="Q13" s="471"/>
      <c r="R13" s="450"/>
    </row>
    <row r="14" spans="2:23" ht="15.75" customHeight="1">
      <c r="B14" s="486" t="s">
        <v>899</v>
      </c>
      <c r="C14" s="486"/>
      <c r="D14" s="486"/>
      <c r="E14" s="465">
        <f>'専門性の高い看護師養成 作業 　（2）②'!O26</f>
        <v>0</v>
      </c>
      <c r="F14" s="466"/>
      <c r="G14" s="469" t="s">
        <v>442</v>
      </c>
      <c r="H14" s="471"/>
      <c r="I14" s="471"/>
      <c r="J14" s="450" t="s">
        <v>442</v>
      </c>
      <c r="K14" s="471"/>
      <c r="L14" s="471"/>
      <c r="M14" s="471"/>
      <c r="N14" s="471"/>
      <c r="O14" s="450" t="s">
        <v>772</v>
      </c>
      <c r="P14" s="471"/>
      <c r="Q14" s="471"/>
      <c r="R14" s="450" t="s">
        <v>772</v>
      </c>
    </row>
    <row r="15" spans="2:23" ht="15.75" customHeight="1">
      <c r="B15" s="486"/>
      <c r="C15" s="486"/>
      <c r="D15" s="486"/>
      <c r="E15" s="467"/>
      <c r="F15" s="468"/>
      <c r="G15" s="470"/>
      <c r="H15" s="471"/>
      <c r="I15" s="471"/>
      <c r="J15" s="450"/>
      <c r="K15" s="471"/>
      <c r="L15" s="471"/>
      <c r="M15" s="471"/>
      <c r="N15" s="471"/>
      <c r="O15" s="450"/>
      <c r="P15" s="471"/>
      <c r="Q15" s="471"/>
      <c r="R15" s="450"/>
    </row>
    <row r="16" spans="2:23" ht="15.75" customHeight="1">
      <c r="B16" s="486" t="s">
        <v>900</v>
      </c>
      <c r="C16" s="486"/>
      <c r="D16" s="486"/>
      <c r="E16" s="465">
        <f>'専門性の高い看護師養成 作業 　（2）②'!O39</f>
        <v>0</v>
      </c>
      <c r="F16" s="466"/>
      <c r="G16" s="469" t="s">
        <v>442</v>
      </c>
      <c r="H16" s="471"/>
      <c r="I16" s="471"/>
      <c r="J16" s="450" t="s">
        <v>442</v>
      </c>
      <c r="K16" s="471"/>
      <c r="L16" s="471"/>
      <c r="M16" s="471"/>
      <c r="N16" s="471"/>
      <c r="O16" s="450" t="s">
        <v>772</v>
      </c>
      <c r="P16" s="471"/>
      <c r="Q16" s="471"/>
      <c r="R16" s="450" t="s">
        <v>772</v>
      </c>
    </row>
    <row r="17" spans="1:36" ht="42" customHeight="1">
      <c r="B17" s="486"/>
      <c r="C17" s="486"/>
      <c r="D17" s="486"/>
      <c r="E17" s="467"/>
      <c r="F17" s="468"/>
      <c r="G17" s="470"/>
      <c r="H17" s="471"/>
      <c r="I17" s="471"/>
      <c r="J17" s="450"/>
      <c r="K17" s="471"/>
      <c r="L17" s="471"/>
      <c r="M17" s="471"/>
      <c r="N17" s="471"/>
      <c r="O17" s="450"/>
      <c r="P17" s="471"/>
      <c r="Q17" s="471"/>
      <c r="R17" s="450"/>
      <c r="S17" s="198"/>
    </row>
    <row r="18" spans="1:36" ht="15.75" customHeight="1">
      <c r="B18" s="464" t="s">
        <v>778</v>
      </c>
      <c r="C18" s="464"/>
      <c r="D18" s="464"/>
      <c r="E18" s="465">
        <f>'専門性の高い看護師養成 作業 　（2）②'!E43</f>
        <v>0</v>
      </c>
      <c r="F18" s="466"/>
      <c r="G18" s="469" t="s">
        <v>442</v>
      </c>
      <c r="H18" s="471"/>
      <c r="I18" s="471"/>
      <c r="J18" s="450" t="s">
        <v>442</v>
      </c>
      <c r="K18" s="471"/>
      <c r="L18" s="471"/>
      <c r="M18" s="471"/>
      <c r="N18" s="471"/>
      <c r="O18" s="450" t="s">
        <v>772</v>
      </c>
      <c r="P18" s="471"/>
      <c r="Q18" s="471"/>
      <c r="R18" s="450" t="s">
        <v>772</v>
      </c>
    </row>
    <row r="19" spans="1:36" ht="15.75" customHeight="1">
      <c r="B19" s="464"/>
      <c r="C19" s="464"/>
      <c r="D19" s="464"/>
      <c r="E19" s="467"/>
      <c r="F19" s="468"/>
      <c r="G19" s="470"/>
      <c r="H19" s="471"/>
      <c r="I19" s="471"/>
      <c r="J19" s="450"/>
      <c r="K19" s="471"/>
      <c r="L19" s="471"/>
      <c r="M19" s="471"/>
      <c r="N19" s="471"/>
      <c r="O19" s="450"/>
      <c r="P19" s="471"/>
      <c r="Q19" s="471"/>
      <c r="R19" s="450"/>
      <c r="S19" s="198"/>
    </row>
    <row r="20" spans="1:36" ht="15.75" customHeight="1">
      <c r="B20" s="201"/>
      <c r="C20" s="201"/>
      <c r="D20" s="201"/>
      <c r="E20" s="198"/>
      <c r="F20" s="198"/>
      <c r="G20" s="198"/>
      <c r="H20" s="198"/>
      <c r="I20" s="198"/>
      <c r="J20" s="198"/>
      <c r="K20" s="198"/>
      <c r="L20" s="198"/>
      <c r="M20" s="198"/>
      <c r="N20" s="198"/>
      <c r="O20" s="198"/>
      <c r="P20" s="198"/>
      <c r="Q20" s="198"/>
      <c r="R20" s="198"/>
      <c r="S20" s="198"/>
    </row>
    <row r="21" spans="1:36" ht="14.25" customHeight="1">
      <c r="B21" s="463" t="s">
        <v>876</v>
      </c>
      <c r="C21" s="463"/>
      <c r="D21" s="463"/>
      <c r="E21" s="463"/>
      <c r="F21" s="463"/>
      <c r="G21" s="463"/>
      <c r="H21" s="463"/>
      <c r="I21" s="463"/>
      <c r="J21" s="463"/>
      <c r="K21" s="463"/>
      <c r="L21" s="463"/>
      <c r="M21" s="463"/>
      <c r="N21" s="463"/>
      <c r="O21" s="463"/>
      <c r="P21" s="463"/>
      <c r="Q21" s="463"/>
      <c r="R21" s="463"/>
      <c r="S21" s="463"/>
    </row>
    <row r="22" spans="1:36" ht="21" customHeight="1">
      <c r="A22" s="192"/>
      <c r="B22" s="463"/>
      <c r="C22" s="463"/>
      <c r="D22" s="463"/>
      <c r="E22" s="463"/>
      <c r="F22" s="463"/>
      <c r="G22" s="463"/>
      <c r="H22" s="463"/>
      <c r="I22" s="463"/>
      <c r="J22" s="463"/>
      <c r="K22" s="463"/>
      <c r="L22" s="463"/>
      <c r="M22" s="463"/>
      <c r="N22" s="463"/>
      <c r="O22" s="463"/>
      <c r="P22" s="463"/>
      <c r="Q22" s="463"/>
      <c r="R22" s="463"/>
      <c r="S22" s="463"/>
    </row>
    <row r="23" spans="1:36" ht="18.600000000000001" customHeight="1">
      <c r="B23" s="474"/>
      <c r="C23" s="475"/>
      <c r="D23" s="475"/>
      <c r="E23" s="475"/>
      <c r="F23" s="475"/>
      <c r="G23" s="475"/>
      <c r="H23" s="475"/>
      <c r="I23" s="475"/>
      <c r="J23" s="475"/>
      <c r="K23" s="475"/>
      <c r="L23" s="475"/>
      <c r="M23" s="475"/>
      <c r="N23" s="475"/>
      <c r="O23" s="475"/>
      <c r="P23" s="475"/>
      <c r="Q23" s="475"/>
      <c r="R23" s="475"/>
      <c r="S23" s="476"/>
    </row>
    <row r="24" spans="1:36" ht="18.600000000000001" customHeight="1">
      <c r="B24" s="477"/>
      <c r="C24" s="478"/>
      <c r="D24" s="478"/>
      <c r="E24" s="478"/>
      <c r="F24" s="478"/>
      <c r="G24" s="478"/>
      <c r="H24" s="478"/>
      <c r="I24" s="478"/>
      <c r="J24" s="478"/>
      <c r="K24" s="478"/>
      <c r="L24" s="478"/>
      <c r="M24" s="478"/>
      <c r="N24" s="478"/>
      <c r="O24" s="478"/>
      <c r="P24" s="478"/>
      <c r="Q24" s="478"/>
      <c r="R24" s="478"/>
      <c r="S24" s="479"/>
    </row>
    <row r="25" spans="1:36" ht="18.600000000000001" customHeight="1">
      <c r="B25" s="480"/>
      <c r="C25" s="481"/>
      <c r="D25" s="481"/>
      <c r="E25" s="481"/>
      <c r="F25" s="481"/>
      <c r="G25" s="481"/>
      <c r="H25" s="481"/>
      <c r="I25" s="481"/>
      <c r="J25" s="481"/>
      <c r="K25" s="481"/>
      <c r="L25" s="481"/>
      <c r="M25" s="481"/>
      <c r="N25" s="481"/>
      <c r="O25" s="481"/>
      <c r="P25" s="481"/>
      <c r="Q25" s="481"/>
      <c r="R25" s="481"/>
      <c r="S25" s="482"/>
    </row>
    <row r="26" spans="1:36" ht="18.600000000000001" customHeight="1">
      <c r="B26" s="198"/>
      <c r="C26" s="198"/>
      <c r="D26" s="198"/>
      <c r="E26" s="198"/>
      <c r="F26" s="198"/>
      <c r="G26" s="198"/>
      <c r="H26" s="198"/>
      <c r="I26" s="198"/>
      <c r="J26" s="198"/>
      <c r="K26" s="198"/>
      <c r="L26" s="198"/>
      <c r="M26" s="198"/>
      <c r="N26" s="198"/>
      <c r="O26" s="198"/>
      <c r="P26" s="198"/>
      <c r="Q26" s="198"/>
    </row>
    <row r="27" spans="1:36" ht="18.600000000000001" customHeight="1">
      <c r="B27" s="463" t="s">
        <v>875</v>
      </c>
      <c r="C27" s="463"/>
      <c r="D27" s="463"/>
      <c r="E27" s="463"/>
      <c r="F27" s="463"/>
      <c r="G27" s="463"/>
      <c r="H27" s="463"/>
      <c r="I27" s="463"/>
      <c r="J27" s="463"/>
      <c r="K27" s="463"/>
      <c r="L27" s="463"/>
      <c r="M27" s="463"/>
      <c r="N27" s="463"/>
      <c r="O27" s="463"/>
      <c r="P27" s="463"/>
      <c r="Q27" s="463"/>
      <c r="R27" s="463"/>
      <c r="S27" s="463"/>
      <c r="T27" s="192"/>
      <c r="U27" s="192"/>
      <c r="V27" s="192"/>
      <c r="W27" s="192"/>
      <c r="X27" s="192"/>
      <c r="Y27" s="192"/>
      <c r="Z27" s="192"/>
      <c r="AA27" s="192"/>
      <c r="AB27" s="192"/>
      <c r="AC27" s="192"/>
      <c r="AD27" s="192"/>
      <c r="AE27" s="192"/>
      <c r="AF27" s="192"/>
      <c r="AG27" s="192"/>
      <c r="AH27" s="192"/>
      <c r="AI27" s="192"/>
      <c r="AJ27" s="191"/>
    </row>
    <row r="28" spans="1:36" ht="24.75" customHeight="1">
      <c r="B28" s="463"/>
      <c r="C28" s="463"/>
      <c r="D28" s="463"/>
      <c r="E28" s="463"/>
      <c r="F28" s="463"/>
      <c r="G28" s="463"/>
      <c r="H28" s="463"/>
      <c r="I28" s="463"/>
      <c r="J28" s="463"/>
      <c r="K28" s="463"/>
      <c r="L28" s="463"/>
      <c r="M28" s="463"/>
      <c r="N28" s="463"/>
      <c r="O28" s="463"/>
      <c r="P28" s="463"/>
      <c r="Q28" s="463"/>
      <c r="R28" s="463"/>
      <c r="S28" s="463"/>
      <c r="T28" s="192"/>
      <c r="U28" s="192"/>
      <c r="V28" s="192"/>
      <c r="W28" s="192"/>
      <c r="X28" s="192"/>
      <c r="Y28" s="192"/>
      <c r="Z28" s="192"/>
      <c r="AA28" s="192"/>
      <c r="AB28" s="192"/>
      <c r="AC28" s="192"/>
      <c r="AD28" s="192"/>
      <c r="AE28" s="192"/>
      <c r="AF28" s="192"/>
      <c r="AG28" s="192"/>
      <c r="AH28" s="192"/>
      <c r="AI28" s="192"/>
      <c r="AJ28" s="191"/>
    </row>
    <row r="29" spans="1:36" ht="18.600000000000001" customHeight="1">
      <c r="B29" s="474"/>
      <c r="C29" s="475"/>
      <c r="D29" s="475"/>
      <c r="E29" s="475"/>
      <c r="F29" s="475"/>
      <c r="G29" s="475"/>
      <c r="H29" s="475"/>
      <c r="I29" s="475"/>
      <c r="J29" s="475"/>
      <c r="K29" s="475"/>
      <c r="L29" s="475"/>
      <c r="M29" s="475"/>
      <c r="N29" s="475"/>
      <c r="O29" s="475"/>
      <c r="P29" s="475"/>
      <c r="Q29" s="475"/>
      <c r="R29" s="475"/>
      <c r="S29" s="476"/>
    </row>
    <row r="30" spans="1:36" ht="18.600000000000001" customHeight="1">
      <c r="B30" s="477"/>
      <c r="C30" s="478"/>
      <c r="D30" s="478"/>
      <c r="E30" s="478"/>
      <c r="F30" s="478"/>
      <c r="G30" s="478"/>
      <c r="H30" s="478"/>
      <c r="I30" s="478"/>
      <c r="J30" s="478"/>
      <c r="K30" s="478"/>
      <c r="L30" s="478"/>
      <c r="M30" s="478"/>
      <c r="N30" s="478"/>
      <c r="O30" s="478"/>
      <c r="P30" s="478"/>
      <c r="Q30" s="478"/>
      <c r="R30" s="478"/>
      <c r="S30" s="479"/>
    </row>
    <row r="31" spans="1:36" ht="18.600000000000001" customHeight="1">
      <c r="B31" s="480"/>
      <c r="C31" s="481"/>
      <c r="D31" s="481"/>
      <c r="E31" s="481"/>
      <c r="F31" s="481"/>
      <c r="G31" s="481"/>
      <c r="H31" s="481"/>
      <c r="I31" s="481"/>
      <c r="J31" s="481"/>
      <c r="K31" s="481"/>
      <c r="L31" s="481"/>
      <c r="M31" s="481"/>
      <c r="N31" s="481"/>
      <c r="O31" s="481"/>
      <c r="P31" s="481"/>
      <c r="Q31" s="481"/>
      <c r="R31" s="481"/>
      <c r="S31" s="482"/>
    </row>
    <row r="32" spans="1:36" ht="16.899999999999999" customHeight="1"/>
    <row r="33" spans="2:35" ht="18.600000000000001" customHeight="1">
      <c r="B33" s="189" t="s">
        <v>874</v>
      </c>
    </row>
    <row r="34" spans="2:35" ht="16.899999999999999" customHeight="1">
      <c r="B34" s="457"/>
      <c r="C34" s="458"/>
      <c r="D34" s="458"/>
      <c r="E34" s="458"/>
      <c r="F34" s="458"/>
      <c r="G34" s="458"/>
      <c r="H34" s="458"/>
      <c r="I34" s="458"/>
      <c r="J34" s="459"/>
      <c r="L34" s="189" t="s">
        <v>901</v>
      </c>
      <c r="Q34" s="198"/>
      <c r="R34" s="198"/>
      <c r="T34" s="198"/>
      <c r="U34" s="198"/>
      <c r="V34" s="198"/>
      <c r="W34" s="198"/>
      <c r="X34" s="198"/>
      <c r="Y34" s="189" t="s">
        <v>638</v>
      </c>
      <c r="Z34" s="198"/>
      <c r="AA34" s="198"/>
      <c r="AB34" s="198"/>
      <c r="AC34" s="198"/>
      <c r="AD34" s="198"/>
      <c r="AE34" s="198"/>
      <c r="AF34" s="198"/>
      <c r="AI34" s="198"/>
    </row>
    <row r="35" spans="2:35" ht="27" customHeight="1">
      <c r="B35" s="460"/>
      <c r="C35" s="461"/>
      <c r="D35" s="461"/>
      <c r="E35" s="461"/>
      <c r="F35" s="461"/>
      <c r="G35" s="461"/>
      <c r="H35" s="461"/>
      <c r="I35" s="461"/>
      <c r="J35" s="462"/>
      <c r="L35" s="189" t="s">
        <v>902</v>
      </c>
      <c r="Q35" s="198"/>
      <c r="R35" s="198"/>
      <c r="T35" s="198"/>
      <c r="U35" s="198"/>
      <c r="V35" s="198"/>
      <c r="W35" s="198"/>
      <c r="X35" s="198"/>
      <c r="Y35" s="189" t="s">
        <v>639</v>
      </c>
      <c r="Z35" s="198"/>
      <c r="AA35" s="198"/>
      <c r="AB35" s="198"/>
      <c r="AC35" s="198"/>
      <c r="AD35" s="198"/>
      <c r="AE35" s="198"/>
      <c r="AF35" s="198"/>
      <c r="AI35" s="198"/>
    </row>
    <row r="36" spans="2:35" ht="14.25" customHeight="1">
      <c r="B36" s="463" t="s">
        <v>793</v>
      </c>
      <c r="C36" s="463"/>
      <c r="D36" s="463"/>
      <c r="E36" s="463"/>
      <c r="F36" s="463"/>
      <c r="G36" s="463"/>
      <c r="H36" s="463"/>
      <c r="I36" s="463"/>
      <c r="J36" s="463"/>
      <c r="K36" s="463"/>
      <c r="L36" s="463"/>
      <c r="M36" s="463"/>
      <c r="N36" s="463"/>
      <c r="O36" s="463"/>
      <c r="P36" s="463"/>
      <c r="Q36" s="463"/>
      <c r="R36" s="463"/>
      <c r="S36" s="463"/>
      <c r="Y36" s="189" t="s">
        <v>612</v>
      </c>
    </row>
    <row r="37" spans="2:35" ht="19.5" customHeight="1">
      <c r="B37" s="463"/>
      <c r="C37" s="463"/>
      <c r="D37" s="463"/>
      <c r="E37" s="463"/>
      <c r="F37" s="463"/>
      <c r="G37" s="463"/>
      <c r="H37" s="463"/>
      <c r="I37" s="463"/>
      <c r="J37" s="463"/>
      <c r="K37" s="463"/>
      <c r="L37" s="463"/>
      <c r="M37" s="463"/>
      <c r="N37" s="463"/>
      <c r="O37" s="463"/>
      <c r="P37" s="463"/>
      <c r="Q37" s="463"/>
      <c r="R37" s="463"/>
      <c r="S37" s="463"/>
      <c r="Y37" s="189" t="s">
        <v>873</v>
      </c>
    </row>
    <row r="38" spans="2:35">
      <c r="B38" s="472" t="s">
        <v>779</v>
      </c>
      <c r="C38" s="472"/>
      <c r="D38" s="472"/>
      <c r="E38" s="472"/>
      <c r="F38" s="483" t="s">
        <v>457</v>
      </c>
      <c r="G38" s="484"/>
      <c r="H38" s="451" t="s">
        <v>458</v>
      </c>
      <c r="I38" s="484"/>
      <c r="J38" s="451" t="s">
        <v>459</v>
      </c>
      <c r="K38" s="485" t="s">
        <v>687</v>
      </c>
      <c r="L38" s="485"/>
      <c r="M38" s="485"/>
      <c r="N38" s="485"/>
      <c r="O38" s="485"/>
      <c r="P38" s="485"/>
      <c r="Q38" s="484"/>
      <c r="R38" s="484"/>
      <c r="T38" s="200"/>
      <c r="U38" s="192"/>
      <c r="V38" s="192"/>
      <c r="W38" s="192"/>
      <c r="X38" s="192"/>
      <c r="Y38" s="200" t="str">
        <f>"R"&amp;G38&amp;"."&amp;I38</f>
        <v>R.</v>
      </c>
      <c r="Z38" s="192"/>
      <c r="AA38" s="192"/>
      <c r="AB38" s="192"/>
      <c r="AC38" s="192"/>
      <c r="AD38" s="192"/>
      <c r="AE38" s="192"/>
      <c r="AF38" s="192"/>
    </row>
    <row r="39" spans="2:35">
      <c r="B39" s="472"/>
      <c r="C39" s="472"/>
      <c r="D39" s="472"/>
      <c r="E39" s="472"/>
      <c r="F39" s="483"/>
      <c r="G39" s="484"/>
      <c r="H39" s="451"/>
      <c r="I39" s="484"/>
      <c r="J39" s="451"/>
      <c r="K39" s="485"/>
      <c r="L39" s="485"/>
      <c r="M39" s="485"/>
      <c r="N39" s="485"/>
      <c r="O39" s="485"/>
      <c r="P39" s="485"/>
      <c r="Q39" s="484"/>
      <c r="R39" s="484"/>
      <c r="S39" s="200"/>
      <c r="T39" s="200"/>
      <c r="U39" s="192"/>
      <c r="V39" s="192"/>
      <c r="W39" s="192"/>
      <c r="X39" s="192"/>
      <c r="Y39" s="192"/>
      <c r="Z39" s="192"/>
      <c r="AA39" s="192"/>
      <c r="AB39" s="192"/>
      <c r="AC39" s="192"/>
      <c r="AD39" s="192"/>
      <c r="AE39" s="192"/>
      <c r="AF39" s="192"/>
    </row>
    <row r="40" spans="2:35">
      <c r="B40" s="472" t="s">
        <v>780</v>
      </c>
      <c r="C40" s="472"/>
      <c r="D40" s="472"/>
      <c r="E40" s="472"/>
      <c r="F40" s="472"/>
      <c r="G40" s="472"/>
      <c r="H40" s="472"/>
      <c r="I40" s="472"/>
      <c r="J40" s="472"/>
      <c r="K40" s="472"/>
      <c r="L40" s="472"/>
      <c r="M40" s="472"/>
      <c r="N40" s="472"/>
      <c r="O40" s="472"/>
      <c r="P40" s="472"/>
      <c r="Q40" s="472"/>
      <c r="R40" s="472"/>
      <c r="S40" s="192"/>
      <c r="T40" s="192"/>
      <c r="U40" s="192"/>
      <c r="V40" s="192"/>
      <c r="W40" s="192"/>
      <c r="X40" s="192"/>
      <c r="Y40" s="192"/>
      <c r="Z40" s="192"/>
      <c r="AA40" s="192"/>
      <c r="AB40" s="192"/>
      <c r="AC40" s="192"/>
      <c r="AD40" s="192"/>
      <c r="AE40" s="192"/>
      <c r="AF40" s="192"/>
    </row>
    <row r="41" spans="2:35">
      <c r="B41" s="473"/>
      <c r="C41" s="473"/>
      <c r="D41" s="473"/>
      <c r="E41" s="473"/>
      <c r="F41" s="473"/>
      <c r="G41" s="473"/>
      <c r="H41" s="473"/>
      <c r="I41" s="473"/>
      <c r="J41" s="473"/>
      <c r="K41" s="473"/>
      <c r="L41" s="473"/>
      <c r="M41" s="473"/>
      <c r="N41" s="473"/>
      <c r="O41" s="473"/>
      <c r="P41" s="473"/>
      <c r="Q41" s="473"/>
      <c r="R41" s="473"/>
      <c r="S41" s="192"/>
      <c r="T41" s="192"/>
      <c r="U41" s="192"/>
      <c r="V41" s="192"/>
      <c r="W41" s="192"/>
      <c r="X41" s="192"/>
      <c r="Y41" s="192"/>
      <c r="Z41" s="192"/>
      <c r="AA41" s="192"/>
      <c r="AB41" s="192"/>
      <c r="AC41" s="192"/>
      <c r="AD41" s="192"/>
      <c r="AE41" s="192"/>
      <c r="AF41" s="192"/>
    </row>
    <row r="42" spans="2:35">
      <c r="B42" s="473"/>
      <c r="C42" s="473"/>
      <c r="D42" s="473"/>
      <c r="E42" s="473"/>
      <c r="F42" s="473"/>
      <c r="G42" s="473"/>
      <c r="H42" s="473"/>
      <c r="I42" s="473"/>
      <c r="J42" s="473"/>
      <c r="K42" s="473"/>
      <c r="L42" s="473"/>
      <c r="M42" s="473"/>
      <c r="N42" s="473"/>
      <c r="O42" s="473"/>
      <c r="P42" s="473"/>
      <c r="Q42" s="473"/>
      <c r="R42" s="473"/>
      <c r="S42" s="192"/>
      <c r="T42" s="192"/>
      <c r="U42" s="192"/>
      <c r="V42" s="192"/>
      <c r="W42" s="192"/>
      <c r="X42" s="192"/>
      <c r="Y42" s="192"/>
      <c r="Z42" s="192"/>
      <c r="AA42" s="192"/>
      <c r="AB42" s="192"/>
      <c r="AC42" s="192"/>
      <c r="AD42" s="192"/>
      <c r="AE42" s="192"/>
      <c r="AF42" s="192"/>
    </row>
    <row r="43" spans="2:35" ht="24" customHeight="1">
      <c r="B43" s="473"/>
      <c r="C43" s="473"/>
      <c r="D43" s="473"/>
      <c r="E43" s="473"/>
      <c r="F43" s="473"/>
      <c r="G43" s="473"/>
      <c r="H43" s="473"/>
      <c r="I43" s="473"/>
      <c r="J43" s="473"/>
      <c r="K43" s="473"/>
      <c r="L43" s="473"/>
      <c r="M43" s="473"/>
      <c r="N43" s="473"/>
      <c r="O43" s="473"/>
      <c r="P43" s="473"/>
      <c r="Q43" s="473"/>
      <c r="R43" s="473"/>
      <c r="S43" s="192"/>
      <c r="T43" s="192"/>
      <c r="U43" s="192"/>
      <c r="V43" s="192"/>
      <c r="W43" s="192"/>
      <c r="X43" s="192"/>
      <c r="Y43" s="192"/>
      <c r="Z43" s="192"/>
      <c r="AA43" s="192"/>
      <c r="AB43" s="192"/>
      <c r="AC43" s="192"/>
      <c r="AD43" s="192"/>
      <c r="AE43" s="192"/>
      <c r="AF43" s="192"/>
    </row>
    <row r="44" spans="2:35" ht="15.75" customHeight="1"/>
    <row r="45" spans="2:35" ht="15.75" customHeight="1"/>
    <row r="46" spans="2:35" ht="17.25" customHeight="1"/>
    <row r="47" spans="2:35" ht="15.75" customHeight="1"/>
    <row r="48" spans="2:35" ht="15.75" customHeight="1"/>
    <row r="49" spans="20:36" ht="32.25" customHeight="1"/>
    <row r="50" spans="20:36" ht="31.5" customHeight="1"/>
    <row r="51" spans="20:36" ht="15.75" customHeight="1"/>
    <row r="52" spans="20:36" ht="9.75" customHeight="1"/>
    <row r="53" spans="20:36" ht="18.75" customHeight="1">
      <c r="T53" s="192"/>
      <c r="U53" s="192"/>
      <c r="V53" s="192"/>
      <c r="W53" s="192"/>
      <c r="X53" s="192"/>
      <c r="Y53" s="192"/>
      <c r="Z53" s="192"/>
      <c r="AA53" s="192"/>
      <c r="AB53" s="192"/>
      <c r="AC53" s="192"/>
      <c r="AD53" s="192"/>
      <c r="AE53" s="192"/>
    </row>
    <row r="54" spans="20:36" ht="18.75" customHeight="1">
      <c r="T54" s="192"/>
      <c r="U54" s="192"/>
      <c r="V54" s="192"/>
      <c r="W54" s="192"/>
      <c r="X54" s="192"/>
      <c r="Y54" s="192"/>
      <c r="Z54" s="192"/>
      <c r="AA54" s="192"/>
      <c r="AB54" s="192"/>
      <c r="AC54" s="192"/>
      <c r="AD54" s="192"/>
      <c r="AE54" s="192"/>
      <c r="AF54" s="192"/>
      <c r="AG54" s="192"/>
      <c r="AH54" s="192"/>
      <c r="AI54" s="192"/>
      <c r="AJ54" s="192"/>
    </row>
    <row r="55" spans="20:36" ht="18.75" customHeight="1">
      <c r="T55" s="198"/>
      <c r="U55" s="198"/>
      <c r="V55" s="198"/>
      <c r="W55" s="198"/>
      <c r="Y55" s="198"/>
      <c r="Z55" s="199"/>
      <c r="AA55" s="198"/>
      <c r="AB55" s="198"/>
      <c r="AC55" s="198"/>
      <c r="AD55" s="198"/>
      <c r="AE55" s="198"/>
      <c r="AF55" s="198"/>
      <c r="AJ55" s="200"/>
    </row>
    <row r="56" spans="20:36" ht="19.5" customHeight="1">
      <c r="T56" s="198"/>
      <c r="U56" s="198"/>
      <c r="V56" s="198"/>
      <c r="W56" s="198"/>
      <c r="Y56" s="198"/>
      <c r="Z56" s="199"/>
      <c r="AA56" s="198"/>
      <c r="AB56" s="198"/>
      <c r="AC56" s="198"/>
      <c r="AD56" s="198"/>
      <c r="AE56" s="198"/>
      <c r="AF56" s="198"/>
    </row>
    <row r="57" spans="20:36" ht="19.5" customHeight="1">
      <c r="T57" s="198"/>
      <c r="U57" s="198"/>
      <c r="V57" s="198"/>
      <c r="W57" s="198"/>
      <c r="Y57" s="198"/>
      <c r="Z57" s="199"/>
      <c r="AA57" s="198"/>
      <c r="AB57" s="198"/>
      <c r="AC57" s="198"/>
      <c r="AD57" s="198"/>
      <c r="AE57" s="198"/>
      <c r="AF57" s="198"/>
    </row>
    <row r="58" spans="20:36" ht="18" customHeight="1">
      <c r="T58" s="198"/>
      <c r="U58" s="198"/>
      <c r="V58" s="198"/>
      <c r="W58" s="198"/>
      <c r="Y58" s="198"/>
      <c r="Z58" s="199"/>
      <c r="AA58" s="198"/>
      <c r="AB58" s="198"/>
      <c r="AC58" s="198"/>
      <c r="AD58" s="198"/>
      <c r="AE58" s="198"/>
      <c r="AF58" s="198"/>
    </row>
    <row r="59" spans="20:36" ht="18" customHeight="1">
      <c r="T59" s="198"/>
      <c r="U59" s="198"/>
      <c r="V59" s="198"/>
      <c r="W59" s="198"/>
      <c r="Y59" s="198"/>
      <c r="Z59" s="199"/>
      <c r="AA59" s="198"/>
      <c r="AB59" s="198"/>
      <c r="AC59" s="198"/>
      <c r="AD59" s="198"/>
      <c r="AE59" s="198"/>
      <c r="AF59" s="198"/>
    </row>
    <row r="60" spans="20:36" ht="17.25" customHeight="1"/>
    <row r="61" spans="20:36" ht="17.25" customHeight="1">
      <c r="T61" s="192"/>
    </row>
    <row r="62" spans="20:36" ht="24.75" customHeight="1">
      <c r="T62" s="192"/>
    </row>
    <row r="63" spans="20:36" ht="17.25" customHeight="1"/>
    <row r="64" spans="20:36" ht="17.25" customHeight="1"/>
    <row r="65" spans="20:28" ht="17.25" customHeight="1"/>
    <row r="66" spans="20:28" ht="17.25" customHeight="1"/>
    <row r="67" spans="20:28" ht="17.25" customHeight="1"/>
    <row r="68" spans="20:28" ht="17.25" customHeight="1"/>
    <row r="69" spans="20:28" ht="17.25" customHeight="1">
      <c r="T69" s="198"/>
      <c r="U69" s="198"/>
      <c r="V69" s="198"/>
      <c r="W69" s="198"/>
      <c r="X69" s="198"/>
      <c r="Y69" s="198"/>
      <c r="Z69" s="198"/>
      <c r="AA69" s="198"/>
      <c r="AB69" s="198"/>
    </row>
    <row r="70" spans="20:28" ht="17.25" customHeight="1">
      <c r="T70" s="198"/>
      <c r="U70" s="198"/>
      <c r="V70" s="198"/>
      <c r="W70" s="198"/>
      <c r="X70" s="198"/>
      <c r="Y70" s="198"/>
      <c r="Z70" s="198"/>
      <c r="AA70" s="198"/>
      <c r="AB70" s="198"/>
    </row>
  </sheetData>
  <protectedRanges>
    <protectedRange sqref="N7 H14 H16 Y55:Y59 H12 Q6:Q7 N12 P4:P5 N14 N16 H18 N18" name="範囲1"/>
    <protectedRange sqref="B3:B7 K3:K6" name="範囲1_1"/>
    <protectedRange sqref="B23 B29 G38 I38 Q38" name="範囲1_2"/>
    <protectedRange sqref="B34" name="範囲1_3"/>
  </protectedRanges>
  <mergeCells count="60">
    <mergeCell ref="B1:S2"/>
    <mergeCell ref="B9:S10"/>
    <mergeCell ref="B11:D11"/>
    <mergeCell ref="E11:G11"/>
    <mergeCell ref="H11:J11"/>
    <mergeCell ref="K11:O11"/>
    <mergeCell ref="P11:R11"/>
    <mergeCell ref="E7:S7"/>
    <mergeCell ref="K14:N15"/>
    <mergeCell ref="O14:O15"/>
    <mergeCell ref="B12:D13"/>
    <mergeCell ref="E12:F13"/>
    <mergeCell ref="G12:G13"/>
    <mergeCell ref="H12:I13"/>
    <mergeCell ref="J12:J13"/>
    <mergeCell ref="K12:N13"/>
    <mergeCell ref="B14:D15"/>
    <mergeCell ref="E14:F15"/>
    <mergeCell ref="G14:G15"/>
    <mergeCell ref="H14:I15"/>
    <mergeCell ref="J14:J15"/>
    <mergeCell ref="O12:O13"/>
    <mergeCell ref="P12:Q13"/>
    <mergeCell ref="R12:R13"/>
    <mergeCell ref="R16:R17"/>
    <mergeCell ref="P14:Q15"/>
    <mergeCell ref="R14:R15"/>
    <mergeCell ref="B16:D17"/>
    <mergeCell ref="E16:F17"/>
    <mergeCell ref="G16:G17"/>
    <mergeCell ref="H16:I17"/>
    <mergeCell ref="J16:J17"/>
    <mergeCell ref="K16:N17"/>
    <mergeCell ref="G38:G39"/>
    <mergeCell ref="H38:H39"/>
    <mergeCell ref="I38:I39"/>
    <mergeCell ref="J38:J39"/>
    <mergeCell ref="K38:P39"/>
    <mergeCell ref="K18:N19"/>
    <mergeCell ref="O18:O19"/>
    <mergeCell ref="P18:Q19"/>
    <mergeCell ref="O16:O17"/>
    <mergeCell ref="P16:Q17"/>
    <mergeCell ref="Q38:R39"/>
    <mergeCell ref="R18:R19"/>
    <mergeCell ref="B40:R40"/>
    <mergeCell ref="B41:R43"/>
    <mergeCell ref="B21:S22"/>
    <mergeCell ref="B23:S25"/>
    <mergeCell ref="B27:S28"/>
    <mergeCell ref="B29:S31"/>
    <mergeCell ref="B36:S37"/>
    <mergeCell ref="B34:J35"/>
    <mergeCell ref="B38:E39"/>
    <mergeCell ref="F38:F39"/>
    <mergeCell ref="B18:D19"/>
    <mergeCell ref="E18:F19"/>
    <mergeCell ref="G18:G19"/>
    <mergeCell ref="H18:I19"/>
    <mergeCell ref="J18:J19"/>
  </mergeCells>
  <phoneticPr fontId="6"/>
  <dataValidations count="3">
    <dataValidation type="list" allowBlank="1" showInputMessage="1" showErrorMessage="1" sqref="B34:J35" xr:uid="{00000000-0002-0000-0E00-000000000000}">
      <formula1>$Y$34:$Y$37</formula1>
    </dataValidation>
    <dataValidation type="list" allowBlank="1" showInputMessage="1" showErrorMessage="1" sqref="B3:B7 K3:K6" xr:uid="{00000000-0002-0000-0E00-000001000000}">
      <formula1>$W$1</formula1>
    </dataValidation>
    <dataValidation type="list" allowBlank="1" showInputMessage="1" showErrorMessage="1" sqref="Y55:Y59 P4:P5 Q6" xr:uid="{00000000-0002-0000-0E00-000002000000}">
      <formula1>#REF!</formula1>
    </dataValidation>
  </dataValidations>
  <pageMargins left="0.74803149606299213" right="0.59055118110236227" top="0.55118110236220474" bottom="0.35433070866141736" header="0.31496062992125984" footer="0.31496062992125984"/>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5" tint="0.59999389629810485"/>
  </sheetPr>
  <dimension ref="A1:AI69"/>
  <sheetViews>
    <sheetView workbookViewId="0">
      <selection activeCell="B52" sqref="B52:AA52"/>
    </sheetView>
  </sheetViews>
  <sheetFormatPr defaultColWidth="10" defaultRowHeight="14.25"/>
  <cols>
    <col min="1" max="12" width="3.75" style="31" customWidth="1"/>
    <col min="13" max="13" width="4.375" style="31" customWidth="1"/>
    <col min="14" max="28" width="3.75" style="31" customWidth="1"/>
    <col min="29" max="29" width="25.75" style="31" customWidth="1"/>
    <col min="30" max="30" width="6.375" style="31" customWidth="1"/>
    <col min="31" max="31" width="10.5" style="31" customWidth="1"/>
    <col min="32" max="33" width="10" style="31"/>
    <col min="34" max="34" width="1.625" style="31" customWidth="1"/>
    <col min="35" max="35" width="6.625" style="31" customWidth="1"/>
    <col min="36" max="47" width="10" style="31"/>
    <col min="48" max="48" width="6.125" style="31" customWidth="1"/>
    <col min="49" max="49" width="10" style="31"/>
    <col min="50" max="50" width="7.25" style="31" customWidth="1"/>
    <col min="51" max="51" width="4.5" style="31" customWidth="1"/>
    <col min="52" max="52" width="11" style="31" customWidth="1"/>
    <col min="53" max="53" width="13" style="31" customWidth="1"/>
    <col min="54" max="55" width="10" style="31"/>
    <col min="56" max="56" width="17.875" style="31" customWidth="1"/>
    <col min="57" max="16384" width="10" style="31"/>
  </cols>
  <sheetData>
    <row r="1" spans="1:34" ht="15.75" customHeight="1">
      <c r="A1" s="80" t="s">
        <v>881</v>
      </c>
      <c r="B1" s="80"/>
      <c r="C1" s="80"/>
      <c r="D1" s="80"/>
      <c r="E1" s="80"/>
      <c r="F1" s="80"/>
      <c r="G1" s="32"/>
      <c r="H1" s="32"/>
      <c r="I1" s="32"/>
      <c r="J1" s="32"/>
      <c r="K1" s="32"/>
      <c r="L1" s="32"/>
      <c r="M1" s="32"/>
      <c r="N1" s="32"/>
      <c r="O1" s="32"/>
      <c r="P1" s="32"/>
      <c r="Q1" s="32"/>
      <c r="R1" s="32"/>
      <c r="S1" s="32"/>
      <c r="T1" s="32"/>
      <c r="U1" s="32"/>
      <c r="V1" s="32"/>
      <c r="W1" s="32"/>
      <c r="X1" s="32"/>
      <c r="Y1" s="32"/>
      <c r="Z1" s="32"/>
      <c r="AA1" s="32"/>
      <c r="AC1" s="32"/>
      <c r="AD1" s="32"/>
      <c r="AE1" s="32"/>
      <c r="AF1" s="32"/>
      <c r="AG1" s="32"/>
      <c r="AH1" s="32"/>
    </row>
    <row r="2" spans="1:34" ht="33.75" customHeight="1">
      <c r="A2" s="502" t="s">
        <v>1049</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C2" s="32"/>
      <c r="AD2" s="32"/>
      <c r="AE2" s="32"/>
      <c r="AF2" s="32"/>
      <c r="AG2" s="32"/>
      <c r="AH2" s="32"/>
    </row>
    <row r="3" spans="1:34" ht="15.75" customHeight="1">
      <c r="A3" s="503"/>
      <c r="B3" s="503"/>
      <c r="C3" s="503"/>
      <c r="D3" s="503"/>
      <c r="E3" s="503"/>
      <c r="F3" s="503"/>
      <c r="G3" s="503"/>
      <c r="H3" s="32"/>
      <c r="I3" s="32"/>
      <c r="J3" s="507" t="s">
        <v>882</v>
      </c>
      <c r="K3" s="507"/>
      <c r="L3" s="507"/>
      <c r="M3" s="507"/>
      <c r="N3" s="507" t="s">
        <v>884</v>
      </c>
      <c r="O3" s="507"/>
      <c r="P3" s="31" t="s">
        <v>885</v>
      </c>
      <c r="Q3" s="32"/>
      <c r="R3" s="32"/>
      <c r="S3" s="32"/>
      <c r="T3" s="32"/>
      <c r="U3" s="32"/>
      <c r="V3" s="32"/>
      <c r="W3" s="32"/>
      <c r="X3" s="32"/>
      <c r="Y3" s="32"/>
      <c r="Z3" s="32"/>
      <c r="AA3" s="32"/>
      <c r="AC3" s="32"/>
      <c r="AD3" s="31" t="s">
        <v>182</v>
      </c>
      <c r="AE3" s="32"/>
      <c r="AF3" s="32"/>
      <c r="AG3" s="32"/>
      <c r="AH3" s="32"/>
    </row>
    <row r="4" spans="1:34" ht="15.75" customHeight="1">
      <c r="A4" s="503"/>
      <c r="B4" s="503"/>
      <c r="C4" s="503"/>
      <c r="D4" s="503"/>
      <c r="E4" s="503"/>
      <c r="F4" s="503"/>
      <c r="G4" s="503"/>
      <c r="H4" s="70"/>
      <c r="I4" s="70"/>
      <c r="J4" s="508" t="s">
        <v>883</v>
      </c>
      <c r="K4" s="508"/>
      <c r="L4" s="508"/>
      <c r="M4" s="508"/>
      <c r="N4" s="507" t="s">
        <v>884</v>
      </c>
      <c r="O4" s="507"/>
      <c r="P4" s="31" t="s">
        <v>886</v>
      </c>
      <c r="AD4" s="31" t="s">
        <v>460</v>
      </c>
    </row>
    <row r="5" spans="1:34" ht="15.75" customHeight="1">
      <c r="J5" s="509" t="s">
        <v>888</v>
      </c>
      <c r="K5" s="509"/>
      <c r="L5" s="509"/>
      <c r="M5" s="509"/>
      <c r="N5" s="507" t="s">
        <v>884</v>
      </c>
      <c r="O5" s="507"/>
      <c r="P5" s="31" t="s">
        <v>889</v>
      </c>
      <c r="AD5" s="31" t="s">
        <v>888</v>
      </c>
    </row>
    <row r="6" spans="1:34" ht="7.5" customHeight="1">
      <c r="J6" s="203"/>
      <c r="K6" s="203"/>
      <c r="L6" s="203"/>
      <c r="M6" s="203"/>
      <c r="N6" s="78"/>
      <c r="O6" s="78"/>
    </row>
    <row r="7" spans="1:34" ht="15.75" customHeight="1">
      <c r="A7" s="31" t="s">
        <v>887</v>
      </c>
      <c r="G7" s="39"/>
      <c r="H7" s="39"/>
      <c r="I7" s="39"/>
      <c r="J7" s="39"/>
      <c r="K7" s="39"/>
      <c r="L7" s="39"/>
      <c r="M7" s="39"/>
      <c r="N7" s="39"/>
      <c r="O7" s="39"/>
      <c r="P7" s="39"/>
      <c r="Q7" s="39"/>
      <c r="R7" s="39"/>
      <c r="S7" s="39"/>
      <c r="T7" s="39"/>
      <c r="U7" s="39"/>
      <c r="V7" s="39"/>
      <c r="W7" s="39"/>
      <c r="X7" s="39"/>
      <c r="Y7" s="39"/>
      <c r="Z7" s="39"/>
      <c r="AA7" s="39"/>
    </row>
    <row r="8" spans="1:34" ht="15.6" customHeight="1">
      <c r="A8" s="119"/>
      <c r="B8" s="39" t="s">
        <v>647</v>
      </c>
      <c r="C8" s="39"/>
      <c r="D8" s="39"/>
      <c r="E8" s="39"/>
      <c r="F8" s="39"/>
      <c r="G8" s="119"/>
      <c r="H8" s="39" t="s">
        <v>650</v>
      </c>
      <c r="J8" s="39"/>
      <c r="K8" s="39"/>
      <c r="L8" s="39"/>
      <c r="M8" s="119"/>
      <c r="N8" s="39" t="s">
        <v>651</v>
      </c>
      <c r="O8" s="39"/>
      <c r="P8" s="39"/>
      <c r="Q8" s="39"/>
      <c r="R8" s="39"/>
      <c r="S8" s="119"/>
      <c r="T8" s="39" t="s">
        <v>652</v>
      </c>
      <c r="U8" s="39"/>
      <c r="V8" s="39"/>
      <c r="W8" s="39"/>
      <c r="AA8" s="39"/>
      <c r="AD8" s="31" t="s">
        <v>685</v>
      </c>
    </row>
    <row r="9" spans="1:34" ht="15.6" customHeight="1">
      <c r="C9" s="39"/>
      <c r="D9" s="39"/>
      <c r="E9" s="39"/>
      <c r="F9" s="39"/>
      <c r="G9" s="39"/>
      <c r="H9" s="39"/>
      <c r="I9" s="39"/>
      <c r="J9" s="39"/>
      <c r="K9" s="39"/>
      <c r="L9" s="39"/>
      <c r="M9" s="39"/>
      <c r="N9" s="39"/>
      <c r="O9" s="39"/>
      <c r="P9" s="39"/>
      <c r="Q9" s="39"/>
      <c r="R9" s="39"/>
      <c r="S9" s="39"/>
      <c r="T9" s="39"/>
      <c r="U9" s="39"/>
      <c r="V9" s="39"/>
      <c r="W9" s="39"/>
      <c r="X9" s="39"/>
      <c r="Y9" s="39"/>
      <c r="Z9" s="39"/>
      <c r="AA9" s="39"/>
      <c r="AD9" s="31" t="s">
        <v>686</v>
      </c>
    </row>
    <row r="10" spans="1:34" ht="15.6" customHeight="1">
      <c r="A10" s="119"/>
      <c r="B10" s="39" t="s">
        <v>653</v>
      </c>
      <c r="C10" s="39"/>
      <c r="D10" s="39"/>
      <c r="E10" s="39"/>
      <c r="F10" s="39"/>
      <c r="G10" s="39"/>
      <c r="H10" s="119"/>
      <c r="I10" s="39" t="s">
        <v>654</v>
      </c>
      <c r="J10" s="39"/>
      <c r="K10" s="39"/>
      <c r="L10" s="39"/>
      <c r="M10" s="39"/>
      <c r="N10" s="504"/>
      <c r="O10" s="504"/>
      <c r="P10" s="504"/>
      <c r="Q10" s="504"/>
      <c r="R10" s="504"/>
      <c r="S10" s="504"/>
      <c r="T10" s="504"/>
      <c r="U10" s="504"/>
      <c r="V10" s="504"/>
      <c r="W10" s="504"/>
      <c r="X10" s="504"/>
      <c r="Y10" s="504"/>
      <c r="Z10" s="504"/>
      <c r="AA10" s="504"/>
      <c r="AD10" s="31" t="s">
        <v>727</v>
      </c>
    </row>
    <row r="11" spans="1:34" ht="15.6" customHeight="1">
      <c r="A11" s="39"/>
      <c r="B11" s="39"/>
      <c r="C11" s="39"/>
      <c r="D11" s="39"/>
      <c r="E11" s="39"/>
      <c r="F11" s="39"/>
      <c r="G11" s="39"/>
      <c r="H11" s="39"/>
      <c r="I11" s="39"/>
      <c r="J11" s="39"/>
      <c r="K11" s="39"/>
      <c r="L11" s="39"/>
      <c r="M11" s="39"/>
      <c r="N11" s="504"/>
      <c r="O11" s="504"/>
      <c r="P11" s="504"/>
      <c r="Q11" s="504"/>
      <c r="R11" s="504"/>
      <c r="S11" s="504"/>
      <c r="T11" s="504"/>
      <c r="U11" s="504"/>
      <c r="V11" s="504"/>
      <c r="W11" s="504"/>
      <c r="X11" s="504"/>
      <c r="Y11" s="504"/>
      <c r="Z11" s="504"/>
      <c r="AA11" s="504"/>
    </row>
    <row r="12" spans="1:34" ht="7.5" customHeight="1">
      <c r="A12" s="39"/>
      <c r="B12" s="39"/>
      <c r="C12" s="39"/>
      <c r="D12" s="39"/>
      <c r="E12" s="39"/>
      <c r="F12" s="39"/>
      <c r="G12" s="39"/>
      <c r="H12" s="39"/>
      <c r="I12" s="39"/>
      <c r="J12" s="39"/>
      <c r="K12" s="39"/>
      <c r="L12" s="39"/>
      <c r="M12" s="39"/>
      <c r="O12" s="39"/>
      <c r="P12" s="39"/>
      <c r="Q12" s="39"/>
      <c r="R12" s="39"/>
      <c r="S12" s="39"/>
      <c r="T12" s="39"/>
      <c r="U12" s="39"/>
      <c r="V12" s="39"/>
      <c r="W12" s="39"/>
      <c r="X12" s="39"/>
      <c r="Y12" s="39"/>
      <c r="Z12" s="39"/>
      <c r="AA12" s="77"/>
    </row>
    <row r="13" spans="1:34" ht="0.75" customHeight="1">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77"/>
    </row>
    <row r="14" spans="1:34" ht="15.6" customHeight="1">
      <c r="A14" s="31" t="s">
        <v>890</v>
      </c>
    </row>
    <row r="15" spans="1:34" ht="15.6" customHeight="1">
      <c r="A15" s="506"/>
      <c r="B15" s="506"/>
      <c r="C15" s="506"/>
      <c r="D15" s="506"/>
      <c r="E15" s="506"/>
      <c r="F15" s="506"/>
      <c r="J15" s="507" t="s">
        <v>891</v>
      </c>
      <c r="K15" s="507"/>
      <c r="L15" s="507"/>
      <c r="M15" s="507"/>
      <c r="N15" s="507" t="s">
        <v>884</v>
      </c>
      <c r="O15" s="507"/>
      <c r="P15" s="31" t="s">
        <v>893</v>
      </c>
    </row>
    <row r="16" spans="1:34" ht="15.6" customHeight="1">
      <c r="A16" s="506"/>
      <c r="B16" s="506"/>
      <c r="C16" s="506"/>
      <c r="D16" s="506"/>
      <c r="E16" s="506"/>
      <c r="F16" s="506"/>
      <c r="J16" s="508" t="s">
        <v>892</v>
      </c>
      <c r="K16" s="508"/>
      <c r="L16" s="508"/>
      <c r="M16" s="508"/>
      <c r="N16" s="507" t="s">
        <v>884</v>
      </c>
      <c r="O16" s="507"/>
      <c r="P16" s="31" t="s">
        <v>894</v>
      </c>
    </row>
    <row r="17" spans="1:35" ht="15.6" customHeight="1">
      <c r="H17" s="32"/>
      <c r="I17" s="32"/>
      <c r="J17" s="32"/>
      <c r="K17" s="32"/>
      <c r="L17" s="32"/>
      <c r="M17" s="32"/>
      <c r="N17" s="32"/>
      <c r="O17" s="32"/>
      <c r="P17" s="32"/>
      <c r="Q17" s="32"/>
      <c r="R17" s="32"/>
      <c r="S17" s="32"/>
      <c r="T17" s="32"/>
      <c r="U17" s="32"/>
      <c r="V17" s="32"/>
      <c r="W17" s="32"/>
      <c r="X17" s="32"/>
      <c r="Y17" s="32"/>
      <c r="Z17" s="32"/>
      <c r="AB17" s="32"/>
      <c r="AC17" s="32"/>
      <c r="AD17" s="32"/>
      <c r="AI17" s="78"/>
    </row>
    <row r="18" spans="1:35" ht="15.6" customHeight="1">
      <c r="A18" s="31" t="s">
        <v>895</v>
      </c>
      <c r="B18" s="81"/>
      <c r="C18" s="81"/>
      <c r="D18" s="81"/>
      <c r="E18" s="81"/>
      <c r="F18" s="81"/>
      <c r="G18" s="81"/>
      <c r="AG18" s="38"/>
    </row>
    <row r="19" spans="1:35" ht="15.6" customHeight="1">
      <c r="A19" s="118"/>
      <c r="B19" s="39" t="s">
        <v>660</v>
      </c>
      <c r="I19" s="118"/>
      <c r="J19" s="39" t="s">
        <v>661</v>
      </c>
      <c r="R19" s="118"/>
      <c r="S19" s="39" t="s">
        <v>662</v>
      </c>
    </row>
    <row r="20" spans="1:35" ht="15.6" customHeight="1">
      <c r="B20" s="39"/>
      <c r="J20" s="39"/>
      <c r="S20" s="39"/>
    </row>
    <row r="21" spans="1:35" ht="15.6" customHeight="1">
      <c r="A21" s="118"/>
      <c r="B21" s="39" t="s">
        <v>663</v>
      </c>
      <c r="N21" s="118"/>
      <c r="O21" s="39" t="s">
        <v>664</v>
      </c>
    </row>
    <row r="22" spans="1:35" ht="15.6" customHeight="1">
      <c r="B22" s="39"/>
      <c r="O22" s="39"/>
    </row>
    <row r="23" spans="1:35" ht="15.6" customHeight="1">
      <c r="A23" s="118"/>
      <c r="B23" s="39" t="s">
        <v>665</v>
      </c>
      <c r="K23" s="118"/>
      <c r="L23" s="39" t="s">
        <v>654</v>
      </c>
      <c r="Q23" s="505"/>
      <c r="R23" s="505"/>
      <c r="S23" s="505"/>
      <c r="T23" s="505"/>
      <c r="U23" s="505"/>
      <c r="V23" s="505"/>
      <c r="W23" s="505"/>
      <c r="X23" s="505"/>
      <c r="Y23" s="505"/>
      <c r="Z23" s="505"/>
      <c r="AA23" s="505"/>
    </row>
    <row r="24" spans="1:35" ht="15.6" customHeight="1">
      <c r="B24" s="39"/>
      <c r="L24" s="39"/>
      <c r="Q24" s="505"/>
      <c r="R24" s="505"/>
      <c r="S24" s="505"/>
      <c r="T24" s="505"/>
      <c r="U24" s="505"/>
      <c r="V24" s="505"/>
      <c r="W24" s="505"/>
      <c r="X24" s="505"/>
      <c r="Y24" s="505"/>
      <c r="Z24" s="505"/>
      <c r="AA24" s="505"/>
    </row>
    <row r="25" spans="1:35" ht="15.6" customHeight="1">
      <c r="Q25" s="505"/>
      <c r="R25" s="505"/>
      <c r="S25" s="505"/>
      <c r="T25" s="505"/>
      <c r="U25" s="505"/>
      <c r="V25" s="505"/>
      <c r="W25" s="505"/>
      <c r="X25" s="505"/>
      <c r="Y25" s="505"/>
      <c r="Z25" s="505"/>
      <c r="AA25" s="505"/>
    </row>
    <row r="26" spans="1:35" ht="8.25" customHeight="1">
      <c r="Q26" s="78"/>
      <c r="R26" s="78"/>
      <c r="S26" s="78"/>
      <c r="T26" s="78"/>
      <c r="U26" s="78"/>
      <c r="V26" s="78"/>
      <c r="W26" s="78"/>
      <c r="X26" s="78"/>
      <c r="Y26" s="78"/>
      <c r="Z26" s="78"/>
      <c r="AA26" s="78"/>
    </row>
    <row r="27" spans="1:35" ht="15.6" customHeight="1">
      <c r="A27" s="31" t="s">
        <v>896</v>
      </c>
      <c r="B27" s="39"/>
      <c r="C27" s="39"/>
      <c r="D27" s="39"/>
      <c r="E27" s="39"/>
      <c r="F27" s="39"/>
      <c r="G27" s="39"/>
      <c r="H27" s="39"/>
      <c r="I27" s="39"/>
      <c r="J27" s="39"/>
      <c r="K27" s="39"/>
      <c r="L27" s="39"/>
      <c r="M27" s="39"/>
      <c r="O27" s="39"/>
      <c r="P27" s="39"/>
      <c r="Q27" s="39"/>
      <c r="R27" s="39"/>
      <c r="S27" s="39"/>
      <c r="T27" s="39"/>
      <c r="U27" s="39"/>
      <c r="V27" s="39"/>
      <c r="W27" s="39"/>
      <c r="X27" s="39"/>
      <c r="Y27" s="39"/>
      <c r="Z27" s="39"/>
      <c r="AA27" s="77"/>
    </row>
    <row r="28" spans="1:35" ht="15.6" customHeight="1">
      <c r="A28" s="119"/>
      <c r="B28" s="39" t="s">
        <v>655</v>
      </c>
      <c r="C28" s="39"/>
      <c r="D28" s="39"/>
      <c r="E28" s="39"/>
      <c r="F28" s="119"/>
      <c r="G28" s="39" t="s">
        <v>656</v>
      </c>
      <c r="H28" s="39"/>
      <c r="I28" s="39"/>
      <c r="J28" s="39"/>
      <c r="K28" s="39"/>
      <c r="L28" s="39"/>
      <c r="M28" s="39"/>
      <c r="O28" s="119"/>
      <c r="P28" s="39" t="s">
        <v>657</v>
      </c>
      <c r="Q28" s="39"/>
      <c r="R28" s="39"/>
      <c r="S28" s="39"/>
      <c r="T28" s="119"/>
      <c r="U28" s="39" t="s">
        <v>658</v>
      </c>
      <c r="V28" s="39"/>
      <c r="W28" s="39"/>
      <c r="X28" s="39"/>
      <c r="Y28" s="39"/>
      <c r="Z28" s="39"/>
      <c r="AA28" s="77"/>
    </row>
    <row r="29" spans="1:35" ht="15.6" customHeight="1">
      <c r="A29" s="39"/>
      <c r="B29" s="39"/>
      <c r="C29" s="39"/>
      <c r="D29" s="39"/>
      <c r="E29" s="39"/>
      <c r="F29" s="39"/>
      <c r="G29" s="39"/>
      <c r="H29" s="39"/>
      <c r="I29" s="39"/>
      <c r="J29" s="39"/>
      <c r="K29" s="39"/>
      <c r="L29" s="39"/>
      <c r="M29" s="39"/>
      <c r="O29" s="39"/>
      <c r="P29" s="39"/>
      <c r="Q29" s="39"/>
      <c r="R29" s="39"/>
      <c r="S29" s="39"/>
      <c r="T29" s="39"/>
      <c r="U29" s="39"/>
      <c r="V29" s="39"/>
      <c r="W29" s="39"/>
      <c r="X29" s="39"/>
      <c r="Y29" s="39"/>
      <c r="Z29" s="39"/>
      <c r="AA29" s="77"/>
    </row>
    <row r="30" spans="1:35" ht="15.6" customHeight="1">
      <c r="A30" s="119"/>
      <c r="B30" s="39" t="s">
        <v>659</v>
      </c>
      <c r="C30" s="39"/>
      <c r="D30" s="39"/>
      <c r="E30" s="39"/>
      <c r="F30" s="39"/>
      <c r="H30" s="119"/>
      <c r="I30" s="39" t="s">
        <v>654</v>
      </c>
      <c r="J30" s="39"/>
      <c r="K30" s="39"/>
      <c r="L30" s="39"/>
      <c r="M30" s="39"/>
      <c r="N30" s="504"/>
      <c r="O30" s="504"/>
      <c r="P30" s="504"/>
      <c r="Q30" s="504"/>
      <c r="R30" s="504"/>
      <c r="S30" s="504"/>
      <c r="T30" s="504"/>
      <c r="U30" s="504"/>
      <c r="V30" s="504"/>
      <c r="W30" s="504"/>
      <c r="X30" s="504"/>
      <c r="Y30" s="504"/>
      <c r="Z30" s="504"/>
      <c r="AA30" s="504"/>
    </row>
    <row r="31" spans="1:35" ht="15.6" customHeight="1">
      <c r="A31" s="39"/>
      <c r="B31" s="39"/>
      <c r="C31" s="39"/>
      <c r="D31" s="39"/>
      <c r="E31" s="39"/>
      <c r="F31" s="39"/>
      <c r="G31" s="39"/>
      <c r="H31" s="39"/>
      <c r="I31" s="39"/>
      <c r="J31" s="39"/>
      <c r="K31" s="39"/>
      <c r="L31" s="39"/>
      <c r="M31" s="39"/>
      <c r="N31" s="504"/>
      <c r="O31" s="504"/>
      <c r="P31" s="504"/>
      <c r="Q31" s="504"/>
      <c r="R31" s="504"/>
      <c r="S31" s="504"/>
      <c r="T31" s="504"/>
      <c r="U31" s="504"/>
      <c r="V31" s="504"/>
      <c r="W31" s="504"/>
      <c r="X31" s="504"/>
      <c r="Y31" s="504"/>
      <c r="Z31" s="504"/>
      <c r="AA31" s="504"/>
    </row>
    <row r="32" spans="1:35" ht="5.25" customHeight="1"/>
    <row r="33" spans="1:27" s="3" customFormat="1" ht="17.25">
      <c r="A33" s="120" t="s">
        <v>666</v>
      </c>
    </row>
    <row r="34" spans="1:27" s="3" customFormat="1" ht="4.5" customHeight="1"/>
    <row r="35" spans="1:27" s="3" customFormat="1" ht="13.5">
      <c r="A35" s="3" t="s">
        <v>517</v>
      </c>
    </row>
    <row r="36" spans="1:27" s="3" customFormat="1" ht="7.5" customHeight="1"/>
    <row r="37" spans="1:27" s="3" customFormat="1" ht="13.5">
      <c r="B37" s="435"/>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7"/>
    </row>
    <row r="38" spans="1:27" s="3" customFormat="1" ht="13.5">
      <c r="B38" s="438"/>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40"/>
    </row>
    <row r="39" spans="1:27" s="3" customFormat="1" ht="13.5">
      <c r="B39" s="441"/>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3"/>
    </row>
    <row r="40" spans="1:27" s="3" customFormat="1" ht="6" customHeight="1"/>
    <row r="41" spans="1:27" s="3" customFormat="1" ht="13.5">
      <c r="A41" s="3" t="s">
        <v>518</v>
      </c>
    </row>
    <row r="42" spans="1:27" s="3" customFormat="1" ht="13.5">
      <c r="B42" s="435"/>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7"/>
    </row>
    <row r="43" spans="1:27" s="3" customFormat="1" ht="13.5">
      <c r="B43" s="438"/>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40"/>
    </row>
    <row r="44" spans="1:27" s="3" customFormat="1" ht="13.5">
      <c r="B44" s="438"/>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40"/>
    </row>
    <row r="45" spans="1:27" s="3" customFormat="1" ht="13.5">
      <c r="B45" s="438"/>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40"/>
    </row>
    <row r="46" spans="1:27" s="3" customFormat="1" ht="13.5">
      <c r="B46" s="441"/>
      <c r="C46" s="442"/>
      <c r="D46" s="442"/>
      <c r="E46" s="442"/>
      <c r="F46" s="442"/>
      <c r="G46" s="442"/>
      <c r="H46" s="442"/>
      <c r="I46" s="442"/>
      <c r="J46" s="442"/>
      <c r="K46" s="442"/>
      <c r="L46" s="442"/>
      <c r="M46" s="442"/>
      <c r="N46" s="442"/>
      <c r="O46" s="442"/>
      <c r="P46" s="442"/>
      <c r="Q46" s="442"/>
      <c r="R46" s="442"/>
      <c r="S46" s="442"/>
      <c r="T46" s="442"/>
      <c r="U46" s="442"/>
      <c r="V46" s="442"/>
      <c r="W46" s="442"/>
      <c r="X46" s="442"/>
      <c r="Y46" s="442"/>
      <c r="Z46" s="442"/>
      <c r="AA46" s="443"/>
    </row>
    <row r="47" spans="1:27" s="3" customFormat="1" ht="13.5">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7" s="3" customFormat="1" ht="13.5">
      <c r="A48" s="3" t="s">
        <v>997</v>
      </c>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s="3" customFormat="1" ht="14.45" customHeight="1">
      <c r="A49" s="3" t="s">
        <v>998</v>
      </c>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s="3" customFormat="1" ht="14.45" customHeight="1">
      <c r="B50" s="499" t="s">
        <v>1017</v>
      </c>
      <c r="C50" s="500"/>
      <c r="D50" s="500"/>
      <c r="E50" s="500"/>
      <c r="F50" s="500"/>
      <c r="G50" s="500"/>
      <c r="H50" s="500"/>
      <c r="I50" s="500"/>
      <c r="J50" s="500"/>
      <c r="K50" s="500"/>
      <c r="L50" s="500"/>
      <c r="M50" s="500"/>
      <c r="N50" s="500"/>
      <c r="O50" s="500"/>
      <c r="P50" s="500"/>
      <c r="Q50" s="500"/>
      <c r="R50" s="500"/>
      <c r="S50" s="500"/>
      <c r="T50" s="500"/>
      <c r="U50" s="500"/>
      <c r="V50" s="500"/>
      <c r="W50" s="500"/>
      <c r="X50" s="500"/>
      <c r="Y50" s="500"/>
      <c r="Z50" s="500"/>
      <c r="AA50" s="501"/>
    </row>
    <row r="51" spans="1:27" s="3" customFormat="1" ht="14.45" customHeight="1">
      <c r="B51" s="493" t="s">
        <v>1014</v>
      </c>
      <c r="C51" s="494"/>
      <c r="D51" s="494"/>
      <c r="E51" s="494"/>
      <c r="F51" s="494"/>
      <c r="G51" s="494"/>
      <c r="H51" s="494"/>
      <c r="I51" s="494"/>
      <c r="J51" s="494"/>
      <c r="K51" s="494"/>
      <c r="L51" s="494"/>
      <c r="M51" s="494"/>
      <c r="N51" s="494"/>
      <c r="O51" s="494"/>
      <c r="P51" s="494"/>
      <c r="Q51" s="494"/>
      <c r="R51" s="494"/>
      <c r="S51" s="494"/>
      <c r="T51" s="494"/>
      <c r="U51" s="494"/>
      <c r="V51" s="494"/>
      <c r="W51" s="494"/>
      <c r="X51" s="494"/>
      <c r="Y51" s="494"/>
      <c r="Z51" s="494"/>
      <c r="AA51" s="495"/>
    </row>
    <row r="52" spans="1:27" s="3" customFormat="1" ht="14.45" customHeight="1">
      <c r="B52" s="493" t="s">
        <v>1015</v>
      </c>
      <c r="C52" s="494"/>
      <c r="D52" s="494"/>
      <c r="E52" s="494"/>
      <c r="F52" s="494"/>
      <c r="G52" s="494"/>
      <c r="H52" s="494"/>
      <c r="I52" s="494"/>
      <c r="J52" s="494"/>
      <c r="K52" s="494"/>
      <c r="L52" s="494"/>
      <c r="M52" s="494"/>
      <c r="N52" s="494"/>
      <c r="O52" s="494"/>
      <c r="P52" s="494"/>
      <c r="Q52" s="494"/>
      <c r="R52" s="494"/>
      <c r="S52" s="494"/>
      <c r="T52" s="494"/>
      <c r="U52" s="494"/>
      <c r="V52" s="494"/>
      <c r="W52" s="494"/>
      <c r="X52" s="494"/>
      <c r="Y52" s="494"/>
      <c r="Z52" s="494"/>
      <c r="AA52" s="495"/>
    </row>
    <row r="53" spans="1:27" s="3" customFormat="1" ht="14.45" customHeight="1">
      <c r="B53" s="493" t="s">
        <v>1016</v>
      </c>
      <c r="C53" s="494"/>
      <c r="D53" s="494"/>
      <c r="E53" s="494"/>
      <c r="F53" s="494"/>
      <c r="G53" s="494"/>
      <c r="H53" s="494"/>
      <c r="I53" s="494"/>
      <c r="J53" s="494"/>
      <c r="K53" s="494"/>
      <c r="L53" s="494"/>
      <c r="M53" s="494"/>
      <c r="N53" s="494"/>
      <c r="O53" s="494"/>
      <c r="P53" s="494"/>
      <c r="Q53" s="494"/>
      <c r="R53" s="494"/>
      <c r="S53" s="494"/>
      <c r="T53" s="494"/>
      <c r="U53" s="494"/>
      <c r="V53" s="494"/>
      <c r="W53" s="494"/>
      <c r="X53" s="494"/>
      <c r="Y53" s="494"/>
      <c r="Z53" s="494"/>
      <c r="AA53" s="495"/>
    </row>
    <row r="54" spans="1:27" s="3" customFormat="1" ht="14.45" customHeight="1">
      <c r="B54" s="493" t="s">
        <v>1053</v>
      </c>
      <c r="C54" s="494"/>
      <c r="D54" s="494"/>
      <c r="E54" s="494"/>
      <c r="F54" s="494"/>
      <c r="G54" s="494"/>
      <c r="H54" s="494"/>
      <c r="I54" s="494"/>
      <c r="J54" s="494"/>
      <c r="K54" s="494"/>
      <c r="L54" s="494"/>
      <c r="M54" s="494"/>
      <c r="N54" s="494"/>
      <c r="O54" s="494"/>
      <c r="P54" s="494"/>
      <c r="Q54" s="494"/>
      <c r="R54" s="494"/>
      <c r="S54" s="494"/>
      <c r="T54" s="494"/>
      <c r="U54" s="494"/>
      <c r="V54" s="494"/>
      <c r="W54" s="494"/>
      <c r="X54" s="494"/>
      <c r="Y54" s="494"/>
      <c r="Z54" s="494"/>
      <c r="AA54" s="495"/>
    </row>
    <row r="55" spans="1:27" s="3" customFormat="1" ht="14.45" customHeight="1">
      <c r="B55" s="493" t="s">
        <v>1054</v>
      </c>
      <c r="C55" s="494"/>
      <c r="D55" s="494"/>
      <c r="E55" s="494"/>
      <c r="F55" s="494"/>
      <c r="G55" s="494"/>
      <c r="H55" s="494"/>
      <c r="I55" s="494"/>
      <c r="J55" s="494"/>
      <c r="K55" s="494"/>
      <c r="L55" s="494"/>
      <c r="M55" s="494"/>
      <c r="N55" s="494"/>
      <c r="O55" s="494"/>
      <c r="P55" s="494"/>
      <c r="Q55" s="494"/>
      <c r="R55" s="494"/>
      <c r="S55" s="494"/>
      <c r="T55" s="494"/>
      <c r="U55" s="494"/>
      <c r="V55" s="494"/>
      <c r="W55" s="494"/>
      <c r="X55" s="494"/>
      <c r="Y55" s="494"/>
      <c r="Z55" s="494"/>
      <c r="AA55" s="495"/>
    </row>
    <row r="56" spans="1:27" s="3" customFormat="1" ht="22.5" customHeight="1">
      <c r="B56" s="496" t="s">
        <v>1018</v>
      </c>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8"/>
    </row>
    <row r="57" spans="1:27" s="3" customFormat="1" ht="19.5" customHeight="1"/>
    <row r="58" spans="1:27" s="3" customFormat="1" ht="16.5" customHeight="1">
      <c r="B58" s="491" t="s">
        <v>750</v>
      </c>
      <c r="C58" s="491"/>
      <c r="D58" s="491"/>
      <c r="E58" s="491"/>
      <c r="F58" s="491"/>
      <c r="G58" s="491"/>
      <c r="H58" s="491"/>
      <c r="I58" s="491"/>
      <c r="J58" s="491"/>
      <c r="K58" s="491"/>
      <c r="L58" s="491"/>
      <c r="M58" s="491"/>
      <c r="N58" s="491"/>
      <c r="O58" s="491"/>
      <c r="P58" s="138"/>
      <c r="Q58" s="492" t="s">
        <v>1050</v>
      </c>
      <c r="R58" s="492"/>
      <c r="S58" s="492"/>
      <c r="T58" s="492"/>
      <c r="U58" s="492"/>
      <c r="V58" s="492"/>
      <c r="W58" s="492"/>
      <c r="X58" s="492"/>
      <c r="Y58" s="492"/>
      <c r="Z58" s="492"/>
      <c r="AA58" s="492"/>
    </row>
    <row r="59" spans="1:27" s="3" customFormat="1">
      <c r="B59" s="491"/>
      <c r="C59" s="491"/>
      <c r="D59" s="491"/>
      <c r="E59" s="491"/>
      <c r="F59" s="491"/>
      <c r="G59" s="491"/>
      <c r="H59" s="491"/>
      <c r="I59" s="491"/>
      <c r="J59" s="491"/>
      <c r="K59" s="491"/>
      <c r="L59" s="491"/>
      <c r="M59" s="491"/>
      <c r="N59" s="491"/>
      <c r="O59" s="491"/>
      <c r="P59" s="138"/>
      <c r="Q59" s="492"/>
      <c r="R59" s="492"/>
      <c r="S59" s="492"/>
      <c r="T59" s="492"/>
      <c r="U59" s="492"/>
      <c r="V59" s="492"/>
      <c r="W59" s="492"/>
      <c r="X59" s="492"/>
      <c r="Y59" s="492"/>
      <c r="Z59" s="492"/>
      <c r="AA59" s="492"/>
    </row>
    <row r="60" spans="1:27" s="3" customFormat="1" ht="19.5" customHeight="1">
      <c r="B60" s="491"/>
      <c r="C60" s="491"/>
      <c r="D60" s="491"/>
      <c r="E60" s="491"/>
      <c r="F60" s="491"/>
      <c r="G60" s="491"/>
      <c r="H60" s="491"/>
      <c r="I60" s="491"/>
      <c r="J60" s="491"/>
      <c r="K60" s="491"/>
      <c r="L60" s="491"/>
      <c r="M60" s="491"/>
      <c r="N60" s="491"/>
      <c r="O60" s="491"/>
      <c r="P60" s="138"/>
      <c r="Q60" s="492"/>
      <c r="R60" s="492"/>
      <c r="S60" s="492"/>
      <c r="T60" s="492"/>
      <c r="U60" s="492"/>
      <c r="V60" s="492"/>
      <c r="W60" s="492"/>
      <c r="X60" s="492"/>
      <c r="Y60" s="492"/>
      <c r="Z60" s="492"/>
      <c r="AA60" s="492"/>
    </row>
    <row r="61" spans="1:27" s="3" customFormat="1" ht="12.75" customHeight="1">
      <c r="B61" s="491"/>
      <c r="C61" s="491"/>
      <c r="D61" s="491"/>
      <c r="E61" s="491"/>
      <c r="F61" s="491"/>
      <c r="G61" s="491"/>
      <c r="H61" s="491"/>
      <c r="I61" s="491"/>
      <c r="J61" s="491"/>
      <c r="K61" s="491"/>
      <c r="L61" s="491"/>
      <c r="M61" s="491"/>
      <c r="N61" s="491"/>
      <c r="O61" s="491"/>
      <c r="P61" s="138"/>
      <c r="Q61" s="492"/>
      <c r="R61" s="492"/>
      <c r="S61" s="492"/>
      <c r="T61" s="492"/>
      <c r="U61" s="492"/>
      <c r="V61" s="492"/>
      <c r="W61" s="492"/>
      <c r="X61" s="492"/>
      <c r="Y61" s="492"/>
      <c r="Z61" s="492"/>
      <c r="AA61" s="492"/>
    </row>
    <row r="62" spans="1:27" s="3" customFormat="1">
      <c r="B62" s="491"/>
      <c r="C62" s="491"/>
      <c r="D62" s="491"/>
      <c r="E62" s="491"/>
      <c r="F62" s="491"/>
      <c r="G62" s="491"/>
      <c r="H62" s="491"/>
      <c r="I62" s="491"/>
      <c r="J62" s="491"/>
      <c r="K62" s="491"/>
      <c r="L62" s="491"/>
      <c r="M62" s="491"/>
      <c r="N62" s="491"/>
      <c r="O62" s="491"/>
      <c r="P62" s="138"/>
      <c r="Q62" s="492"/>
      <c r="R62" s="492"/>
      <c r="S62" s="492"/>
      <c r="T62" s="492"/>
      <c r="U62" s="492"/>
      <c r="V62" s="492"/>
      <c r="W62" s="492"/>
      <c r="X62" s="492"/>
      <c r="Y62" s="492"/>
      <c r="Z62" s="492"/>
      <c r="AA62" s="492"/>
    </row>
    <row r="63" spans="1:27" s="3" customFormat="1">
      <c r="B63" s="491"/>
      <c r="C63" s="491"/>
      <c r="D63" s="491"/>
      <c r="E63" s="491"/>
      <c r="F63" s="491"/>
      <c r="G63" s="491"/>
      <c r="H63" s="491"/>
      <c r="I63" s="491"/>
      <c r="J63" s="491"/>
      <c r="K63" s="491"/>
      <c r="L63" s="491"/>
      <c r="M63" s="491"/>
      <c r="N63" s="491"/>
      <c r="O63" s="491"/>
      <c r="P63" s="138"/>
      <c r="Q63" s="492"/>
      <c r="R63" s="492"/>
      <c r="S63" s="492"/>
      <c r="T63" s="492"/>
      <c r="U63" s="492"/>
      <c r="V63" s="492"/>
      <c r="W63" s="492"/>
      <c r="X63" s="492"/>
      <c r="Y63" s="492"/>
      <c r="Z63" s="492"/>
      <c r="AA63" s="492"/>
    </row>
    <row r="64" spans="1:27" s="3" customFormat="1">
      <c r="B64" s="491"/>
      <c r="C64" s="491"/>
      <c r="D64" s="491"/>
      <c r="E64" s="491"/>
      <c r="F64" s="491"/>
      <c r="G64" s="491"/>
      <c r="H64" s="491"/>
      <c r="I64" s="491"/>
      <c r="J64" s="491"/>
      <c r="K64" s="491"/>
      <c r="L64" s="491"/>
      <c r="M64" s="491"/>
      <c r="N64" s="491"/>
      <c r="O64" s="491"/>
      <c r="P64" s="138"/>
      <c r="Q64" s="492"/>
      <c r="R64" s="492"/>
      <c r="S64" s="492"/>
      <c r="T64" s="492"/>
      <c r="U64" s="492"/>
      <c r="V64" s="492"/>
      <c r="W64" s="492"/>
      <c r="X64" s="492"/>
      <c r="Y64" s="492"/>
      <c r="Z64" s="492"/>
      <c r="AA64" s="492"/>
    </row>
    <row r="65" spans="1:31" s="3" customFormat="1">
      <c r="B65" s="491"/>
      <c r="C65" s="491"/>
      <c r="D65" s="491"/>
      <c r="E65" s="491"/>
      <c r="F65" s="491"/>
      <c r="G65" s="491"/>
      <c r="H65" s="491"/>
      <c r="I65" s="491"/>
      <c r="J65" s="491"/>
      <c r="K65" s="491"/>
      <c r="L65" s="491"/>
      <c r="M65" s="491"/>
      <c r="N65" s="491"/>
      <c r="O65" s="491"/>
      <c r="P65" s="138"/>
      <c r="Q65" s="492"/>
      <c r="R65" s="492"/>
      <c r="S65" s="492"/>
      <c r="T65" s="492"/>
      <c r="U65" s="492"/>
      <c r="V65" s="492"/>
      <c r="W65" s="492"/>
      <c r="X65" s="492"/>
      <c r="Y65" s="492"/>
      <c r="Z65" s="492"/>
      <c r="AA65" s="492"/>
    </row>
    <row r="66" spans="1:31" ht="18.600000000000001"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row>
    <row r="67" spans="1:31" ht="18.600000000000001"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row>
    <row r="68" spans="1:31" ht="18.600000000000001"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row>
    <row r="69" spans="1:31" ht="14.4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row>
  </sheetData>
  <protectedRanges>
    <protectedRange sqref="A3 A8 A10 G8 H10 M8 S8 N10 A28 A30 F28 H30 O28 T28 N30 A15 A19 A21 A23 I19 R19 N21 K23 Q23:Q24 B37 B42" name="範囲1"/>
  </protectedRanges>
  <mergeCells count="27">
    <mergeCell ref="A2:AA2"/>
    <mergeCell ref="A3:G4"/>
    <mergeCell ref="N10:AA11"/>
    <mergeCell ref="Q23:AA25"/>
    <mergeCell ref="N30:AA31"/>
    <mergeCell ref="A15:F16"/>
    <mergeCell ref="J3:M3"/>
    <mergeCell ref="J4:M4"/>
    <mergeCell ref="N3:O3"/>
    <mergeCell ref="N4:O4"/>
    <mergeCell ref="J5:M5"/>
    <mergeCell ref="N5:O5"/>
    <mergeCell ref="J15:M15"/>
    <mergeCell ref="J16:M16"/>
    <mergeCell ref="N15:O15"/>
    <mergeCell ref="N16:O16"/>
    <mergeCell ref="B37:AA39"/>
    <mergeCell ref="B58:O65"/>
    <mergeCell ref="Q58:AA65"/>
    <mergeCell ref="B42:AA46"/>
    <mergeCell ref="B55:AA55"/>
    <mergeCell ref="B56:AA56"/>
    <mergeCell ref="B50:AA50"/>
    <mergeCell ref="B51:AA51"/>
    <mergeCell ref="B52:AA52"/>
    <mergeCell ref="B53:AA53"/>
    <mergeCell ref="B54:AA54"/>
  </mergeCells>
  <phoneticPr fontId="6"/>
  <dataValidations count="4">
    <dataValidation type="list" allowBlank="1" showInputMessage="1" showErrorMessage="1" sqref="A3:G4" xr:uid="{00000000-0002-0000-0F00-000000000000}">
      <formula1>$AD$3:$AD$5</formula1>
    </dataValidation>
    <dataValidation type="list" allowBlank="1" showInputMessage="1" showErrorMessage="1" sqref="A22 N22" xr:uid="{00000000-0002-0000-0F00-000001000000}">
      <formula1>$AD$8</formula1>
    </dataValidation>
    <dataValidation type="list" allowBlank="1" showInputMessage="1" showErrorMessage="1" sqref="A15:F16" xr:uid="{00000000-0002-0000-0F00-000002000000}">
      <formula1>$AD$8:$AD$9</formula1>
    </dataValidation>
    <dataValidation type="list" allowBlank="1" showInputMessage="1" showErrorMessage="1" sqref="A8 G8 M8 S8 A10 H10 A28 F28 O28 T28 A30 H30 A19 A21 R19 I19 N21 A23 K23" xr:uid="{00000000-0002-0000-0F00-000003000000}">
      <formula1>$AD$10</formula1>
    </dataValidation>
  </dataValidations>
  <pageMargins left="0.74803149606299213" right="0.59055118110236227" top="0.55118110236220474" bottom="0.35433070866141736" header="0.31496062992125984" footer="0.31496062992125984"/>
  <pageSetup paperSize="9" scale="85" orientation="portrait" r:id="rId1"/>
  <colBreaks count="1" manualBreakCount="1">
    <brk id="27" max="84"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PP18"/>
  <sheetViews>
    <sheetView workbookViewId="0">
      <selection activeCell="A6" sqref="A6"/>
    </sheetView>
  </sheetViews>
  <sheetFormatPr defaultRowHeight="13.5"/>
  <cols>
    <col min="1" max="1" width="22.75" customWidth="1"/>
    <col min="2" max="2" width="5.625" bestFit="1" customWidth="1"/>
    <col min="179" max="179" width="10.5" customWidth="1"/>
    <col min="188" max="188" width="10.375" customWidth="1"/>
    <col min="242" max="242" width="11.375" customWidth="1"/>
    <col min="702" max="702" width="10.125" customWidth="1"/>
    <col min="1102" max="1102" width="9" customWidth="1"/>
  </cols>
  <sheetData>
    <row r="1" spans="1:1108" ht="13.15" customHeight="1">
      <c r="A1" s="538" t="s">
        <v>206</v>
      </c>
      <c r="B1" s="538" t="s">
        <v>751</v>
      </c>
      <c r="C1" s="637" t="s">
        <v>692</v>
      </c>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c r="AW1" s="637"/>
      <c r="AX1" s="637"/>
      <c r="AY1" s="637"/>
      <c r="AZ1" s="637"/>
      <c r="BA1" s="637"/>
      <c r="BB1" s="637"/>
      <c r="BC1" s="637"/>
      <c r="BD1" s="637"/>
      <c r="BE1" s="637"/>
      <c r="BF1" s="637"/>
      <c r="BG1" s="637"/>
      <c r="BH1" s="637"/>
      <c r="BI1" s="637"/>
      <c r="BJ1" s="637"/>
      <c r="BK1" s="637"/>
      <c r="BL1" s="637"/>
      <c r="BM1" s="637"/>
      <c r="BN1" s="637"/>
      <c r="BO1" s="637"/>
      <c r="BP1" s="637"/>
      <c r="BQ1" s="637"/>
      <c r="BR1" s="637"/>
      <c r="BS1" s="637"/>
      <c r="BT1" s="637"/>
      <c r="BU1" s="637"/>
      <c r="BV1" s="637"/>
      <c r="BW1" s="637"/>
      <c r="BX1" s="637"/>
      <c r="BY1" s="637"/>
      <c r="BZ1" s="637"/>
      <c r="CA1" s="637"/>
      <c r="CB1" s="637"/>
      <c r="CC1" s="637"/>
      <c r="CD1" s="637"/>
      <c r="CE1" s="637"/>
      <c r="CF1" s="637"/>
      <c r="CG1" s="637"/>
      <c r="CH1" s="637"/>
      <c r="CI1" s="637"/>
      <c r="CJ1" s="637"/>
      <c r="CK1" s="637"/>
      <c r="CL1" s="637"/>
      <c r="CM1" s="637"/>
      <c r="CN1" s="637"/>
      <c r="CO1" s="637"/>
      <c r="CP1" s="637"/>
      <c r="CQ1" s="637"/>
      <c r="CR1" s="637"/>
      <c r="CS1" s="637"/>
      <c r="CT1" s="637"/>
      <c r="CU1" s="637"/>
      <c r="CV1" s="637"/>
      <c r="CW1" s="637"/>
      <c r="CX1" s="637"/>
      <c r="CY1" s="637"/>
      <c r="CZ1" s="637"/>
      <c r="DA1" s="637"/>
      <c r="DB1" s="637"/>
      <c r="DC1" s="637"/>
      <c r="DD1" s="637"/>
      <c r="DE1" s="637"/>
      <c r="DF1" s="637"/>
      <c r="DG1" s="637"/>
      <c r="DH1" s="637"/>
      <c r="DI1" s="637"/>
      <c r="DJ1" s="637"/>
      <c r="DK1" s="637"/>
      <c r="DL1" s="637"/>
      <c r="DM1" s="637"/>
      <c r="DN1" s="637"/>
      <c r="DO1" s="637"/>
      <c r="DP1" s="637"/>
      <c r="DQ1" s="637"/>
      <c r="DR1" s="637"/>
      <c r="DS1" s="637"/>
      <c r="DT1" s="637"/>
      <c r="DU1" s="637"/>
      <c r="DV1" s="637"/>
      <c r="DW1" s="637"/>
      <c r="DX1" s="637"/>
      <c r="DY1" s="637"/>
      <c r="DZ1" s="637"/>
      <c r="EA1" s="637"/>
      <c r="EB1" s="637"/>
      <c r="EC1" s="638" t="s">
        <v>693</v>
      </c>
      <c r="ED1" s="638"/>
      <c r="EE1" s="638"/>
      <c r="EF1" s="638"/>
      <c r="EG1" s="638"/>
      <c r="EH1" s="638"/>
      <c r="EI1" s="638"/>
      <c r="EJ1" s="638"/>
      <c r="EK1" s="638"/>
      <c r="EL1" s="638"/>
      <c r="EM1" s="638"/>
      <c r="EN1" s="638"/>
      <c r="EO1" s="638"/>
      <c r="EP1" s="638"/>
      <c r="EQ1" s="638"/>
      <c r="ER1" s="638"/>
      <c r="ES1" s="638"/>
      <c r="ET1" s="638"/>
      <c r="EU1" s="638"/>
      <c r="EV1" s="638"/>
      <c r="EW1" s="638"/>
      <c r="EX1" s="638"/>
      <c r="EY1" s="638"/>
      <c r="EZ1" s="638"/>
      <c r="FA1" s="638"/>
      <c r="FB1" s="638"/>
      <c r="FC1" s="638"/>
      <c r="FD1" s="638"/>
      <c r="FE1" s="638"/>
      <c r="FF1" s="638"/>
      <c r="FG1" s="638"/>
      <c r="FH1" s="638"/>
      <c r="FI1" s="638"/>
      <c r="FJ1" s="638"/>
      <c r="FK1" s="638"/>
      <c r="FL1" s="638"/>
      <c r="FM1" s="639" t="s">
        <v>694</v>
      </c>
      <c r="FN1" s="639"/>
      <c r="FO1" s="639"/>
      <c r="FP1" s="639"/>
      <c r="FQ1" s="639"/>
      <c r="FR1" s="639"/>
      <c r="FS1" s="639"/>
      <c r="FT1" s="639"/>
      <c r="FU1" s="639"/>
      <c r="FV1" s="639"/>
      <c r="FW1" s="639"/>
      <c r="FX1" s="639"/>
      <c r="FY1" s="639"/>
      <c r="FZ1" s="639"/>
      <c r="GA1" s="639"/>
      <c r="GB1" s="639"/>
      <c r="GC1" s="639"/>
      <c r="GD1" s="640" t="s">
        <v>695</v>
      </c>
      <c r="GE1" s="640"/>
      <c r="GF1" s="640"/>
      <c r="GG1" s="640"/>
      <c r="GH1" s="640"/>
      <c r="GI1" s="640"/>
      <c r="GJ1" s="640"/>
      <c r="GK1" s="640"/>
      <c r="GL1" s="640"/>
      <c r="GM1" s="640"/>
      <c r="GN1" s="640"/>
      <c r="GO1" s="640"/>
      <c r="GP1" s="640"/>
      <c r="GQ1" s="640"/>
      <c r="GR1" s="640"/>
      <c r="GS1" s="640"/>
      <c r="GT1" s="640"/>
      <c r="GU1" s="640"/>
      <c r="GV1" s="640"/>
      <c r="GW1" s="640"/>
      <c r="GX1" s="640"/>
      <c r="GY1" s="640"/>
      <c r="GZ1" s="641" t="s">
        <v>696</v>
      </c>
      <c r="HA1" s="641"/>
      <c r="HB1" s="641"/>
      <c r="HC1" s="641"/>
      <c r="HD1" s="641"/>
      <c r="HE1" s="641"/>
      <c r="HF1" s="641"/>
      <c r="HG1" s="641"/>
      <c r="HH1" s="641"/>
      <c r="HI1" s="641"/>
      <c r="HJ1" s="641"/>
      <c r="HK1" s="641"/>
      <c r="HL1" s="641"/>
      <c r="HM1" s="641"/>
      <c r="HN1" s="641"/>
      <c r="HO1" s="641"/>
      <c r="HP1" s="641"/>
      <c r="HQ1" s="641"/>
      <c r="HR1" s="641"/>
      <c r="HS1" s="641"/>
      <c r="HT1" s="641"/>
      <c r="HU1" s="641"/>
      <c r="HV1" s="641"/>
      <c r="HW1" s="641"/>
      <c r="HX1" s="641"/>
      <c r="HY1" s="641"/>
      <c r="HZ1" s="641"/>
      <c r="IA1" s="641"/>
      <c r="IB1" s="641"/>
      <c r="IC1" s="641"/>
      <c r="ID1" s="641"/>
      <c r="IE1" s="641"/>
      <c r="IF1" s="642" t="s">
        <v>697</v>
      </c>
      <c r="IG1" s="642"/>
      <c r="IH1" s="642"/>
      <c r="II1" s="642"/>
      <c r="IJ1" s="642"/>
      <c r="IK1" s="642"/>
      <c r="IL1" s="642"/>
      <c r="IM1" s="642"/>
      <c r="IN1" s="642"/>
      <c r="IO1" s="642"/>
      <c r="IP1" s="642"/>
      <c r="IQ1" s="642"/>
      <c r="IR1" s="642"/>
      <c r="IS1" s="642"/>
      <c r="IT1" s="642"/>
      <c r="IU1" s="642"/>
      <c r="IV1" s="642"/>
      <c r="IW1" s="642"/>
      <c r="IX1" s="642"/>
      <c r="IY1" s="642"/>
      <c r="IZ1" s="642"/>
      <c r="JA1" s="642"/>
      <c r="JB1" s="642"/>
      <c r="JC1" s="642"/>
      <c r="JD1" s="642"/>
      <c r="JE1" s="642"/>
      <c r="JF1" s="642"/>
      <c r="JG1" s="642"/>
      <c r="JH1" s="642"/>
      <c r="JI1" s="642"/>
      <c r="JJ1" s="642"/>
      <c r="JK1" s="642"/>
      <c r="JL1" s="642"/>
      <c r="JM1" s="642"/>
      <c r="JN1" s="642"/>
      <c r="JO1" s="642"/>
      <c r="JP1" s="642"/>
      <c r="JQ1" s="642"/>
      <c r="JR1" s="642"/>
      <c r="JS1" s="642"/>
      <c r="JT1" s="642"/>
      <c r="JU1" s="642"/>
      <c r="JV1" s="642"/>
      <c r="JW1" s="642"/>
      <c r="JX1" s="642"/>
      <c r="JY1" s="642"/>
      <c r="JZ1" s="642"/>
      <c r="KA1" s="642"/>
      <c r="KB1" s="642"/>
      <c r="KC1" s="642"/>
      <c r="KD1" s="642"/>
      <c r="KE1" s="642"/>
      <c r="KF1" s="642"/>
      <c r="KG1" s="642"/>
      <c r="KH1" s="642"/>
      <c r="KI1" s="642"/>
      <c r="KJ1" s="642"/>
      <c r="KK1" s="642"/>
      <c r="KL1" s="642"/>
      <c r="KM1" s="642"/>
      <c r="KN1" s="642"/>
      <c r="KO1" s="642"/>
      <c r="KP1" s="642"/>
      <c r="KQ1" s="642"/>
      <c r="KR1" s="642"/>
      <c r="KS1" s="642"/>
      <c r="KT1" s="643" t="s">
        <v>698</v>
      </c>
      <c r="KU1" s="644"/>
      <c r="KV1" s="644"/>
      <c r="KW1" s="644"/>
      <c r="KX1" s="644"/>
      <c r="KY1" s="644"/>
      <c r="KZ1" s="644"/>
      <c r="LA1" s="644"/>
      <c r="LB1" s="644"/>
      <c r="LC1" s="644"/>
      <c r="LD1" s="644"/>
      <c r="LE1" s="644"/>
      <c r="LF1" s="644"/>
      <c r="LG1" s="644"/>
      <c r="LH1" s="644"/>
      <c r="LI1" s="644"/>
      <c r="LJ1" s="644"/>
      <c r="LK1" s="644"/>
      <c r="LL1" s="644"/>
      <c r="LM1" s="644"/>
      <c r="LN1" s="644"/>
      <c r="LO1" s="644"/>
      <c r="LP1" s="644"/>
      <c r="LQ1" s="644"/>
      <c r="LR1" s="644"/>
      <c r="LS1" s="644"/>
      <c r="LT1" s="644"/>
      <c r="LU1" s="644"/>
      <c r="LV1" s="644"/>
      <c r="LW1" s="644"/>
      <c r="LX1" s="644"/>
      <c r="LY1" s="644"/>
      <c r="LZ1" s="644"/>
      <c r="MA1" s="644"/>
      <c r="MB1" s="644"/>
      <c r="MC1" s="644"/>
      <c r="MD1" s="644"/>
      <c r="ME1" s="644"/>
      <c r="MF1" s="644"/>
      <c r="MG1" s="644"/>
      <c r="MH1" s="644"/>
      <c r="MI1" s="644"/>
      <c r="MJ1" s="644"/>
      <c r="MK1" s="644"/>
      <c r="ML1" s="644"/>
      <c r="MM1" s="644"/>
      <c r="MN1" s="644"/>
      <c r="MO1" s="644"/>
      <c r="MP1" s="644"/>
      <c r="MQ1" s="644"/>
      <c r="MR1" s="644"/>
      <c r="MS1" s="644"/>
      <c r="MT1" s="644"/>
      <c r="MU1" s="644"/>
      <c r="MV1" s="644"/>
      <c r="MW1" s="644"/>
      <c r="MX1" s="644"/>
      <c r="MY1" s="644"/>
      <c r="MZ1" s="644"/>
      <c r="NA1" s="644"/>
      <c r="NB1" s="644"/>
      <c r="NC1" s="644"/>
      <c r="ND1" s="644"/>
      <c r="NE1" s="644"/>
      <c r="NF1" s="644"/>
      <c r="NG1" s="644"/>
      <c r="NH1" s="644"/>
      <c r="NI1" s="644"/>
      <c r="NJ1" s="644"/>
      <c r="NK1" s="644"/>
      <c r="NL1" s="644"/>
      <c r="NM1" s="644"/>
      <c r="NN1" s="644"/>
      <c r="NO1" s="644"/>
      <c r="NP1" s="644"/>
      <c r="NQ1" s="644"/>
      <c r="NR1" s="644"/>
      <c r="NS1" s="644"/>
      <c r="NT1" s="644"/>
      <c r="NU1" s="644"/>
      <c r="NV1" s="644"/>
      <c r="NW1" s="644"/>
      <c r="NX1" s="644"/>
      <c r="NY1" s="644"/>
      <c r="NZ1" s="644"/>
      <c r="OA1" s="644"/>
      <c r="OB1" s="644"/>
      <c r="OC1" s="644"/>
      <c r="OD1" s="644"/>
      <c r="OE1" s="644"/>
      <c r="OF1" s="644"/>
      <c r="OG1" s="644"/>
      <c r="OH1" s="644"/>
      <c r="OI1" s="644"/>
      <c r="OJ1" s="644"/>
      <c r="OK1" s="644"/>
      <c r="OL1" s="644"/>
      <c r="OM1" s="644"/>
      <c r="ON1" s="644"/>
      <c r="OO1" s="644"/>
      <c r="OP1" s="644"/>
      <c r="OQ1" s="644"/>
      <c r="OR1" s="644"/>
      <c r="OS1" s="644"/>
      <c r="OT1" s="644"/>
      <c r="OU1" s="644"/>
      <c r="OV1" s="644"/>
      <c r="OW1" s="644"/>
      <c r="OX1" s="644"/>
      <c r="OY1" s="644"/>
      <c r="OZ1" s="644"/>
      <c r="PA1" s="644"/>
      <c r="PB1" s="644"/>
      <c r="PC1" s="644"/>
      <c r="PD1" s="644"/>
      <c r="PE1" s="644"/>
      <c r="PF1" s="644"/>
      <c r="PG1" s="644"/>
      <c r="PH1" s="644"/>
      <c r="PI1" s="644"/>
      <c r="PJ1" s="644"/>
      <c r="PK1" s="644"/>
      <c r="PL1" s="644"/>
      <c r="PM1" s="644"/>
      <c r="PN1" s="644"/>
      <c r="PO1" s="644"/>
      <c r="PP1" s="644"/>
      <c r="PQ1" s="644"/>
      <c r="PR1" s="644"/>
      <c r="PS1" s="644"/>
      <c r="PT1" s="644"/>
      <c r="PU1" s="644"/>
      <c r="PV1" s="644"/>
      <c r="PW1" s="644"/>
      <c r="PX1" s="644"/>
      <c r="PY1" s="644"/>
      <c r="PZ1" s="644"/>
      <c r="QA1" s="644"/>
      <c r="QB1" s="644"/>
      <c r="QC1" s="644"/>
      <c r="QD1" s="644"/>
      <c r="QE1" s="644"/>
      <c r="QF1" s="644"/>
      <c r="QG1" s="644"/>
      <c r="QH1" s="644"/>
      <c r="QI1" s="644"/>
      <c r="QJ1" s="644"/>
      <c r="QK1" s="644"/>
      <c r="QL1" s="644"/>
      <c r="QM1" s="644"/>
      <c r="QN1" s="644"/>
      <c r="QO1" s="644"/>
      <c r="QP1" s="644"/>
      <c r="QQ1" s="644"/>
      <c r="QR1" s="644"/>
      <c r="QS1" s="644"/>
      <c r="QT1" s="644"/>
      <c r="QU1" s="644"/>
      <c r="QV1" s="644"/>
      <c r="QW1" s="644"/>
      <c r="QX1" s="644"/>
      <c r="QY1" s="644"/>
      <c r="QZ1" s="644"/>
      <c r="RA1" s="644"/>
      <c r="RB1" s="644"/>
      <c r="RC1" s="644"/>
      <c r="RD1" s="644"/>
      <c r="RE1" s="644"/>
      <c r="RF1" s="644"/>
      <c r="RG1" s="644"/>
      <c r="RH1" s="644"/>
      <c r="RI1" s="644"/>
      <c r="RJ1" s="644"/>
      <c r="RK1" s="644"/>
      <c r="RL1" s="644"/>
      <c r="RM1" s="644"/>
      <c r="RN1" s="644"/>
      <c r="RO1" s="644"/>
      <c r="RP1" s="644"/>
      <c r="RQ1" s="644"/>
      <c r="RR1" s="644"/>
      <c r="RS1" s="644"/>
      <c r="RT1" s="644"/>
      <c r="RU1" s="644"/>
      <c r="RV1" s="644"/>
      <c r="RW1" s="644"/>
      <c r="RX1" s="644"/>
      <c r="RY1" s="644"/>
      <c r="RZ1" s="559" t="s">
        <v>576</v>
      </c>
      <c r="SA1" s="559"/>
      <c r="SB1" s="559"/>
      <c r="SC1" s="559"/>
      <c r="SD1" s="559"/>
      <c r="SE1" s="559"/>
      <c r="SF1" s="559"/>
      <c r="SG1" s="559"/>
      <c r="SH1" s="559"/>
      <c r="SI1" s="559"/>
      <c r="SJ1" s="559"/>
      <c r="SK1" s="559"/>
      <c r="SL1" s="559"/>
      <c r="SM1" s="559"/>
      <c r="SN1" s="559"/>
      <c r="SO1" s="559"/>
      <c r="SP1" s="559"/>
      <c r="SQ1" s="559"/>
      <c r="SR1" s="559"/>
      <c r="SS1" s="559"/>
      <c r="ST1" s="559"/>
      <c r="SU1" s="559"/>
      <c r="SV1" s="559"/>
      <c r="SW1" s="559"/>
      <c r="SX1" s="559"/>
      <c r="SY1" s="559"/>
      <c r="SZ1" s="559"/>
      <c r="TA1" s="559"/>
      <c r="TB1" s="559"/>
      <c r="TC1" s="559"/>
      <c r="TD1" s="559"/>
      <c r="TE1" s="559"/>
      <c r="TF1" s="559"/>
      <c r="TG1" s="559"/>
      <c r="TH1" s="559"/>
      <c r="TI1" s="559"/>
      <c r="TJ1" s="559"/>
      <c r="TK1" s="559"/>
      <c r="TL1" s="559"/>
      <c r="TM1" s="559"/>
      <c r="TN1" s="559"/>
      <c r="TO1" s="559"/>
      <c r="TP1" s="559"/>
      <c r="TQ1" s="559"/>
      <c r="TR1" s="559"/>
      <c r="TS1" s="559"/>
      <c r="TT1" s="559"/>
      <c r="TU1" s="559"/>
      <c r="TV1" s="559"/>
      <c r="TW1" s="559"/>
      <c r="TX1" s="559"/>
      <c r="TY1" s="559"/>
      <c r="TZ1" s="559"/>
      <c r="UA1" s="559"/>
      <c r="UB1" s="559"/>
      <c r="UC1" s="559"/>
      <c r="UD1" s="559"/>
      <c r="UE1" s="559"/>
      <c r="UF1" s="559"/>
      <c r="UG1" s="559"/>
      <c r="UH1" s="559"/>
      <c r="UI1" s="559"/>
      <c r="UJ1" s="559"/>
      <c r="UK1" s="559"/>
      <c r="UL1" s="559"/>
      <c r="UM1" s="559"/>
      <c r="UN1" s="559"/>
      <c r="UO1" s="559"/>
      <c r="UP1" s="559"/>
      <c r="UQ1" s="559"/>
      <c r="UR1" s="559"/>
      <c r="US1" s="559"/>
      <c r="UT1" s="559"/>
      <c r="UU1" s="559"/>
      <c r="UV1" s="559"/>
      <c r="UW1" s="559"/>
      <c r="UX1" s="559"/>
      <c r="UY1" s="559"/>
      <c r="UZ1" s="559"/>
      <c r="VA1" s="559"/>
      <c r="VB1" s="559"/>
      <c r="VC1" s="559"/>
      <c r="VD1" s="559"/>
      <c r="VE1" s="559"/>
      <c r="VF1" s="559"/>
      <c r="VG1" s="559"/>
      <c r="VH1" s="559"/>
      <c r="VI1" s="559"/>
      <c r="VJ1" s="559"/>
      <c r="VK1" s="559"/>
      <c r="VL1" s="559"/>
      <c r="VM1" s="559"/>
      <c r="VN1" s="559"/>
      <c r="VO1" s="559"/>
      <c r="VP1" s="559"/>
      <c r="VQ1" s="559"/>
      <c r="VR1" s="559"/>
      <c r="VS1" s="559"/>
      <c r="VT1" s="559"/>
      <c r="VU1" s="559"/>
      <c r="VV1" s="559"/>
      <c r="VW1" s="559"/>
      <c r="VX1" s="559"/>
      <c r="VY1" s="559"/>
      <c r="VZ1" s="559"/>
      <c r="WA1" s="559"/>
      <c r="WB1" s="559"/>
      <c r="WC1" s="559"/>
      <c r="WD1" s="559"/>
      <c r="WE1" s="559"/>
      <c r="WF1" s="559"/>
      <c r="WG1" s="559"/>
      <c r="WH1" s="559"/>
      <c r="WI1" s="559"/>
      <c r="WJ1" s="559"/>
      <c r="WK1" s="559"/>
      <c r="WL1" s="559"/>
      <c r="WM1" s="559"/>
      <c r="WN1" s="559"/>
      <c r="WO1" s="559"/>
      <c r="WP1" s="559"/>
      <c r="WQ1" s="559"/>
      <c r="WR1" s="559"/>
      <c r="WS1" s="559"/>
      <c r="WT1" s="559"/>
      <c r="WU1" s="559"/>
      <c r="WV1" s="559"/>
      <c r="WW1" s="559"/>
      <c r="WX1" s="559"/>
      <c r="WY1" s="559"/>
      <c r="WZ1" s="559"/>
      <c r="XA1" s="559"/>
      <c r="XB1" s="559"/>
      <c r="XC1" s="559"/>
      <c r="XD1" s="559"/>
      <c r="XE1" s="559"/>
      <c r="XF1" s="559"/>
      <c r="XG1" s="559"/>
      <c r="XH1" s="559"/>
      <c r="XI1" s="559"/>
      <c r="XJ1" s="559"/>
      <c r="XK1" s="559"/>
      <c r="XL1" s="559"/>
      <c r="XM1" s="559"/>
      <c r="XN1" s="559"/>
      <c r="XO1" s="559"/>
      <c r="XP1" s="559"/>
      <c r="XQ1" s="559"/>
      <c r="XR1" s="559"/>
      <c r="XS1" s="559"/>
      <c r="XT1" s="559"/>
      <c r="XU1" s="559"/>
      <c r="XV1" s="559"/>
      <c r="XW1" s="559"/>
      <c r="XX1" s="559"/>
      <c r="XY1" s="559"/>
      <c r="XZ1" s="559"/>
      <c r="YA1" s="559"/>
      <c r="YB1" s="559"/>
      <c r="YC1" s="559"/>
      <c r="YD1" s="559"/>
      <c r="YE1" s="559"/>
      <c r="YF1" s="559"/>
      <c r="YG1" s="559"/>
      <c r="YH1" s="559"/>
      <c r="YI1" s="559"/>
      <c r="YJ1" s="559"/>
      <c r="YK1" s="559"/>
      <c r="YL1" s="559"/>
      <c r="YM1" s="559"/>
      <c r="YN1" s="559"/>
      <c r="YO1" s="559"/>
      <c r="YP1" s="559"/>
      <c r="YQ1" s="559"/>
      <c r="YR1" s="559"/>
      <c r="YS1" s="559"/>
      <c r="YT1" s="559"/>
      <c r="YU1" s="559"/>
      <c r="YV1" s="559"/>
      <c r="YW1" s="559"/>
      <c r="YX1" s="559"/>
      <c r="YY1" s="559"/>
      <c r="YZ1" s="559"/>
      <c r="ZA1" s="559"/>
      <c r="ZB1" s="559"/>
      <c r="ZC1" s="559"/>
      <c r="ZD1" s="559"/>
      <c r="ZE1" s="559"/>
      <c r="ZF1" s="559"/>
      <c r="ZG1" s="559"/>
      <c r="ZH1" s="559"/>
      <c r="ZI1" s="559"/>
      <c r="ZJ1" s="559"/>
      <c r="ZK1" s="559"/>
      <c r="ZL1" s="559"/>
      <c r="ZM1" s="559"/>
      <c r="ZN1" s="559"/>
      <c r="ZO1" s="560" t="s">
        <v>699</v>
      </c>
      <c r="ZP1" s="561"/>
      <c r="ZQ1" s="561"/>
      <c r="ZR1" s="561"/>
      <c r="ZS1" s="561"/>
      <c r="ZT1" s="561"/>
      <c r="ZU1" s="561"/>
      <c r="ZV1" s="561"/>
      <c r="ZW1" s="561"/>
      <c r="ZX1" s="561"/>
      <c r="ZY1" s="561"/>
      <c r="ZZ1" s="561"/>
      <c r="AAA1" s="561"/>
      <c r="AAB1" s="561"/>
      <c r="AAC1" s="561"/>
      <c r="AAD1" s="561"/>
      <c r="AAE1" s="561"/>
      <c r="AAF1" s="561"/>
      <c r="AAG1" s="561"/>
      <c r="AAH1" s="561"/>
      <c r="AAI1" s="561"/>
      <c r="AAJ1" s="561"/>
      <c r="AAK1" s="561"/>
      <c r="AAL1" s="561"/>
      <c r="AAM1" s="561"/>
      <c r="AAN1" s="561"/>
      <c r="AAO1" s="561"/>
      <c r="AAP1" s="561"/>
      <c r="AAQ1" s="561"/>
      <c r="AAR1" s="561"/>
      <c r="AAS1" s="561"/>
      <c r="AAT1" s="561"/>
      <c r="AAU1" s="561"/>
      <c r="AAV1" s="561"/>
      <c r="AAW1" s="561"/>
      <c r="AAX1" s="561"/>
      <c r="AAY1" s="645" t="s">
        <v>370</v>
      </c>
      <c r="AAZ1" s="646"/>
      <c r="ABA1" s="646"/>
      <c r="ABB1" s="646"/>
      <c r="ABC1" s="646"/>
      <c r="ABD1" s="646"/>
      <c r="ABE1" s="646"/>
      <c r="ABF1" s="646"/>
      <c r="ABG1" s="646"/>
      <c r="ABH1" s="646"/>
      <c r="ABI1" s="646"/>
      <c r="ABJ1" s="646"/>
      <c r="ABK1" s="646"/>
      <c r="ABL1" s="646"/>
      <c r="ABM1" s="646"/>
      <c r="ABN1" s="646"/>
      <c r="ABO1" s="646"/>
      <c r="ABP1" s="646"/>
      <c r="ABQ1" s="646"/>
      <c r="ABR1" s="646"/>
      <c r="ABS1" s="646"/>
      <c r="ABT1" s="646"/>
      <c r="ABU1" s="646"/>
      <c r="ABV1" s="646"/>
      <c r="ABW1" s="646"/>
      <c r="ABX1" s="646"/>
      <c r="ABY1" s="646"/>
      <c r="ABZ1" s="646"/>
      <c r="ACA1" s="539" t="s">
        <v>602</v>
      </c>
      <c r="ACB1" s="540"/>
      <c r="ACC1" s="540"/>
      <c r="ACD1" s="540"/>
      <c r="ACE1" s="540"/>
      <c r="ACF1" s="540"/>
      <c r="ACG1" s="540"/>
      <c r="ACH1" s="540"/>
      <c r="ACI1" s="540"/>
      <c r="ACJ1" s="540"/>
      <c r="ACK1" s="540"/>
      <c r="ACL1" s="537" t="s">
        <v>781</v>
      </c>
      <c r="ACM1" s="537"/>
      <c r="ACN1" s="537"/>
      <c r="ACO1" s="537"/>
      <c r="ACP1" s="537"/>
      <c r="ACQ1" s="537"/>
      <c r="ACR1" s="537"/>
      <c r="ACS1" s="537"/>
      <c r="ACT1" s="537"/>
      <c r="ACU1" s="537"/>
      <c r="ACV1" s="537"/>
      <c r="ACW1" s="537"/>
      <c r="ACX1" s="537"/>
      <c r="ACY1" s="537"/>
      <c r="ACZ1" s="537"/>
      <c r="ADA1" s="537"/>
      <c r="ADB1" s="537"/>
      <c r="ADC1" s="537"/>
      <c r="ADD1" s="537"/>
      <c r="ADE1" s="537"/>
      <c r="ADF1" s="537"/>
      <c r="ADG1" s="537"/>
      <c r="ADH1" s="537"/>
      <c r="ADI1" s="537"/>
      <c r="ADJ1" s="537"/>
      <c r="ADK1" s="537"/>
      <c r="ADL1" s="537"/>
      <c r="ADM1" s="537"/>
      <c r="ADN1" s="537"/>
      <c r="ADO1" s="537"/>
      <c r="ADP1" s="537"/>
      <c r="ADQ1" s="537"/>
      <c r="ADR1" s="537"/>
      <c r="ADS1" s="537"/>
      <c r="ADT1" s="537"/>
      <c r="ADU1" s="537"/>
      <c r="ADV1" s="537"/>
      <c r="ADW1" s="537"/>
      <c r="ADX1" s="537"/>
      <c r="ADY1" s="537"/>
      <c r="ADZ1" s="537"/>
      <c r="AEA1" s="537"/>
      <c r="AEB1" s="537"/>
      <c r="AEC1" s="537"/>
      <c r="AED1" s="537"/>
      <c r="AEE1" s="537"/>
      <c r="AEF1" s="537"/>
      <c r="AEG1" s="537"/>
      <c r="AEH1" s="537"/>
      <c r="AEI1" s="537"/>
      <c r="AEJ1" s="537"/>
      <c r="AEK1" s="537"/>
      <c r="AEL1" s="537"/>
      <c r="AEM1" s="537"/>
      <c r="AEN1" s="537"/>
      <c r="AEO1" s="537"/>
      <c r="AEP1" s="537"/>
      <c r="AEQ1" s="537"/>
      <c r="AER1" s="537"/>
      <c r="AES1" s="537"/>
      <c r="AET1" s="537"/>
      <c r="AEU1" s="537"/>
      <c r="AEV1" s="537"/>
      <c r="AEW1" s="537"/>
      <c r="AEX1" s="537"/>
      <c r="AEY1" s="537"/>
      <c r="AEZ1" s="537"/>
      <c r="AFA1" s="537"/>
      <c r="AFB1" s="537"/>
      <c r="AFC1" s="537"/>
      <c r="AFD1" s="537"/>
      <c r="AFE1" s="537"/>
      <c r="AFF1" s="537"/>
      <c r="AFG1" s="537"/>
      <c r="AFH1" s="537"/>
      <c r="AFI1" s="537"/>
      <c r="AFJ1" s="537"/>
      <c r="AFK1" s="537"/>
      <c r="AFL1" s="537"/>
      <c r="AFM1" s="537"/>
      <c r="AFN1" s="537"/>
      <c r="AFO1" s="537"/>
      <c r="AFP1" s="537"/>
      <c r="AFQ1" s="537"/>
      <c r="AFR1" s="537"/>
      <c r="AFS1" s="537"/>
      <c r="AFT1" s="537"/>
      <c r="AFU1" s="537"/>
      <c r="AFV1" s="537"/>
      <c r="AFW1" s="537"/>
      <c r="AFX1" s="537"/>
      <c r="AFY1" s="537"/>
      <c r="AFZ1" s="537"/>
      <c r="AGA1" s="537"/>
      <c r="AGB1" s="537"/>
      <c r="AGC1" s="537"/>
      <c r="AGD1" s="537"/>
      <c r="AGE1" s="537"/>
      <c r="AGF1" s="537"/>
      <c r="AGG1" s="537"/>
      <c r="AGH1" s="537"/>
      <c r="AGI1" s="537"/>
      <c r="AGJ1" s="537"/>
      <c r="AGK1" s="537"/>
      <c r="AGL1" s="537"/>
      <c r="AGM1" s="537"/>
      <c r="AGN1" s="537"/>
      <c r="AGO1" s="537"/>
      <c r="AGP1" s="537"/>
      <c r="AGQ1" s="537"/>
      <c r="AGR1" s="537"/>
      <c r="AGS1" s="537"/>
      <c r="AGT1" s="537"/>
      <c r="AGU1" s="537"/>
      <c r="AGV1" s="537"/>
      <c r="AGW1" s="537"/>
      <c r="AGX1" s="537"/>
      <c r="AGY1" s="537"/>
      <c r="AGZ1" s="537"/>
      <c r="AHA1" s="537"/>
      <c r="AHB1" s="537"/>
      <c r="AHC1" s="537"/>
      <c r="AHD1" s="537"/>
      <c r="AHE1" s="537"/>
      <c r="AHF1" s="537"/>
      <c r="AHG1" s="537"/>
      <c r="AHH1" s="537"/>
      <c r="AHI1" s="537"/>
      <c r="AHJ1" s="537"/>
      <c r="AHK1" s="537"/>
      <c r="AHL1" s="537"/>
      <c r="AHM1" s="537"/>
      <c r="AHN1" s="537"/>
      <c r="AHO1" s="537"/>
      <c r="AHP1" s="537"/>
      <c r="AHQ1" s="537"/>
      <c r="AHR1" s="537"/>
      <c r="AHS1" s="537"/>
      <c r="AHT1" s="537"/>
      <c r="AHU1" s="537"/>
      <c r="AHV1" s="537"/>
      <c r="AHW1" s="537"/>
      <c r="AHX1" s="537"/>
      <c r="AHY1" s="537"/>
      <c r="AHZ1" s="537"/>
      <c r="AIA1" s="537"/>
      <c r="AIB1" s="537"/>
      <c r="AIC1" s="537"/>
      <c r="AID1" s="537"/>
      <c r="AIE1" s="537"/>
      <c r="AIF1" s="537"/>
      <c r="AIG1" s="537"/>
      <c r="AIH1" s="537"/>
      <c r="AII1" s="537"/>
      <c r="AIJ1" s="537"/>
      <c r="AIK1" s="537"/>
      <c r="AIL1" s="537"/>
      <c r="AIM1" s="537"/>
      <c r="AIN1" s="537"/>
      <c r="AIO1" s="537"/>
      <c r="AIP1" s="537"/>
      <c r="AIQ1" s="537"/>
      <c r="AIR1" s="537"/>
      <c r="AIS1" s="537"/>
      <c r="AIT1" s="537"/>
      <c r="AIU1" s="537"/>
      <c r="AIV1" s="537"/>
      <c r="AIW1" s="537"/>
      <c r="AIX1" s="537"/>
      <c r="AIY1" s="537"/>
      <c r="AIZ1" s="537"/>
      <c r="AJA1" s="537"/>
      <c r="AJB1" s="537"/>
      <c r="AJC1" s="537"/>
      <c r="AJD1" s="537"/>
      <c r="AJE1" s="537"/>
      <c r="AJF1" s="537"/>
      <c r="AJG1" s="537"/>
      <c r="AJH1" s="537"/>
      <c r="AJI1" s="537"/>
      <c r="AJJ1" s="537"/>
      <c r="AJK1" s="537"/>
      <c r="AJL1" s="537"/>
      <c r="AJM1" s="537"/>
      <c r="AJN1" s="537"/>
      <c r="AJO1" s="537"/>
      <c r="AJP1" s="537"/>
      <c r="AJQ1" s="537"/>
      <c r="AJR1" s="537"/>
      <c r="AJS1" s="537"/>
      <c r="AJT1" s="537"/>
      <c r="AJU1" s="537"/>
      <c r="AJV1" s="537"/>
      <c r="AJW1" s="537"/>
      <c r="AJX1" s="537"/>
      <c r="AJY1" s="537"/>
      <c r="AJZ1" s="537"/>
      <c r="AKA1" s="537"/>
      <c r="AKB1" s="537"/>
      <c r="AKC1" s="537"/>
      <c r="AKD1" s="537"/>
      <c r="AKE1" s="537"/>
      <c r="AKF1" s="537"/>
      <c r="AKG1" s="537"/>
      <c r="AKH1" s="537"/>
      <c r="AKI1" s="537"/>
      <c r="AKJ1" s="537"/>
      <c r="AKK1" s="537"/>
      <c r="AKL1" s="537"/>
      <c r="AKM1" s="537"/>
      <c r="AKN1" s="537"/>
      <c r="AKO1" s="537"/>
      <c r="AKP1" s="537"/>
      <c r="AKQ1" s="537"/>
      <c r="AKR1" s="537"/>
      <c r="AKS1" s="537"/>
      <c r="AKT1" s="537"/>
      <c r="AKU1" s="537"/>
      <c r="AKV1" s="537"/>
      <c r="AKW1" s="537"/>
      <c r="AKX1" s="537"/>
      <c r="AKY1" s="537"/>
      <c r="AKZ1" s="537"/>
      <c r="ALA1" s="537"/>
      <c r="ALB1" s="537"/>
      <c r="ALC1" s="537"/>
      <c r="ALD1" s="537"/>
      <c r="ALE1" s="537"/>
      <c r="ALF1" s="537"/>
      <c r="ALG1" s="537"/>
      <c r="ALH1" s="537"/>
      <c r="ALI1" s="537"/>
      <c r="ALJ1" s="537"/>
      <c r="ALK1" s="537"/>
      <c r="ALL1" s="537"/>
      <c r="ALM1" s="537"/>
      <c r="ALN1" s="537"/>
      <c r="ALO1" s="537"/>
      <c r="ALP1" s="537"/>
      <c r="ALQ1" s="537"/>
      <c r="ALR1" s="537"/>
      <c r="ALS1" s="537"/>
      <c r="ALT1" s="537"/>
      <c r="ALU1" s="537"/>
      <c r="ALV1" s="537"/>
      <c r="ALW1" s="537"/>
      <c r="ALX1" s="537"/>
      <c r="ALY1" s="537"/>
      <c r="ALZ1" s="537"/>
      <c r="AMA1" s="537"/>
      <c r="AMB1" s="537"/>
      <c r="AMC1" s="537"/>
      <c r="AMD1" s="537"/>
      <c r="AME1" s="537"/>
      <c r="AMF1" s="537"/>
      <c r="AMG1" s="537"/>
      <c r="AMH1" s="537"/>
      <c r="AMI1" s="537"/>
      <c r="AMJ1" s="537"/>
      <c r="AMK1" s="533"/>
      <c r="AML1" s="533"/>
      <c r="AMM1" s="533"/>
      <c r="AMN1" s="533"/>
      <c r="AMO1" s="533"/>
      <c r="AMP1" s="533"/>
      <c r="AMQ1" s="533"/>
      <c r="AMR1" s="533"/>
      <c r="AMS1" s="533"/>
      <c r="AMT1" s="533"/>
      <c r="AMU1" s="533"/>
      <c r="AMV1" s="533"/>
      <c r="AMW1" s="533"/>
      <c r="AMX1" s="533"/>
      <c r="AMY1" s="533"/>
      <c r="AMZ1" s="533"/>
      <c r="ANA1" s="533"/>
      <c r="ANB1" s="533"/>
      <c r="ANC1" s="533"/>
      <c r="AND1" s="533"/>
      <c r="ANE1" s="533"/>
      <c r="ANF1" s="533"/>
      <c r="ANG1" s="533"/>
      <c r="ANH1" s="533"/>
      <c r="ANI1" s="533"/>
      <c r="ANJ1" s="534"/>
      <c r="ANK1" s="535" t="s">
        <v>789</v>
      </c>
      <c r="ANL1" s="533"/>
      <c r="ANM1" s="533"/>
      <c r="ANN1" s="533"/>
      <c r="ANO1" s="534"/>
      <c r="ANP1" s="510" t="s">
        <v>673</v>
      </c>
      <c r="ANQ1" s="510"/>
      <c r="ANR1" s="510"/>
      <c r="ANS1" s="510"/>
      <c r="ANT1" s="510"/>
      <c r="ANU1" s="510"/>
      <c r="ANV1" s="510"/>
      <c r="ANW1" s="510"/>
      <c r="ANX1" s="510"/>
      <c r="ANY1" s="510"/>
      <c r="ANZ1" s="510"/>
      <c r="AOA1" s="510"/>
      <c r="AOB1" s="510"/>
      <c r="AOC1" s="510"/>
      <c r="AOD1" s="510"/>
      <c r="AOE1" s="510"/>
      <c r="AOF1" s="510"/>
      <c r="AOG1" s="510"/>
      <c r="AOH1" s="510"/>
      <c r="AOI1" s="510"/>
      <c r="AOJ1" s="510"/>
      <c r="AOK1" s="510"/>
      <c r="AOL1" s="510"/>
      <c r="AOM1" s="510"/>
      <c r="AON1" s="656" t="s">
        <v>507</v>
      </c>
      <c r="AOO1" s="657" t="s">
        <v>510</v>
      </c>
      <c r="AOP1" s="657" t="s">
        <v>509</v>
      </c>
      <c r="AOQ1" s="657" t="s">
        <v>508</v>
      </c>
      <c r="AOR1" s="657" t="s">
        <v>511</v>
      </c>
      <c r="AOS1" s="657" t="s">
        <v>549</v>
      </c>
      <c r="AOT1" s="657" t="s">
        <v>589</v>
      </c>
      <c r="AOU1" s="657" t="s">
        <v>512</v>
      </c>
      <c r="AOV1" s="657" t="s">
        <v>574</v>
      </c>
      <c r="AOW1" s="657" t="s">
        <v>575</v>
      </c>
      <c r="AOX1" s="657" t="s">
        <v>513</v>
      </c>
      <c r="AOY1" s="657" t="s">
        <v>524</v>
      </c>
      <c r="AOZ1" s="657" t="s">
        <v>525</v>
      </c>
      <c r="APA1" s="657" t="s">
        <v>514</v>
      </c>
      <c r="APB1" s="657" t="s">
        <v>729</v>
      </c>
      <c r="APC1" s="657" t="s">
        <v>523</v>
      </c>
      <c r="APD1" s="657" t="s">
        <v>730</v>
      </c>
      <c r="APE1" s="657" t="s">
        <v>688</v>
      </c>
      <c r="APF1" s="657" t="s">
        <v>690</v>
      </c>
      <c r="APG1" s="657" t="s">
        <v>689</v>
      </c>
      <c r="APH1" s="657" t="s">
        <v>407</v>
      </c>
      <c r="API1" s="657" t="s">
        <v>408</v>
      </c>
      <c r="APJ1" s="652" t="s">
        <v>1002</v>
      </c>
      <c r="APK1" s="653"/>
      <c r="APL1" s="653"/>
      <c r="APM1" s="653"/>
      <c r="APN1" s="653"/>
      <c r="APO1" s="653"/>
      <c r="APP1" s="653"/>
    </row>
    <row r="2" spans="1:1108" ht="13.5" customHeight="1">
      <c r="A2" s="538"/>
      <c r="B2" s="538"/>
      <c r="C2" s="624" t="s">
        <v>1003</v>
      </c>
      <c r="D2" s="620"/>
      <c r="E2" s="620"/>
      <c r="F2" s="620"/>
      <c r="G2" s="620"/>
      <c r="H2" s="620"/>
      <c r="I2" s="620"/>
      <c r="J2" s="620"/>
      <c r="K2" s="620"/>
      <c r="L2" s="620"/>
      <c r="M2" s="620" t="s">
        <v>1004</v>
      </c>
      <c r="N2" s="620"/>
      <c r="O2" s="620"/>
      <c r="P2" s="620"/>
      <c r="Q2" s="620"/>
      <c r="R2" s="620"/>
      <c r="S2" s="620"/>
      <c r="T2" s="620"/>
      <c r="U2" s="620"/>
      <c r="V2" s="620"/>
      <c r="W2" s="620" t="s">
        <v>1005</v>
      </c>
      <c r="X2" s="620"/>
      <c r="Y2" s="620"/>
      <c r="Z2" s="620"/>
      <c r="AA2" s="620"/>
      <c r="AB2" s="620"/>
      <c r="AC2" s="620"/>
      <c r="AD2" s="620"/>
      <c r="AE2" s="620"/>
      <c r="AF2" s="620"/>
      <c r="AG2" s="620"/>
      <c r="AH2" s="620"/>
      <c r="AI2" s="620"/>
      <c r="AJ2" s="620"/>
      <c r="AK2" s="620"/>
      <c r="AL2" s="620"/>
      <c r="AM2" s="620"/>
      <c r="AN2" s="620"/>
      <c r="AO2" s="620"/>
      <c r="AP2" s="620"/>
      <c r="AQ2" s="620" t="s">
        <v>1006</v>
      </c>
      <c r="AR2" s="620"/>
      <c r="AS2" s="620"/>
      <c r="AT2" s="620"/>
      <c r="AU2" s="620"/>
      <c r="AV2" s="620"/>
      <c r="AW2" s="620"/>
      <c r="AX2" s="620"/>
      <c r="AY2" s="620"/>
      <c r="AZ2" s="620"/>
      <c r="BA2" s="620"/>
      <c r="BB2" s="620"/>
      <c r="BC2" s="620"/>
      <c r="BD2" s="620"/>
      <c r="BE2" s="620"/>
      <c r="BF2" s="620"/>
      <c r="BG2" s="620"/>
      <c r="BH2" s="620"/>
      <c r="BI2" s="620"/>
      <c r="BJ2" s="620"/>
      <c r="BK2" s="620"/>
      <c r="BL2" s="620"/>
      <c r="BM2" s="620"/>
      <c r="BN2" s="620"/>
      <c r="BO2" s="620"/>
      <c r="BP2" s="620"/>
      <c r="BQ2" s="620"/>
      <c r="BR2" s="620"/>
      <c r="BS2" s="620"/>
      <c r="BT2" s="620"/>
      <c r="BU2" s="620"/>
      <c r="BV2" s="620"/>
      <c r="BW2" s="620"/>
      <c r="BX2" s="620"/>
      <c r="BY2" s="620"/>
      <c r="BZ2" s="620"/>
      <c r="CA2" s="620"/>
      <c r="CB2" s="620"/>
      <c r="CC2" s="620"/>
      <c r="CD2" s="620"/>
      <c r="CE2" s="620" t="s">
        <v>1007</v>
      </c>
      <c r="CF2" s="620"/>
      <c r="CG2" s="620"/>
      <c r="CH2" s="620"/>
      <c r="CI2" s="620"/>
      <c r="CJ2" s="620"/>
      <c r="CK2" s="620"/>
      <c r="CL2" s="620"/>
      <c r="CM2" s="620"/>
      <c r="CN2" s="620"/>
      <c r="CO2" s="620" t="s">
        <v>1008</v>
      </c>
      <c r="CP2" s="620"/>
      <c r="CQ2" s="620"/>
      <c r="CR2" s="620"/>
      <c r="CS2" s="620"/>
      <c r="CT2" s="620"/>
      <c r="CU2" s="620"/>
      <c r="CV2" s="620"/>
      <c r="CW2" s="620"/>
      <c r="CX2" s="620"/>
      <c r="CY2" s="620"/>
      <c r="CZ2" s="620"/>
      <c r="DA2" s="620"/>
      <c r="DB2" s="620"/>
      <c r="DC2" s="620"/>
      <c r="DD2" s="620"/>
      <c r="DE2" s="620"/>
      <c r="DF2" s="620"/>
      <c r="DG2" s="620"/>
      <c r="DH2" s="620"/>
      <c r="DI2" s="620" t="s">
        <v>1009</v>
      </c>
      <c r="DJ2" s="620"/>
      <c r="DK2" s="620"/>
      <c r="DL2" s="620"/>
      <c r="DM2" s="620"/>
      <c r="DN2" s="620"/>
      <c r="DO2" s="620"/>
      <c r="DP2" s="620"/>
      <c r="DQ2" s="620"/>
      <c r="DR2" s="620"/>
      <c r="DS2" s="620" t="s">
        <v>1010</v>
      </c>
      <c r="DT2" s="620"/>
      <c r="DU2" s="620"/>
      <c r="DV2" s="620"/>
      <c r="DW2" s="620"/>
      <c r="DX2" s="620"/>
      <c r="DY2" s="620"/>
      <c r="DZ2" s="620"/>
      <c r="EA2" s="620"/>
      <c r="EB2" s="620"/>
      <c r="EC2" s="617" t="s">
        <v>221</v>
      </c>
      <c r="ED2" s="618"/>
      <c r="EE2" s="618"/>
      <c r="EF2" s="618"/>
      <c r="EG2" s="618"/>
      <c r="EH2" s="618"/>
      <c r="EI2" s="618"/>
      <c r="EJ2" s="618"/>
      <c r="EK2" s="618"/>
      <c r="EL2" s="618"/>
      <c r="EM2" s="618"/>
      <c r="EN2" s="618"/>
      <c r="EO2" s="618"/>
      <c r="EP2" s="618"/>
      <c r="EQ2" s="618"/>
      <c r="ER2" s="618"/>
      <c r="ES2" s="618"/>
      <c r="ET2" s="618"/>
      <c r="EU2" s="618"/>
      <c r="EV2" s="618"/>
      <c r="EW2" s="618"/>
      <c r="EX2" s="618"/>
      <c r="EY2" s="618"/>
      <c r="EZ2" s="618"/>
      <c r="FA2" s="619"/>
      <c r="FB2" s="587" t="s">
        <v>222</v>
      </c>
      <c r="FC2" s="612" t="s">
        <v>223</v>
      </c>
      <c r="FD2" s="613"/>
      <c r="FE2" s="617" t="s">
        <v>224</v>
      </c>
      <c r="FF2" s="618"/>
      <c r="FG2" s="618"/>
      <c r="FH2" s="618"/>
      <c r="FI2" s="618"/>
      <c r="FJ2" s="618"/>
      <c r="FK2" s="618"/>
      <c r="FL2" s="619"/>
      <c r="FM2" s="589" t="s">
        <v>225</v>
      </c>
      <c r="FN2" s="607" t="s">
        <v>226</v>
      </c>
      <c r="FO2" s="608"/>
      <c r="FP2" s="608"/>
      <c r="FQ2" s="608"/>
      <c r="FR2" s="608"/>
      <c r="FS2" s="608"/>
      <c r="FT2" s="608"/>
      <c r="FU2" s="608"/>
      <c r="FV2" s="608"/>
      <c r="FW2" s="614" t="s">
        <v>227</v>
      </c>
      <c r="FX2" s="609" t="s">
        <v>228</v>
      </c>
      <c r="FY2" s="610"/>
      <c r="FZ2" s="610"/>
      <c r="GA2" s="610"/>
      <c r="GB2" s="610"/>
      <c r="GC2" s="607"/>
      <c r="GD2" s="584" t="s">
        <v>229</v>
      </c>
      <c r="GE2" s="586" t="s">
        <v>230</v>
      </c>
      <c r="GF2" s="594" t="s">
        <v>231</v>
      </c>
      <c r="GG2" s="595"/>
      <c r="GH2" s="595"/>
      <c r="GI2" s="595"/>
      <c r="GJ2" s="595"/>
      <c r="GK2" s="595"/>
      <c r="GL2" s="595"/>
      <c r="GM2" s="595"/>
      <c r="GN2" s="595"/>
      <c r="GO2" s="595"/>
      <c r="GP2" s="595"/>
      <c r="GQ2" s="595"/>
      <c r="GR2" s="595"/>
      <c r="GS2" s="595"/>
      <c r="GT2" s="595"/>
      <c r="GU2" s="595"/>
      <c r="GV2" s="595"/>
      <c r="GW2" s="595"/>
      <c r="GX2" s="595"/>
      <c r="GY2" s="596"/>
      <c r="GZ2" s="603" t="s">
        <v>232</v>
      </c>
      <c r="HA2" s="604"/>
      <c r="HB2" s="604"/>
      <c r="HC2" s="604"/>
      <c r="HD2" s="604"/>
      <c r="HE2" s="604"/>
      <c r="HF2" s="604"/>
      <c r="HG2" s="604"/>
      <c r="HH2" s="604"/>
      <c r="HI2" s="604"/>
      <c r="HJ2" s="555" t="s">
        <v>233</v>
      </c>
      <c r="HK2" s="555" t="s">
        <v>234</v>
      </c>
      <c r="HL2" s="626" t="s">
        <v>235</v>
      </c>
      <c r="HM2" s="626"/>
      <c r="HN2" s="626"/>
      <c r="HO2" s="626"/>
      <c r="HP2" s="626"/>
      <c r="HQ2" s="626"/>
      <c r="HR2" s="626"/>
      <c r="HS2" s="626"/>
      <c r="HT2" s="626"/>
      <c r="HU2" s="626"/>
      <c r="HV2" s="626"/>
      <c r="HW2" s="626"/>
      <c r="HX2" s="626"/>
      <c r="HY2" s="626"/>
      <c r="HZ2" s="626"/>
      <c r="IA2" s="626"/>
      <c r="IB2" s="626"/>
      <c r="IC2" s="626"/>
      <c r="ID2" s="626"/>
      <c r="IE2" s="626"/>
      <c r="IF2" s="580" t="s">
        <v>470</v>
      </c>
      <c r="IG2" s="580"/>
      <c r="IH2" s="580"/>
      <c r="II2" s="580"/>
      <c r="IJ2" s="580"/>
      <c r="IK2" s="633" t="s">
        <v>303</v>
      </c>
      <c r="IL2" s="634"/>
      <c r="IM2" s="634"/>
      <c r="IN2" s="634"/>
      <c r="IO2" s="634"/>
      <c r="IP2" s="634"/>
      <c r="IQ2" s="634"/>
      <c r="IR2" s="634"/>
      <c r="IS2" s="634"/>
      <c r="IT2" s="634"/>
      <c r="IU2" s="634"/>
      <c r="IV2" s="634"/>
      <c r="IW2" s="634"/>
      <c r="IX2" s="634"/>
      <c r="IY2" s="634"/>
      <c r="IZ2" s="634"/>
      <c r="JA2" s="634"/>
      <c r="JB2" s="634"/>
      <c r="JC2" s="634"/>
      <c r="JD2" s="634"/>
      <c r="JE2" s="634"/>
      <c r="JF2" s="634"/>
      <c r="JG2" s="634"/>
      <c r="JH2" s="634"/>
      <c r="JI2" s="634"/>
      <c r="JJ2" s="634"/>
      <c r="JK2" s="634"/>
      <c r="JL2" s="634"/>
      <c r="JM2" s="634"/>
      <c r="JN2" s="634"/>
      <c r="JO2" s="634"/>
      <c r="JP2" s="634"/>
      <c r="JQ2" s="634"/>
      <c r="JR2" s="634"/>
      <c r="JS2" s="634"/>
      <c r="JT2" s="634"/>
      <c r="JU2" s="634"/>
      <c r="JV2" s="634"/>
      <c r="JW2" s="634"/>
      <c r="JX2" s="634"/>
      <c r="JY2" s="634"/>
      <c r="JZ2" s="634"/>
      <c r="KA2" s="634"/>
      <c r="KB2" s="634"/>
      <c r="KC2" s="634"/>
      <c r="KD2" s="634"/>
      <c r="KE2" s="634"/>
      <c r="KF2" s="634"/>
      <c r="KG2" s="634"/>
      <c r="KH2" s="634"/>
      <c r="KI2" s="634"/>
      <c r="KJ2" s="634"/>
      <c r="KK2" s="634"/>
      <c r="KL2" s="634"/>
      <c r="KM2" s="634"/>
      <c r="KN2" s="634"/>
      <c r="KO2" s="634"/>
      <c r="KP2" s="634"/>
      <c r="KQ2" s="634"/>
      <c r="KR2" s="634"/>
      <c r="KS2" s="635"/>
      <c r="KT2" s="550" t="s">
        <v>304</v>
      </c>
      <c r="KU2" s="550"/>
      <c r="KV2" s="550"/>
      <c r="KW2" s="550"/>
      <c r="KX2" s="550"/>
      <c r="KY2" s="550"/>
      <c r="KZ2" s="550"/>
      <c r="LA2" s="550"/>
      <c r="LB2" s="550" t="s">
        <v>516</v>
      </c>
      <c r="LC2" s="550"/>
      <c r="LD2" s="550"/>
      <c r="LE2" s="550"/>
      <c r="LF2" s="550"/>
      <c r="LG2" s="550"/>
      <c r="LH2" s="550"/>
      <c r="LI2" s="550"/>
      <c r="LJ2" s="550" t="s">
        <v>305</v>
      </c>
      <c r="LK2" s="550"/>
      <c r="LL2" s="550"/>
      <c r="LM2" s="550"/>
      <c r="LN2" s="550"/>
      <c r="LO2" s="550"/>
      <c r="LP2" s="550"/>
      <c r="LQ2" s="550"/>
      <c r="LR2" s="550" t="s">
        <v>315</v>
      </c>
      <c r="LS2" s="550"/>
      <c r="LT2" s="550"/>
      <c r="LU2" s="550"/>
      <c r="LV2" s="550"/>
      <c r="LW2" s="550"/>
      <c r="LX2" s="550"/>
      <c r="LY2" s="550"/>
      <c r="LZ2" s="550" t="s">
        <v>316</v>
      </c>
      <c r="MA2" s="550"/>
      <c r="MB2" s="550"/>
      <c r="MC2" s="550"/>
      <c r="MD2" s="550"/>
      <c r="ME2" s="550"/>
      <c r="MF2" s="550"/>
      <c r="MG2" s="550"/>
      <c r="MH2" s="568" t="s">
        <v>312</v>
      </c>
      <c r="MI2" s="569"/>
      <c r="MJ2" s="569"/>
      <c r="MK2" s="569"/>
      <c r="ML2" s="569"/>
      <c r="MM2" s="569"/>
      <c r="MN2" s="569"/>
      <c r="MO2" s="570"/>
      <c r="MP2" s="550" t="s">
        <v>313</v>
      </c>
      <c r="MQ2" s="550"/>
      <c r="MR2" s="550"/>
      <c r="MS2" s="550"/>
      <c r="MT2" s="550"/>
      <c r="MU2" s="550"/>
      <c r="MV2" s="550"/>
      <c r="MW2" s="550"/>
      <c r="MX2" s="550" t="s">
        <v>317</v>
      </c>
      <c r="MY2" s="550"/>
      <c r="MZ2" s="550"/>
      <c r="NA2" s="550"/>
      <c r="NB2" s="550"/>
      <c r="NC2" s="550"/>
      <c r="ND2" s="550"/>
      <c r="NE2" s="550"/>
      <c r="NF2" s="550" t="s">
        <v>318</v>
      </c>
      <c r="NG2" s="550"/>
      <c r="NH2" s="550"/>
      <c r="NI2" s="550"/>
      <c r="NJ2" s="550"/>
      <c r="NK2" s="550"/>
      <c r="NL2" s="550"/>
      <c r="NM2" s="550"/>
      <c r="NN2" s="550" t="s">
        <v>319</v>
      </c>
      <c r="NO2" s="550"/>
      <c r="NP2" s="550"/>
      <c r="NQ2" s="550"/>
      <c r="NR2" s="550"/>
      <c r="NS2" s="550"/>
      <c r="NT2" s="550"/>
      <c r="NU2" s="550"/>
      <c r="NV2" s="550" t="s">
        <v>320</v>
      </c>
      <c r="NW2" s="550"/>
      <c r="NX2" s="550"/>
      <c r="NY2" s="550"/>
      <c r="NZ2" s="550"/>
      <c r="OA2" s="550"/>
      <c r="OB2" s="550"/>
      <c r="OC2" s="550"/>
      <c r="OD2" s="550" t="s">
        <v>321</v>
      </c>
      <c r="OE2" s="550"/>
      <c r="OF2" s="550"/>
      <c r="OG2" s="550"/>
      <c r="OH2" s="550"/>
      <c r="OI2" s="550"/>
      <c r="OJ2" s="550"/>
      <c r="OK2" s="550"/>
      <c r="OL2" s="550" t="s">
        <v>322</v>
      </c>
      <c r="OM2" s="550"/>
      <c r="ON2" s="550"/>
      <c r="OO2" s="550"/>
      <c r="OP2" s="550"/>
      <c r="OQ2" s="550"/>
      <c r="OR2" s="550"/>
      <c r="OS2" s="550"/>
      <c r="OT2" s="550" t="s">
        <v>323</v>
      </c>
      <c r="OU2" s="550"/>
      <c r="OV2" s="550"/>
      <c r="OW2" s="550"/>
      <c r="OX2" s="550"/>
      <c r="OY2" s="550"/>
      <c r="OZ2" s="550"/>
      <c r="PA2" s="550"/>
      <c r="PB2" s="550" t="s">
        <v>324</v>
      </c>
      <c r="PC2" s="550"/>
      <c r="PD2" s="550"/>
      <c r="PE2" s="550"/>
      <c r="PF2" s="550"/>
      <c r="PG2" s="550"/>
      <c r="PH2" s="550"/>
      <c r="PI2" s="550"/>
      <c r="PJ2" s="550" t="s">
        <v>325</v>
      </c>
      <c r="PK2" s="550"/>
      <c r="PL2" s="550"/>
      <c r="PM2" s="550"/>
      <c r="PN2" s="550"/>
      <c r="PO2" s="550"/>
      <c r="PP2" s="550"/>
      <c r="PQ2" s="550"/>
      <c r="PR2" s="550" t="s">
        <v>326</v>
      </c>
      <c r="PS2" s="550"/>
      <c r="PT2" s="550"/>
      <c r="PU2" s="550"/>
      <c r="PV2" s="550"/>
      <c r="PW2" s="550"/>
      <c r="PX2" s="550"/>
      <c r="PY2" s="550"/>
      <c r="PZ2" s="550" t="s">
        <v>327</v>
      </c>
      <c r="QA2" s="550"/>
      <c r="QB2" s="550"/>
      <c r="QC2" s="550"/>
      <c r="QD2" s="550"/>
      <c r="QE2" s="550"/>
      <c r="QF2" s="550"/>
      <c r="QG2" s="550"/>
      <c r="QH2" s="550" t="s">
        <v>642</v>
      </c>
      <c r="QI2" s="550"/>
      <c r="QJ2" s="550"/>
      <c r="QK2" s="550"/>
      <c r="QL2" s="550"/>
      <c r="QM2" s="550"/>
      <c r="QN2" s="550"/>
      <c r="QO2" s="550"/>
      <c r="QP2" s="568" t="s">
        <v>328</v>
      </c>
      <c r="QQ2" s="569"/>
      <c r="QR2" s="569"/>
      <c r="QS2" s="569"/>
      <c r="QT2" s="569"/>
      <c r="QU2" s="569"/>
      <c r="QV2" s="569"/>
      <c r="QW2" s="570"/>
      <c r="QX2" s="568" t="s">
        <v>473</v>
      </c>
      <c r="QY2" s="569"/>
      <c r="QZ2" s="569"/>
      <c r="RA2" s="569"/>
      <c r="RB2" s="569"/>
      <c r="RC2" s="569"/>
      <c r="RD2" s="569"/>
      <c r="RE2" s="570"/>
      <c r="RF2" s="568" t="s">
        <v>474</v>
      </c>
      <c r="RG2" s="569"/>
      <c r="RH2" s="569"/>
      <c r="RI2" s="569"/>
      <c r="RJ2" s="569"/>
      <c r="RK2" s="569"/>
      <c r="RL2" s="569"/>
      <c r="RM2" s="570"/>
      <c r="RN2" s="550" t="s">
        <v>218</v>
      </c>
      <c r="RO2" s="550"/>
      <c r="RP2" s="550"/>
      <c r="RQ2" s="550"/>
      <c r="RR2" s="550"/>
      <c r="RS2" s="550"/>
      <c r="RT2" s="550"/>
      <c r="RU2" s="550"/>
      <c r="RV2" s="550" t="s">
        <v>329</v>
      </c>
      <c r="RW2" s="550"/>
      <c r="RX2" s="550"/>
      <c r="RY2" s="550"/>
      <c r="RZ2" s="636" t="s">
        <v>577</v>
      </c>
      <c r="SA2" s="547" t="s">
        <v>304</v>
      </c>
      <c r="SB2" s="547"/>
      <c r="SC2" s="547"/>
      <c r="SD2" s="547"/>
      <c r="SE2" s="547"/>
      <c r="SF2" s="547"/>
      <c r="SG2" s="547"/>
      <c r="SH2" s="547"/>
      <c r="SI2" s="547"/>
      <c r="SJ2" s="547"/>
      <c r="SK2" s="547"/>
      <c r="SL2" s="547"/>
      <c r="SM2" s="547"/>
      <c r="SN2" s="547"/>
      <c r="SO2" s="547"/>
      <c r="SP2" s="547"/>
      <c r="SQ2" s="547"/>
      <c r="SR2" s="547"/>
      <c r="SS2" s="547"/>
      <c r="ST2" s="547"/>
      <c r="SU2" s="547"/>
      <c r="SV2" s="547"/>
      <c r="SW2" s="547"/>
      <c r="SX2" s="547"/>
      <c r="SY2" s="547" t="s">
        <v>483</v>
      </c>
      <c r="SZ2" s="547"/>
      <c r="TA2" s="547"/>
      <c r="TB2" s="547"/>
      <c r="TC2" s="547"/>
      <c r="TD2" s="547"/>
      <c r="TE2" s="547"/>
      <c r="TF2" s="547"/>
      <c r="TG2" s="547"/>
      <c r="TH2" s="547"/>
      <c r="TI2" s="547"/>
      <c r="TJ2" s="547"/>
      <c r="TK2" s="547"/>
      <c r="TL2" s="547"/>
      <c r="TM2" s="547"/>
      <c r="TN2" s="547"/>
      <c r="TO2" s="547"/>
      <c r="TP2" s="547"/>
      <c r="TQ2" s="547"/>
      <c r="TR2" s="547"/>
      <c r="TS2" s="547"/>
      <c r="TT2" s="547"/>
      <c r="TU2" s="547"/>
      <c r="TV2" s="547"/>
      <c r="TW2" s="547" t="s">
        <v>484</v>
      </c>
      <c r="TX2" s="547"/>
      <c r="TY2" s="547"/>
      <c r="TZ2" s="547"/>
      <c r="UA2" s="547"/>
      <c r="UB2" s="547"/>
      <c r="UC2" s="547"/>
      <c r="UD2" s="547"/>
      <c r="UE2" s="547"/>
      <c r="UF2" s="547"/>
      <c r="UG2" s="547"/>
      <c r="UH2" s="547"/>
      <c r="UI2" s="547"/>
      <c r="UJ2" s="547"/>
      <c r="UK2" s="547"/>
      <c r="UL2" s="547"/>
      <c r="UM2" s="547"/>
      <c r="UN2" s="547"/>
      <c r="UO2" s="547"/>
      <c r="UP2" s="547"/>
      <c r="UQ2" s="547"/>
      <c r="UR2" s="547"/>
      <c r="US2" s="547"/>
      <c r="UT2" s="547"/>
      <c r="UU2" s="547" t="s">
        <v>485</v>
      </c>
      <c r="UV2" s="547"/>
      <c r="UW2" s="547"/>
      <c r="UX2" s="547"/>
      <c r="UY2" s="547"/>
      <c r="UZ2" s="547"/>
      <c r="VA2" s="547"/>
      <c r="VB2" s="547"/>
      <c r="VC2" s="547"/>
      <c r="VD2" s="547"/>
      <c r="VE2" s="547"/>
      <c r="VF2" s="547"/>
      <c r="VG2" s="547"/>
      <c r="VH2" s="547"/>
      <c r="VI2" s="547"/>
      <c r="VJ2" s="547"/>
      <c r="VK2" s="547"/>
      <c r="VL2" s="547"/>
      <c r="VM2" s="547"/>
      <c r="VN2" s="547"/>
      <c r="VO2" s="547"/>
      <c r="VP2" s="547"/>
      <c r="VQ2" s="547"/>
      <c r="VR2" s="547"/>
      <c r="VS2" s="547" t="s">
        <v>316</v>
      </c>
      <c r="VT2" s="547"/>
      <c r="VU2" s="547"/>
      <c r="VV2" s="547"/>
      <c r="VW2" s="547"/>
      <c r="VX2" s="547"/>
      <c r="VY2" s="547"/>
      <c r="VZ2" s="547"/>
      <c r="WA2" s="547"/>
      <c r="WB2" s="547"/>
      <c r="WC2" s="547"/>
      <c r="WD2" s="547"/>
      <c r="WE2" s="547"/>
      <c r="WF2" s="547"/>
      <c r="WG2" s="547"/>
      <c r="WH2" s="547"/>
      <c r="WI2" s="547"/>
      <c r="WJ2" s="547"/>
      <c r="WK2" s="547"/>
      <c r="WL2" s="547"/>
      <c r="WM2" s="547"/>
      <c r="WN2" s="547"/>
      <c r="WO2" s="547"/>
      <c r="WP2" s="547"/>
      <c r="WQ2" s="547" t="s">
        <v>312</v>
      </c>
      <c r="WR2" s="547"/>
      <c r="WS2" s="547"/>
      <c r="WT2" s="547"/>
      <c r="WU2" s="547"/>
      <c r="WV2" s="547"/>
      <c r="WW2" s="547"/>
      <c r="WX2" s="547"/>
      <c r="WY2" s="547"/>
      <c r="WZ2" s="547"/>
      <c r="XA2" s="547"/>
      <c r="XB2" s="547"/>
      <c r="XC2" s="547"/>
      <c r="XD2" s="547"/>
      <c r="XE2" s="547"/>
      <c r="XF2" s="547"/>
      <c r="XG2" s="547"/>
      <c r="XH2" s="547"/>
      <c r="XI2" s="547"/>
      <c r="XJ2" s="547"/>
      <c r="XK2" s="547"/>
      <c r="XL2" s="547"/>
      <c r="XM2" s="547"/>
      <c r="XN2" s="547"/>
      <c r="XO2" s="547" t="s">
        <v>313</v>
      </c>
      <c r="XP2" s="547"/>
      <c r="XQ2" s="547"/>
      <c r="XR2" s="547"/>
      <c r="XS2" s="547"/>
      <c r="XT2" s="547"/>
      <c r="XU2" s="547"/>
      <c r="XV2" s="547"/>
      <c r="XW2" s="547"/>
      <c r="XX2" s="547"/>
      <c r="XY2" s="547"/>
      <c r="XZ2" s="547"/>
      <c r="YA2" s="547"/>
      <c r="YB2" s="547"/>
      <c r="YC2" s="547"/>
      <c r="YD2" s="547"/>
      <c r="YE2" s="547"/>
      <c r="YF2" s="547"/>
      <c r="YG2" s="547"/>
      <c r="YH2" s="547"/>
      <c r="YI2" s="547"/>
      <c r="YJ2" s="547"/>
      <c r="YK2" s="547"/>
      <c r="YL2" s="547"/>
      <c r="YM2" s="547" t="s">
        <v>268</v>
      </c>
      <c r="YN2" s="547"/>
      <c r="YO2" s="547"/>
      <c r="YP2" s="547"/>
      <c r="YQ2" s="547"/>
      <c r="YR2" s="547"/>
      <c r="YS2" s="547"/>
      <c r="YT2" s="547"/>
      <c r="YU2" s="547"/>
      <c r="YV2" s="547"/>
      <c r="YW2" s="547"/>
      <c r="YX2" s="547"/>
      <c r="YY2" s="547"/>
      <c r="YZ2" s="547"/>
      <c r="ZA2" s="547"/>
      <c r="ZB2" s="547"/>
      <c r="ZC2" s="547"/>
      <c r="ZD2" s="547"/>
      <c r="ZE2" s="547"/>
      <c r="ZF2" s="547"/>
      <c r="ZG2" s="547"/>
      <c r="ZH2" s="547"/>
      <c r="ZI2" s="547"/>
      <c r="ZJ2" s="547"/>
      <c r="ZK2" s="547" t="s">
        <v>340</v>
      </c>
      <c r="ZL2" s="547"/>
      <c r="ZM2" s="547"/>
      <c r="ZN2" s="547"/>
      <c r="ZO2" s="565" t="s">
        <v>341</v>
      </c>
      <c r="ZP2" s="563"/>
      <c r="ZQ2" s="563"/>
      <c r="ZR2" s="563"/>
      <c r="ZS2" s="563"/>
      <c r="ZT2" s="563"/>
      <c r="ZU2" s="563"/>
      <c r="ZV2" s="563"/>
      <c r="ZW2" s="563"/>
      <c r="ZX2" s="563"/>
      <c r="ZY2" s="563"/>
      <c r="ZZ2" s="581" t="s">
        <v>342</v>
      </c>
      <c r="AAA2" s="563" t="s">
        <v>343</v>
      </c>
      <c r="AAB2" s="563"/>
      <c r="AAC2" s="563"/>
      <c r="AAD2" s="563"/>
      <c r="AAE2" s="563"/>
      <c r="AAF2" s="563"/>
      <c r="AAG2" s="563"/>
      <c r="AAH2" s="563"/>
      <c r="AAI2" s="563"/>
      <c r="AAJ2" s="647" t="s">
        <v>344</v>
      </c>
      <c r="AAK2" s="565"/>
      <c r="AAL2" s="563" t="s">
        <v>345</v>
      </c>
      <c r="AAM2" s="563"/>
      <c r="AAN2" s="563"/>
      <c r="AAO2" s="563"/>
      <c r="AAP2" s="563"/>
      <c r="AAQ2" s="582" t="s">
        <v>346</v>
      </c>
      <c r="AAR2" s="648"/>
      <c r="AAS2" s="648"/>
      <c r="AAT2" s="648"/>
      <c r="AAU2" s="648"/>
      <c r="AAV2" s="648"/>
      <c r="AAW2" s="649"/>
      <c r="AAX2" s="581" t="s">
        <v>347</v>
      </c>
      <c r="AAY2" s="650" t="s">
        <v>370</v>
      </c>
      <c r="AAZ2" s="650"/>
      <c r="ABA2" s="650"/>
      <c r="ABB2" s="650"/>
      <c r="ABC2" s="650"/>
      <c r="ABD2" s="650"/>
      <c r="ABE2" s="650"/>
      <c r="ABF2" s="650"/>
      <c r="ABG2" s="650"/>
      <c r="ABH2" s="650"/>
      <c r="ABI2" s="650"/>
      <c r="ABJ2" s="650"/>
      <c r="ABK2" s="650"/>
      <c r="ABL2" s="650"/>
      <c r="ABM2" s="650"/>
      <c r="ABN2" s="650"/>
      <c r="ABO2" s="650"/>
      <c r="ABP2" s="650"/>
      <c r="ABQ2" s="650"/>
      <c r="ABR2" s="650"/>
      <c r="ABS2" s="650"/>
      <c r="ABT2" s="650"/>
      <c r="ABU2" s="650"/>
      <c r="ABV2" s="650"/>
      <c r="ABW2" s="650"/>
      <c r="ABX2" s="650"/>
      <c r="ABY2" s="650"/>
      <c r="ABZ2" s="650"/>
      <c r="ACA2" s="541" t="s">
        <v>371</v>
      </c>
      <c r="ACB2" s="541"/>
      <c r="ACC2" s="541"/>
      <c r="ACD2" s="541"/>
      <c r="ACE2" s="541"/>
      <c r="ACF2" s="541"/>
      <c r="ACG2" s="541"/>
      <c r="ACH2" s="541" t="s">
        <v>372</v>
      </c>
      <c r="ACI2" s="541"/>
      <c r="ACJ2" s="541"/>
      <c r="ACK2" s="541"/>
      <c r="ACL2" s="524" t="s">
        <v>965</v>
      </c>
      <c r="ACM2" s="525"/>
      <c r="ACN2" s="525"/>
      <c r="ACO2" s="525"/>
      <c r="ACP2" s="525"/>
      <c r="ACQ2" s="525"/>
      <c r="ACR2" s="525"/>
      <c r="ACS2" s="525"/>
      <c r="ACT2" s="525"/>
      <c r="ACU2" s="525"/>
      <c r="ACV2" s="525"/>
      <c r="ACW2" s="525"/>
      <c r="ACX2" s="525"/>
      <c r="ACY2" s="525"/>
      <c r="ACZ2" s="525"/>
      <c r="ADA2" s="525"/>
      <c r="ADB2" s="525"/>
      <c r="ADC2" s="525"/>
      <c r="ADD2" s="525"/>
      <c r="ADE2" s="525"/>
      <c r="ADF2" s="525"/>
      <c r="ADG2" s="525"/>
      <c r="ADH2" s="525"/>
      <c r="ADI2" s="525"/>
      <c r="ADJ2" s="525"/>
      <c r="ADK2" s="525"/>
      <c r="ADL2" s="525"/>
      <c r="ADM2" s="525"/>
      <c r="ADN2" s="525"/>
      <c r="ADO2" s="525"/>
      <c r="ADP2" s="525"/>
      <c r="ADQ2" s="525"/>
      <c r="ADR2" s="525"/>
      <c r="ADS2" s="525"/>
      <c r="ADT2" s="525"/>
      <c r="ADU2" s="525"/>
      <c r="ADV2" s="525"/>
      <c r="ADW2" s="525"/>
      <c r="ADX2" s="525"/>
      <c r="ADY2" s="525"/>
      <c r="ADZ2" s="525"/>
      <c r="AEA2" s="525"/>
      <c r="AEB2" s="525"/>
      <c r="AEC2" s="525"/>
      <c r="AED2" s="525"/>
      <c r="AEE2" s="525"/>
      <c r="AEF2" s="525"/>
      <c r="AEG2" s="525"/>
      <c r="AEH2" s="525"/>
      <c r="AEI2" s="525"/>
      <c r="AEJ2" s="525"/>
      <c r="AEK2" s="525"/>
      <c r="AEL2" s="525"/>
      <c r="AEM2" s="525"/>
      <c r="AEN2" s="525"/>
      <c r="AEO2" s="525"/>
      <c r="AEP2" s="525"/>
      <c r="AEQ2" s="525"/>
      <c r="AER2" s="525"/>
      <c r="AES2" s="525"/>
      <c r="AET2" s="525"/>
      <c r="AEU2" s="525"/>
      <c r="AEV2" s="525"/>
      <c r="AEW2" s="525"/>
      <c r="AEX2" s="525"/>
      <c r="AEY2" s="525"/>
      <c r="AEZ2" s="525"/>
      <c r="AFA2" s="525"/>
      <c r="AFB2" s="525"/>
      <c r="AFC2" s="525"/>
      <c r="AFD2" s="525"/>
      <c r="AFE2" s="525"/>
      <c r="AFF2" s="525"/>
      <c r="AFG2" s="525"/>
      <c r="AFH2" s="525"/>
      <c r="AFI2" s="525"/>
      <c r="AFJ2" s="525"/>
      <c r="AFK2" s="525"/>
      <c r="AFL2" s="525"/>
      <c r="AFM2" s="525"/>
      <c r="AFN2" s="525"/>
      <c r="AFO2" s="525"/>
      <c r="AFP2" s="525"/>
      <c r="AFQ2" s="525"/>
      <c r="AFR2" s="525"/>
      <c r="AFS2" s="526"/>
      <c r="AFT2" s="523" t="s">
        <v>519</v>
      </c>
      <c r="AFU2" s="523"/>
      <c r="AFV2" s="523"/>
      <c r="AFW2" s="524" t="s">
        <v>966</v>
      </c>
      <c r="AFX2" s="525"/>
      <c r="AFY2" s="525"/>
      <c r="AFZ2" s="525"/>
      <c r="AGA2" s="525"/>
      <c r="AGB2" s="525"/>
      <c r="AGC2" s="525"/>
      <c r="AGD2" s="525"/>
      <c r="AGE2" s="525"/>
      <c r="AGF2" s="525"/>
      <c r="AGG2" s="525"/>
      <c r="AGH2" s="525"/>
      <c r="AGI2" s="525"/>
      <c r="AGJ2" s="525"/>
      <c r="AGK2" s="525"/>
      <c r="AGL2" s="525"/>
      <c r="AGM2" s="525"/>
      <c r="AGN2" s="525"/>
      <c r="AGO2" s="525"/>
      <c r="AGP2" s="525"/>
      <c r="AGQ2" s="525"/>
      <c r="AGR2" s="525"/>
      <c r="AGS2" s="525"/>
      <c r="AGT2" s="525"/>
      <c r="AGU2" s="525"/>
      <c r="AGV2" s="525"/>
      <c r="AGW2" s="525"/>
      <c r="AGX2" s="525"/>
      <c r="AGY2" s="525"/>
      <c r="AGZ2" s="525"/>
      <c r="AHA2" s="525"/>
      <c r="AHB2" s="525"/>
      <c r="AHC2" s="525"/>
      <c r="AHD2" s="525"/>
      <c r="AHE2" s="525"/>
      <c r="AHF2" s="525"/>
      <c r="AHG2" s="525"/>
      <c r="AHH2" s="525"/>
      <c r="AHI2" s="525"/>
      <c r="AHJ2" s="525"/>
      <c r="AHK2" s="525"/>
      <c r="AHL2" s="525"/>
      <c r="AHM2" s="525"/>
      <c r="AHN2" s="525"/>
      <c r="AHO2" s="525"/>
      <c r="AHP2" s="525"/>
      <c r="AHQ2" s="525"/>
      <c r="AHR2" s="525"/>
      <c r="AHS2" s="525"/>
      <c r="AHT2" s="525"/>
      <c r="AHU2" s="525"/>
      <c r="AHV2" s="525"/>
      <c r="AHW2" s="525"/>
      <c r="AHX2" s="525"/>
      <c r="AHY2" s="525"/>
      <c r="AHZ2" s="525"/>
      <c r="AIA2" s="525"/>
      <c r="AIB2" s="525"/>
      <c r="AIC2" s="525"/>
      <c r="AID2" s="525"/>
      <c r="AIE2" s="525"/>
      <c r="AIF2" s="525"/>
      <c r="AIG2" s="525"/>
      <c r="AIH2" s="525"/>
      <c r="AII2" s="525"/>
      <c r="AIJ2" s="525"/>
      <c r="AIK2" s="525"/>
      <c r="AIL2" s="525"/>
      <c r="AIM2" s="525"/>
      <c r="AIN2" s="525"/>
      <c r="AIO2" s="525"/>
      <c r="AIP2" s="525"/>
      <c r="AIQ2" s="525"/>
      <c r="AIR2" s="525"/>
      <c r="AIS2" s="525"/>
      <c r="AIT2" s="525"/>
      <c r="AIU2" s="525"/>
      <c r="AIV2" s="525"/>
      <c r="AIW2" s="525"/>
      <c r="AIX2" s="525"/>
      <c r="AIY2" s="525"/>
      <c r="AIZ2" s="525"/>
      <c r="AJA2" s="525"/>
      <c r="AJB2" s="525"/>
      <c r="AJC2" s="526"/>
      <c r="AJD2" s="524" t="s">
        <v>964</v>
      </c>
      <c r="AJE2" s="525"/>
      <c r="AJF2" s="525"/>
      <c r="AJG2" s="525"/>
      <c r="AJH2" s="525"/>
      <c r="AJI2" s="525"/>
      <c r="AJJ2" s="525"/>
      <c r="AJK2" s="525"/>
      <c r="AJL2" s="525"/>
      <c r="AJM2" s="525"/>
      <c r="AJN2" s="525"/>
      <c r="AJO2" s="525"/>
      <c r="AJP2" s="525"/>
      <c r="AJQ2" s="525"/>
      <c r="AJR2" s="525"/>
      <c r="AJS2" s="525"/>
      <c r="AJT2" s="525"/>
      <c r="AJU2" s="525"/>
      <c r="AJV2" s="525"/>
      <c r="AJW2" s="525"/>
      <c r="AJX2" s="525"/>
      <c r="AJY2" s="525"/>
      <c r="AJZ2" s="525"/>
      <c r="AKA2" s="525"/>
      <c r="AKB2" s="525"/>
      <c r="AKC2" s="525"/>
      <c r="AKD2" s="525"/>
      <c r="AKE2" s="525"/>
      <c r="AKF2" s="525"/>
      <c r="AKG2" s="525"/>
      <c r="AKH2" s="525"/>
      <c r="AKI2" s="525"/>
      <c r="AKJ2" s="525"/>
      <c r="AKK2" s="525"/>
      <c r="AKL2" s="525"/>
      <c r="AKM2" s="525"/>
      <c r="AKN2" s="525"/>
      <c r="AKO2" s="525"/>
      <c r="AKP2" s="525"/>
      <c r="AKQ2" s="525"/>
      <c r="AKR2" s="525"/>
      <c r="AKS2" s="525"/>
      <c r="AKT2" s="525"/>
      <c r="AKU2" s="525"/>
      <c r="AKV2" s="525"/>
      <c r="AKW2" s="525"/>
      <c r="AKX2" s="525"/>
      <c r="AKY2" s="525"/>
      <c r="AKZ2" s="525"/>
      <c r="ALA2" s="525"/>
      <c r="ALB2" s="525"/>
      <c r="ALC2" s="525"/>
      <c r="ALD2" s="525"/>
      <c r="ALE2" s="525"/>
      <c r="ALF2" s="525"/>
      <c r="ALG2" s="525"/>
      <c r="ALH2" s="525"/>
      <c r="ALI2" s="525"/>
      <c r="ALJ2" s="525"/>
      <c r="ALK2" s="525"/>
      <c r="ALL2" s="525"/>
      <c r="ALM2" s="525"/>
      <c r="ALN2" s="525"/>
      <c r="ALO2" s="525"/>
      <c r="ALP2" s="525"/>
      <c r="ALQ2" s="525"/>
      <c r="ALR2" s="525"/>
      <c r="ALS2" s="525"/>
      <c r="ALT2" s="525"/>
      <c r="ALU2" s="525"/>
      <c r="ALV2" s="525"/>
      <c r="ALW2" s="525"/>
      <c r="ALX2" s="525"/>
      <c r="ALY2" s="525"/>
      <c r="ALZ2" s="525"/>
      <c r="AMA2" s="525"/>
      <c r="AMB2" s="525"/>
      <c r="AMC2" s="525"/>
      <c r="AMD2" s="525"/>
      <c r="AME2" s="525"/>
      <c r="AMF2" s="525"/>
      <c r="AMG2" s="525"/>
      <c r="AMH2" s="525"/>
      <c r="AMI2" s="525"/>
      <c r="AMJ2" s="526"/>
      <c r="AMK2" s="511" t="s">
        <v>667</v>
      </c>
      <c r="AML2" s="511"/>
      <c r="AMM2" s="511"/>
      <c r="AMN2" s="511"/>
      <c r="AMO2" s="511"/>
      <c r="AMP2" s="511"/>
      <c r="AMQ2" s="511"/>
      <c r="AMR2" s="511"/>
      <c r="AMS2" s="511"/>
      <c r="AMT2" s="511"/>
      <c r="AMU2" s="511" t="s">
        <v>787</v>
      </c>
      <c r="AMV2" s="511"/>
      <c r="AMW2" s="511"/>
      <c r="AMX2" s="511"/>
      <c r="AMY2" s="515" t="s">
        <v>969</v>
      </c>
      <c r="AMZ2" s="516"/>
      <c r="ANA2" s="516"/>
      <c r="ANB2" s="517"/>
      <c r="ANC2" s="515" t="s">
        <v>970</v>
      </c>
      <c r="AND2" s="516"/>
      <c r="ANE2" s="516"/>
      <c r="ANF2" s="517"/>
      <c r="ANG2" s="511" t="s">
        <v>788</v>
      </c>
      <c r="ANH2" s="511"/>
      <c r="ANI2" s="511"/>
      <c r="ANJ2" s="511"/>
      <c r="ANK2" s="521" t="s">
        <v>790</v>
      </c>
      <c r="ANL2" s="521" t="s">
        <v>791</v>
      </c>
      <c r="ANM2" s="511" t="s">
        <v>520</v>
      </c>
      <c r="ANN2" s="511" t="s">
        <v>521</v>
      </c>
      <c r="ANO2" s="511" t="s">
        <v>522</v>
      </c>
      <c r="ANP2" s="510" t="s">
        <v>674</v>
      </c>
      <c r="ANQ2" s="510" t="s">
        <v>675</v>
      </c>
      <c r="ANR2" s="510"/>
      <c r="ANS2" s="510"/>
      <c r="ANT2" s="510"/>
      <c r="ANU2" s="510"/>
      <c r="ANV2" s="510"/>
      <c r="ANW2" s="510"/>
      <c r="ANX2" s="510" t="s">
        <v>680</v>
      </c>
      <c r="ANY2" s="510" t="s">
        <v>681</v>
      </c>
      <c r="ANZ2" s="510"/>
      <c r="AOA2" s="510"/>
      <c r="AOB2" s="510"/>
      <c r="AOC2" s="510"/>
      <c r="AOD2" s="510"/>
      <c r="AOE2" s="510"/>
      <c r="AOF2" s="510"/>
      <c r="AOG2" s="510" t="s">
        <v>679</v>
      </c>
      <c r="AOH2" s="510"/>
      <c r="AOI2" s="510"/>
      <c r="AOJ2" s="510"/>
      <c r="AOK2" s="510"/>
      <c r="AOL2" s="510"/>
      <c r="AOM2" s="510"/>
      <c r="AON2" s="656"/>
      <c r="AOO2" s="657"/>
      <c r="AOP2" s="657"/>
      <c r="AOQ2" s="657"/>
      <c r="AOR2" s="657"/>
      <c r="AOS2" s="657"/>
      <c r="AOT2" s="657"/>
      <c r="AOU2" s="657"/>
      <c r="AOV2" s="657"/>
      <c r="AOW2" s="657"/>
      <c r="AOX2" s="657"/>
      <c r="AOY2" s="657"/>
      <c r="AOZ2" s="657"/>
      <c r="APA2" s="657"/>
      <c r="APB2" s="657"/>
      <c r="APC2" s="657"/>
      <c r="APD2" s="657"/>
      <c r="APE2" s="657"/>
      <c r="APF2" s="657"/>
      <c r="APG2" s="657"/>
      <c r="APH2" s="657"/>
      <c r="API2" s="657"/>
      <c r="APJ2" s="652"/>
      <c r="APK2" s="653"/>
      <c r="APL2" s="653"/>
      <c r="APM2" s="653"/>
      <c r="APN2" s="653"/>
      <c r="APO2" s="653"/>
      <c r="APP2" s="653"/>
    </row>
    <row r="3" spans="1:1108" ht="13.5" customHeight="1">
      <c r="A3" s="538"/>
      <c r="B3" s="538"/>
      <c r="C3" s="624"/>
      <c r="D3" s="620"/>
      <c r="E3" s="620"/>
      <c r="F3" s="620"/>
      <c r="G3" s="620"/>
      <c r="H3" s="620"/>
      <c r="I3" s="620"/>
      <c r="J3" s="620"/>
      <c r="K3" s="620"/>
      <c r="L3" s="620"/>
      <c r="M3" s="620"/>
      <c r="N3" s="620"/>
      <c r="O3" s="620"/>
      <c r="P3" s="620"/>
      <c r="Q3" s="620"/>
      <c r="R3" s="620"/>
      <c r="S3" s="620"/>
      <c r="T3" s="620"/>
      <c r="U3" s="620"/>
      <c r="V3" s="620"/>
      <c r="W3" s="623" t="s">
        <v>1011</v>
      </c>
      <c r="X3" s="625"/>
      <c r="Y3" s="625"/>
      <c r="Z3" s="625"/>
      <c r="AA3" s="625"/>
      <c r="AB3" s="625"/>
      <c r="AC3" s="625"/>
      <c r="AD3" s="625"/>
      <c r="AE3" s="625"/>
      <c r="AF3" s="624"/>
      <c r="AG3" s="620" t="s">
        <v>794</v>
      </c>
      <c r="AH3" s="620"/>
      <c r="AI3" s="620"/>
      <c r="AJ3" s="620"/>
      <c r="AK3" s="620"/>
      <c r="AL3" s="620"/>
      <c r="AM3" s="620"/>
      <c r="AN3" s="620"/>
      <c r="AO3" s="620"/>
      <c r="AP3" s="620"/>
      <c r="AQ3" s="620" t="s">
        <v>208</v>
      </c>
      <c r="AR3" s="620"/>
      <c r="AS3" s="620"/>
      <c r="AT3" s="620"/>
      <c r="AU3" s="620"/>
      <c r="AV3" s="620"/>
      <c r="AW3" s="620"/>
      <c r="AX3" s="620"/>
      <c r="AY3" s="620"/>
      <c r="AZ3" s="620"/>
      <c r="BA3" s="620" t="s">
        <v>209</v>
      </c>
      <c r="BB3" s="620"/>
      <c r="BC3" s="620"/>
      <c r="BD3" s="620"/>
      <c r="BE3" s="620"/>
      <c r="BF3" s="620"/>
      <c r="BG3" s="620"/>
      <c r="BH3" s="620"/>
      <c r="BI3" s="620"/>
      <c r="BJ3" s="620"/>
      <c r="BK3" s="620" t="s">
        <v>210</v>
      </c>
      <c r="BL3" s="620"/>
      <c r="BM3" s="620"/>
      <c r="BN3" s="620"/>
      <c r="BO3" s="620"/>
      <c r="BP3" s="620"/>
      <c r="BQ3" s="620"/>
      <c r="BR3" s="620"/>
      <c r="BS3" s="620"/>
      <c r="BT3" s="620"/>
      <c r="BU3" s="620" t="s">
        <v>211</v>
      </c>
      <c r="BV3" s="620"/>
      <c r="BW3" s="620"/>
      <c r="BX3" s="620"/>
      <c r="BY3" s="620"/>
      <c r="BZ3" s="620"/>
      <c r="CA3" s="620"/>
      <c r="CB3" s="620"/>
      <c r="CC3" s="620"/>
      <c r="CD3" s="620"/>
      <c r="CE3" s="620"/>
      <c r="CF3" s="620"/>
      <c r="CG3" s="620"/>
      <c r="CH3" s="620"/>
      <c r="CI3" s="620"/>
      <c r="CJ3" s="620"/>
      <c r="CK3" s="620"/>
      <c r="CL3" s="620"/>
      <c r="CM3" s="620"/>
      <c r="CN3" s="620"/>
      <c r="CO3" s="620" t="s">
        <v>212</v>
      </c>
      <c r="CP3" s="620"/>
      <c r="CQ3" s="620"/>
      <c r="CR3" s="620"/>
      <c r="CS3" s="620"/>
      <c r="CT3" s="620"/>
      <c r="CU3" s="620"/>
      <c r="CV3" s="620"/>
      <c r="CW3" s="620"/>
      <c r="CX3" s="620"/>
      <c r="CY3" s="620" t="s">
        <v>213</v>
      </c>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587" t="s">
        <v>236</v>
      </c>
      <c r="ED3" s="587" t="s">
        <v>237</v>
      </c>
      <c r="EE3" s="587" t="s">
        <v>238</v>
      </c>
      <c r="EF3" s="587" t="s">
        <v>239</v>
      </c>
      <c r="EG3" s="587" t="s">
        <v>240</v>
      </c>
      <c r="EH3" s="587" t="s">
        <v>241</v>
      </c>
      <c r="EI3" s="587" t="s">
        <v>242</v>
      </c>
      <c r="EJ3" s="587" t="s">
        <v>243</v>
      </c>
      <c r="EK3" s="587" t="s">
        <v>244</v>
      </c>
      <c r="EL3" s="587" t="s">
        <v>245</v>
      </c>
      <c r="EM3" s="587" t="s">
        <v>246</v>
      </c>
      <c r="EN3" s="587" t="s">
        <v>247</v>
      </c>
      <c r="EO3" s="587" t="s">
        <v>248</v>
      </c>
      <c r="EP3" s="587" t="s">
        <v>249</v>
      </c>
      <c r="EQ3" s="587" t="s">
        <v>250</v>
      </c>
      <c r="ER3" s="587" t="s">
        <v>251</v>
      </c>
      <c r="ES3" s="587" t="s">
        <v>252</v>
      </c>
      <c r="ET3" s="587" t="s">
        <v>253</v>
      </c>
      <c r="EU3" s="587" t="s">
        <v>254</v>
      </c>
      <c r="EV3" s="587" t="s">
        <v>255</v>
      </c>
      <c r="EW3" s="587" t="s">
        <v>256</v>
      </c>
      <c r="EX3" s="588" t="s">
        <v>257</v>
      </c>
      <c r="EY3" s="588" t="s">
        <v>258</v>
      </c>
      <c r="EZ3" s="588" t="s">
        <v>259</v>
      </c>
      <c r="FA3" s="587" t="s">
        <v>260</v>
      </c>
      <c r="FB3" s="587"/>
      <c r="FC3" s="588" t="s">
        <v>453</v>
      </c>
      <c r="FD3" s="587" t="s">
        <v>261</v>
      </c>
      <c r="FE3" s="587" t="s">
        <v>262</v>
      </c>
      <c r="FF3" s="587" t="s">
        <v>263</v>
      </c>
      <c r="FG3" s="587" t="s">
        <v>264</v>
      </c>
      <c r="FH3" s="587" t="s">
        <v>265</v>
      </c>
      <c r="FI3" s="587" t="s">
        <v>266</v>
      </c>
      <c r="FJ3" s="587" t="s">
        <v>267</v>
      </c>
      <c r="FK3" s="587" t="s">
        <v>268</v>
      </c>
      <c r="FL3" s="587" t="s">
        <v>269</v>
      </c>
      <c r="FM3" s="590"/>
      <c r="FN3" s="607" t="s">
        <v>270</v>
      </c>
      <c r="FO3" s="608"/>
      <c r="FP3" s="608"/>
      <c r="FQ3" s="608" t="s">
        <v>271</v>
      </c>
      <c r="FR3" s="608"/>
      <c r="FS3" s="608"/>
      <c r="FT3" s="608" t="s">
        <v>218</v>
      </c>
      <c r="FU3" s="608"/>
      <c r="FV3" s="608"/>
      <c r="FW3" s="615"/>
      <c r="FX3" s="608" t="s">
        <v>270</v>
      </c>
      <c r="FY3" s="608"/>
      <c r="FZ3" s="608"/>
      <c r="GA3" s="608" t="s">
        <v>272</v>
      </c>
      <c r="GB3" s="608"/>
      <c r="GC3" s="608"/>
      <c r="GD3" s="585"/>
      <c r="GE3" s="586"/>
      <c r="GF3" s="597" t="s">
        <v>273</v>
      </c>
      <c r="GG3" s="598"/>
      <c r="GH3" s="598"/>
      <c r="GI3" s="599"/>
      <c r="GJ3" s="597" t="s">
        <v>274</v>
      </c>
      <c r="GK3" s="598"/>
      <c r="GL3" s="598"/>
      <c r="GM3" s="599"/>
      <c r="GN3" s="600" t="s">
        <v>275</v>
      </c>
      <c r="GO3" s="601"/>
      <c r="GP3" s="601"/>
      <c r="GQ3" s="602"/>
      <c r="GR3" s="600" t="s">
        <v>276</v>
      </c>
      <c r="GS3" s="601"/>
      <c r="GT3" s="601"/>
      <c r="GU3" s="602"/>
      <c r="GV3" s="597" t="s">
        <v>528</v>
      </c>
      <c r="GW3" s="598"/>
      <c r="GX3" s="598"/>
      <c r="GY3" s="599"/>
      <c r="GZ3" s="605"/>
      <c r="HA3" s="606"/>
      <c r="HB3" s="606"/>
      <c r="HC3" s="606"/>
      <c r="HD3" s="606"/>
      <c r="HE3" s="606"/>
      <c r="HF3" s="606"/>
      <c r="HG3" s="606"/>
      <c r="HH3" s="606"/>
      <c r="HI3" s="606"/>
      <c r="HJ3" s="555"/>
      <c r="HK3" s="555"/>
      <c r="HL3" s="543" t="s">
        <v>277</v>
      </c>
      <c r="HM3" s="543"/>
      <c r="HN3" s="543" t="s">
        <v>278</v>
      </c>
      <c r="HO3" s="543"/>
      <c r="HP3" s="543" t="s">
        <v>279</v>
      </c>
      <c r="HQ3" s="543"/>
      <c r="HR3" s="543"/>
      <c r="HS3" s="543"/>
      <c r="HT3" s="543" t="s">
        <v>280</v>
      </c>
      <c r="HU3" s="543"/>
      <c r="HV3" s="543"/>
      <c r="HW3" s="630" t="s">
        <v>281</v>
      </c>
      <c r="HX3" s="631"/>
      <c r="HY3" s="543" t="s">
        <v>282</v>
      </c>
      <c r="HZ3" s="543"/>
      <c r="IA3" s="543"/>
      <c r="IB3" s="630" t="s">
        <v>283</v>
      </c>
      <c r="IC3" s="631"/>
      <c r="ID3" s="630" t="s">
        <v>284</v>
      </c>
      <c r="IE3" s="631"/>
      <c r="IF3" s="571" t="s">
        <v>469</v>
      </c>
      <c r="IG3" s="571" t="s">
        <v>466</v>
      </c>
      <c r="IH3" s="571"/>
      <c r="II3" s="571"/>
      <c r="IJ3" s="571"/>
      <c r="IK3" s="573" t="s">
        <v>304</v>
      </c>
      <c r="IL3" s="574"/>
      <c r="IM3" s="574"/>
      <c r="IN3" s="574"/>
      <c r="IO3" s="574"/>
      <c r="IP3" s="575"/>
      <c r="IQ3" s="573" t="s">
        <v>305</v>
      </c>
      <c r="IR3" s="574"/>
      <c r="IS3" s="574"/>
      <c r="IT3" s="574"/>
      <c r="IU3" s="574"/>
      <c r="IV3" s="574"/>
      <c r="IW3" s="574"/>
      <c r="IX3" s="575"/>
      <c r="IY3" s="573" t="s">
        <v>306</v>
      </c>
      <c r="IZ3" s="574"/>
      <c r="JA3" s="574"/>
      <c r="JB3" s="574"/>
      <c r="JC3" s="574"/>
      <c r="JD3" s="574"/>
      <c r="JE3" s="575"/>
      <c r="JF3" s="580" t="s">
        <v>307</v>
      </c>
      <c r="JG3" s="580"/>
      <c r="JH3" s="580"/>
      <c r="JI3" s="573" t="s">
        <v>308</v>
      </c>
      <c r="JJ3" s="574"/>
      <c r="JK3" s="574"/>
      <c r="JL3" s="574"/>
      <c r="JM3" s="575"/>
      <c r="JN3" s="580" t="s">
        <v>309</v>
      </c>
      <c r="JO3" s="580"/>
      <c r="JP3" s="580"/>
      <c r="JQ3" s="580"/>
      <c r="JR3" s="580"/>
      <c r="JS3" s="580" t="s">
        <v>310</v>
      </c>
      <c r="JT3" s="580"/>
      <c r="JU3" s="580"/>
      <c r="JV3" s="580"/>
      <c r="JW3" s="580" t="s">
        <v>311</v>
      </c>
      <c r="JX3" s="580"/>
      <c r="JY3" s="580"/>
      <c r="JZ3" s="580"/>
      <c r="KA3" s="580"/>
      <c r="KB3" s="573" t="s">
        <v>312</v>
      </c>
      <c r="KC3" s="574"/>
      <c r="KD3" s="574"/>
      <c r="KE3" s="574"/>
      <c r="KF3" s="573" t="s">
        <v>313</v>
      </c>
      <c r="KG3" s="574"/>
      <c r="KH3" s="574"/>
      <c r="KI3" s="574"/>
      <c r="KJ3" s="574"/>
      <c r="KK3" s="573" t="s">
        <v>268</v>
      </c>
      <c r="KL3" s="574"/>
      <c r="KM3" s="574"/>
      <c r="KN3" s="574"/>
      <c r="KO3" s="574"/>
      <c r="KP3" s="574"/>
      <c r="KQ3" s="574"/>
      <c r="KR3" s="574"/>
      <c r="KS3" s="575"/>
      <c r="KT3" s="570" t="s">
        <v>330</v>
      </c>
      <c r="KU3" s="550"/>
      <c r="KV3" s="550"/>
      <c r="KW3" s="550"/>
      <c r="KX3" s="550"/>
      <c r="KY3" s="550"/>
      <c r="KZ3" s="551" t="s">
        <v>331</v>
      </c>
      <c r="LA3" s="551" t="s">
        <v>332</v>
      </c>
      <c r="LB3" s="550" t="s">
        <v>330</v>
      </c>
      <c r="LC3" s="550"/>
      <c r="LD3" s="550"/>
      <c r="LE3" s="550"/>
      <c r="LF3" s="550"/>
      <c r="LG3" s="550"/>
      <c r="LH3" s="551" t="s">
        <v>331</v>
      </c>
      <c r="LI3" s="551" t="s">
        <v>332</v>
      </c>
      <c r="LJ3" s="550" t="s">
        <v>330</v>
      </c>
      <c r="LK3" s="550"/>
      <c r="LL3" s="550"/>
      <c r="LM3" s="550"/>
      <c r="LN3" s="550"/>
      <c r="LO3" s="550"/>
      <c r="LP3" s="551" t="s">
        <v>331</v>
      </c>
      <c r="LQ3" s="551" t="s">
        <v>332</v>
      </c>
      <c r="LR3" s="550" t="s">
        <v>330</v>
      </c>
      <c r="LS3" s="550"/>
      <c r="LT3" s="550"/>
      <c r="LU3" s="550"/>
      <c r="LV3" s="550"/>
      <c r="LW3" s="550"/>
      <c r="LX3" s="551" t="s">
        <v>331</v>
      </c>
      <c r="LY3" s="551" t="s">
        <v>332</v>
      </c>
      <c r="LZ3" s="550" t="s">
        <v>330</v>
      </c>
      <c r="MA3" s="550"/>
      <c r="MB3" s="550"/>
      <c r="MC3" s="550"/>
      <c r="MD3" s="550"/>
      <c r="ME3" s="550"/>
      <c r="MF3" s="551" t="s">
        <v>331</v>
      </c>
      <c r="MG3" s="551" t="s">
        <v>332</v>
      </c>
      <c r="MH3" s="568" t="s">
        <v>330</v>
      </c>
      <c r="MI3" s="569"/>
      <c r="MJ3" s="569"/>
      <c r="MK3" s="569"/>
      <c r="ML3" s="569"/>
      <c r="MM3" s="570"/>
      <c r="MN3" s="548" t="s">
        <v>331</v>
      </c>
      <c r="MO3" s="548" t="s">
        <v>332</v>
      </c>
      <c r="MP3" s="550" t="s">
        <v>330</v>
      </c>
      <c r="MQ3" s="550"/>
      <c r="MR3" s="550"/>
      <c r="MS3" s="550"/>
      <c r="MT3" s="550"/>
      <c r="MU3" s="550"/>
      <c r="MV3" s="551" t="s">
        <v>331</v>
      </c>
      <c r="MW3" s="551" t="s">
        <v>332</v>
      </c>
      <c r="MX3" s="550" t="s">
        <v>330</v>
      </c>
      <c r="MY3" s="550"/>
      <c r="MZ3" s="550"/>
      <c r="NA3" s="550"/>
      <c r="NB3" s="550"/>
      <c r="NC3" s="550"/>
      <c r="ND3" s="551" t="s">
        <v>331</v>
      </c>
      <c r="NE3" s="551" t="s">
        <v>332</v>
      </c>
      <c r="NF3" s="550" t="s">
        <v>330</v>
      </c>
      <c r="NG3" s="550"/>
      <c r="NH3" s="550"/>
      <c r="NI3" s="550"/>
      <c r="NJ3" s="550"/>
      <c r="NK3" s="550"/>
      <c r="NL3" s="551" t="s">
        <v>331</v>
      </c>
      <c r="NM3" s="551" t="s">
        <v>332</v>
      </c>
      <c r="NN3" s="550" t="s">
        <v>330</v>
      </c>
      <c r="NO3" s="550"/>
      <c r="NP3" s="550"/>
      <c r="NQ3" s="550"/>
      <c r="NR3" s="550"/>
      <c r="NS3" s="550"/>
      <c r="NT3" s="551" t="s">
        <v>331</v>
      </c>
      <c r="NU3" s="551" t="s">
        <v>332</v>
      </c>
      <c r="NV3" s="550" t="s">
        <v>330</v>
      </c>
      <c r="NW3" s="550"/>
      <c r="NX3" s="550"/>
      <c r="NY3" s="550"/>
      <c r="NZ3" s="550"/>
      <c r="OA3" s="550"/>
      <c r="OB3" s="551" t="s">
        <v>331</v>
      </c>
      <c r="OC3" s="551" t="s">
        <v>332</v>
      </c>
      <c r="OD3" s="550" t="s">
        <v>330</v>
      </c>
      <c r="OE3" s="550"/>
      <c r="OF3" s="550"/>
      <c r="OG3" s="550"/>
      <c r="OH3" s="550"/>
      <c r="OI3" s="550"/>
      <c r="OJ3" s="551" t="s">
        <v>331</v>
      </c>
      <c r="OK3" s="551" t="s">
        <v>332</v>
      </c>
      <c r="OL3" s="550" t="s">
        <v>330</v>
      </c>
      <c r="OM3" s="550"/>
      <c r="ON3" s="550"/>
      <c r="OO3" s="550"/>
      <c r="OP3" s="550"/>
      <c r="OQ3" s="550"/>
      <c r="OR3" s="551" t="s">
        <v>331</v>
      </c>
      <c r="OS3" s="551" t="s">
        <v>332</v>
      </c>
      <c r="OT3" s="550" t="s">
        <v>330</v>
      </c>
      <c r="OU3" s="550"/>
      <c r="OV3" s="550"/>
      <c r="OW3" s="550"/>
      <c r="OX3" s="550"/>
      <c r="OY3" s="550"/>
      <c r="OZ3" s="551" t="s">
        <v>331</v>
      </c>
      <c r="PA3" s="551" t="s">
        <v>332</v>
      </c>
      <c r="PB3" s="550" t="s">
        <v>330</v>
      </c>
      <c r="PC3" s="550"/>
      <c r="PD3" s="550"/>
      <c r="PE3" s="550"/>
      <c r="PF3" s="550"/>
      <c r="PG3" s="550"/>
      <c r="PH3" s="551" t="s">
        <v>331</v>
      </c>
      <c r="PI3" s="551" t="s">
        <v>332</v>
      </c>
      <c r="PJ3" s="550" t="s">
        <v>330</v>
      </c>
      <c r="PK3" s="550"/>
      <c r="PL3" s="550"/>
      <c r="PM3" s="550"/>
      <c r="PN3" s="550"/>
      <c r="PO3" s="550"/>
      <c r="PP3" s="551" t="s">
        <v>331</v>
      </c>
      <c r="PQ3" s="551" t="s">
        <v>332</v>
      </c>
      <c r="PR3" s="550" t="s">
        <v>330</v>
      </c>
      <c r="PS3" s="550"/>
      <c r="PT3" s="550"/>
      <c r="PU3" s="550"/>
      <c r="PV3" s="550"/>
      <c r="PW3" s="550"/>
      <c r="PX3" s="551" t="s">
        <v>331</v>
      </c>
      <c r="PY3" s="551" t="s">
        <v>332</v>
      </c>
      <c r="PZ3" s="550" t="s">
        <v>330</v>
      </c>
      <c r="QA3" s="550"/>
      <c r="QB3" s="550"/>
      <c r="QC3" s="550"/>
      <c r="QD3" s="550"/>
      <c r="QE3" s="550"/>
      <c r="QF3" s="551" t="s">
        <v>331</v>
      </c>
      <c r="QG3" s="551" t="s">
        <v>332</v>
      </c>
      <c r="QH3" s="550" t="s">
        <v>330</v>
      </c>
      <c r="QI3" s="550"/>
      <c r="QJ3" s="550"/>
      <c r="QK3" s="550"/>
      <c r="QL3" s="550"/>
      <c r="QM3" s="550"/>
      <c r="QN3" s="551" t="s">
        <v>331</v>
      </c>
      <c r="QO3" s="551" t="s">
        <v>332</v>
      </c>
      <c r="QP3" s="550" t="s">
        <v>330</v>
      </c>
      <c r="QQ3" s="550"/>
      <c r="QR3" s="550"/>
      <c r="QS3" s="550"/>
      <c r="QT3" s="550"/>
      <c r="QU3" s="550"/>
      <c r="QV3" s="551" t="s">
        <v>331</v>
      </c>
      <c r="QW3" s="551" t="s">
        <v>332</v>
      </c>
      <c r="QX3" s="568" t="s">
        <v>330</v>
      </c>
      <c r="QY3" s="569"/>
      <c r="QZ3" s="569"/>
      <c r="RA3" s="569"/>
      <c r="RB3" s="569"/>
      <c r="RC3" s="570"/>
      <c r="RD3" s="548" t="s">
        <v>331</v>
      </c>
      <c r="RE3" s="548" t="s">
        <v>332</v>
      </c>
      <c r="RF3" s="568" t="s">
        <v>330</v>
      </c>
      <c r="RG3" s="569"/>
      <c r="RH3" s="569"/>
      <c r="RI3" s="569"/>
      <c r="RJ3" s="569"/>
      <c r="RK3" s="570"/>
      <c r="RL3" s="548" t="s">
        <v>331</v>
      </c>
      <c r="RM3" s="548" t="s">
        <v>332</v>
      </c>
      <c r="RN3" s="550" t="s">
        <v>330</v>
      </c>
      <c r="RO3" s="550"/>
      <c r="RP3" s="550"/>
      <c r="RQ3" s="550"/>
      <c r="RR3" s="550"/>
      <c r="RS3" s="550"/>
      <c r="RT3" s="551" t="s">
        <v>331</v>
      </c>
      <c r="RU3" s="551" t="s">
        <v>332</v>
      </c>
      <c r="RV3" s="550"/>
      <c r="RW3" s="550"/>
      <c r="RX3" s="550"/>
      <c r="RY3" s="550"/>
      <c r="RZ3" s="636"/>
      <c r="SA3" s="547" t="s">
        <v>348</v>
      </c>
      <c r="SB3" s="547"/>
      <c r="SC3" s="547"/>
      <c r="SD3" s="547"/>
      <c r="SE3" s="547"/>
      <c r="SF3" s="547"/>
      <c r="SG3" s="547"/>
      <c r="SH3" s="547"/>
      <c r="SI3" s="547" t="s">
        <v>349</v>
      </c>
      <c r="SJ3" s="547"/>
      <c r="SK3" s="547"/>
      <c r="SL3" s="547"/>
      <c r="SM3" s="547"/>
      <c r="SN3" s="547"/>
      <c r="SO3" s="547"/>
      <c r="SP3" s="547"/>
      <c r="SQ3" s="547" t="s">
        <v>268</v>
      </c>
      <c r="SR3" s="547"/>
      <c r="SS3" s="547"/>
      <c r="ST3" s="547"/>
      <c r="SU3" s="547"/>
      <c r="SV3" s="547"/>
      <c r="SW3" s="547"/>
      <c r="SX3" s="547"/>
      <c r="SY3" s="547" t="s">
        <v>348</v>
      </c>
      <c r="SZ3" s="547"/>
      <c r="TA3" s="547"/>
      <c r="TB3" s="547"/>
      <c r="TC3" s="547"/>
      <c r="TD3" s="547"/>
      <c r="TE3" s="547"/>
      <c r="TF3" s="547"/>
      <c r="TG3" s="547" t="s">
        <v>349</v>
      </c>
      <c r="TH3" s="547"/>
      <c r="TI3" s="547"/>
      <c r="TJ3" s="547"/>
      <c r="TK3" s="547"/>
      <c r="TL3" s="547"/>
      <c r="TM3" s="547"/>
      <c r="TN3" s="547"/>
      <c r="TO3" s="547" t="s">
        <v>268</v>
      </c>
      <c r="TP3" s="547"/>
      <c r="TQ3" s="547"/>
      <c r="TR3" s="547"/>
      <c r="TS3" s="547"/>
      <c r="TT3" s="547"/>
      <c r="TU3" s="547"/>
      <c r="TV3" s="547"/>
      <c r="TW3" s="547" t="s">
        <v>348</v>
      </c>
      <c r="TX3" s="547"/>
      <c r="TY3" s="547"/>
      <c r="TZ3" s="547"/>
      <c r="UA3" s="547"/>
      <c r="UB3" s="547"/>
      <c r="UC3" s="547"/>
      <c r="UD3" s="547"/>
      <c r="UE3" s="547" t="s">
        <v>349</v>
      </c>
      <c r="UF3" s="547"/>
      <c r="UG3" s="547"/>
      <c r="UH3" s="547"/>
      <c r="UI3" s="547"/>
      <c r="UJ3" s="547"/>
      <c r="UK3" s="547"/>
      <c r="UL3" s="547"/>
      <c r="UM3" s="547" t="s">
        <v>268</v>
      </c>
      <c r="UN3" s="547"/>
      <c r="UO3" s="547"/>
      <c r="UP3" s="547"/>
      <c r="UQ3" s="547"/>
      <c r="UR3" s="547"/>
      <c r="US3" s="547"/>
      <c r="UT3" s="547"/>
      <c r="UU3" s="547" t="s">
        <v>348</v>
      </c>
      <c r="UV3" s="547"/>
      <c r="UW3" s="547"/>
      <c r="UX3" s="547"/>
      <c r="UY3" s="547"/>
      <c r="UZ3" s="547"/>
      <c r="VA3" s="547"/>
      <c r="VB3" s="547"/>
      <c r="VC3" s="547" t="s">
        <v>349</v>
      </c>
      <c r="VD3" s="547"/>
      <c r="VE3" s="547"/>
      <c r="VF3" s="547"/>
      <c r="VG3" s="547"/>
      <c r="VH3" s="547"/>
      <c r="VI3" s="547"/>
      <c r="VJ3" s="547"/>
      <c r="VK3" s="547" t="s">
        <v>268</v>
      </c>
      <c r="VL3" s="547"/>
      <c r="VM3" s="547"/>
      <c r="VN3" s="547"/>
      <c r="VO3" s="547"/>
      <c r="VP3" s="547"/>
      <c r="VQ3" s="547"/>
      <c r="VR3" s="547"/>
      <c r="VS3" s="547" t="s">
        <v>348</v>
      </c>
      <c r="VT3" s="547"/>
      <c r="VU3" s="547"/>
      <c r="VV3" s="547"/>
      <c r="VW3" s="547"/>
      <c r="VX3" s="547"/>
      <c r="VY3" s="547"/>
      <c r="VZ3" s="547"/>
      <c r="WA3" s="547" t="s">
        <v>349</v>
      </c>
      <c r="WB3" s="547"/>
      <c r="WC3" s="547"/>
      <c r="WD3" s="547"/>
      <c r="WE3" s="547"/>
      <c r="WF3" s="547"/>
      <c r="WG3" s="547"/>
      <c r="WH3" s="547"/>
      <c r="WI3" s="547" t="s">
        <v>268</v>
      </c>
      <c r="WJ3" s="547"/>
      <c r="WK3" s="547"/>
      <c r="WL3" s="547"/>
      <c r="WM3" s="547"/>
      <c r="WN3" s="547"/>
      <c r="WO3" s="547"/>
      <c r="WP3" s="547"/>
      <c r="WQ3" s="547" t="s">
        <v>348</v>
      </c>
      <c r="WR3" s="547"/>
      <c r="WS3" s="547"/>
      <c r="WT3" s="547"/>
      <c r="WU3" s="547"/>
      <c r="WV3" s="547"/>
      <c r="WW3" s="547"/>
      <c r="WX3" s="547"/>
      <c r="WY3" s="547" t="s">
        <v>349</v>
      </c>
      <c r="WZ3" s="547"/>
      <c r="XA3" s="547"/>
      <c r="XB3" s="547"/>
      <c r="XC3" s="547"/>
      <c r="XD3" s="547"/>
      <c r="XE3" s="547"/>
      <c r="XF3" s="547"/>
      <c r="XG3" s="547" t="s">
        <v>268</v>
      </c>
      <c r="XH3" s="547"/>
      <c r="XI3" s="547"/>
      <c r="XJ3" s="547"/>
      <c r="XK3" s="547"/>
      <c r="XL3" s="547"/>
      <c r="XM3" s="547"/>
      <c r="XN3" s="547"/>
      <c r="XO3" s="547" t="s">
        <v>348</v>
      </c>
      <c r="XP3" s="547"/>
      <c r="XQ3" s="547"/>
      <c r="XR3" s="547"/>
      <c r="XS3" s="547"/>
      <c r="XT3" s="547"/>
      <c r="XU3" s="547"/>
      <c r="XV3" s="547"/>
      <c r="XW3" s="547" t="s">
        <v>349</v>
      </c>
      <c r="XX3" s="547"/>
      <c r="XY3" s="547"/>
      <c r="XZ3" s="547"/>
      <c r="YA3" s="547"/>
      <c r="YB3" s="547"/>
      <c r="YC3" s="547"/>
      <c r="YD3" s="547"/>
      <c r="YE3" s="547" t="s">
        <v>268</v>
      </c>
      <c r="YF3" s="547"/>
      <c r="YG3" s="547"/>
      <c r="YH3" s="547"/>
      <c r="YI3" s="547"/>
      <c r="YJ3" s="547"/>
      <c r="YK3" s="547"/>
      <c r="YL3" s="547"/>
      <c r="YM3" s="547" t="s">
        <v>348</v>
      </c>
      <c r="YN3" s="547"/>
      <c r="YO3" s="547"/>
      <c r="YP3" s="547"/>
      <c r="YQ3" s="547"/>
      <c r="YR3" s="547"/>
      <c r="YS3" s="547"/>
      <c r="YT3" s="547"/>
      <c r="YU3" s="547" t="s">
        <v>349</v>
      </c>
      <c r="YV3" s="547"/>
      <c r="YW3" s="547"/>
      <c r="YX3" s="547"/>
      <c r="YY3" s="547"/>
      <c r="YZ3" s="547"/>
      <c r="ZA3" s="547"/>
      <c r="ZB3" s="547"/>
      <c r="ZC3" s="547" t="s">
        <v>268</v>
      </c>
      <c r="ZD3" s="547"/>
      <c r="ZE3" s="547"/>
      <c r="ZF3" s="547"/>
      <c r="ZG3" s="547"/>
      <c r="ZH3" s="547"/>
      <c r="ZI3" s="547"/>
      <c r="ZJ3" s="547"/>
      <c r="ZK3" s="547"/>
      <c r="ZL3" s="547"/>
      <c r="ZM3" s="547"/>
      <c r="ZN3" s="547"/>
      <c r="ZO3" s="583" t="s">
        <v>350</v>
      </c>
      <c r="ZP3" s="554"/>
      <c r="ZQ3" s="554"/>
      <c r="ZR3" s="554" t="s">
        <v>351</v>
      </c>
      <c r="ZS3" s="554"/>
      <c r="ZT3" s="554"/>
      <c r="ZU3" s="554"/>
      <c r="ZV3" s="554"/>
      <c r="ZW3" s="554" t="s">
        <v>268</v>
      </c>
      <c r="ZX3" s="554"/>
      <c r="ZY3" s="554"/>
      <c r="ZZ3" s="581"/>
      <c r="AAA3" s="554" t="s">
        <v>350</v>
      </c>
      <c r="AAB3" s="554"/>
      <c r="AAC3" s="554"/>
      <c r="AAD3" s="554" t="s">
        <v>351</v>
      </c>
      <c r="AAE3" s="554"/>
      <c r="AAF3" s="554"/>
      <c r="AAG3" s="554" t="s">
        <v>268</v>
      </c>
      <c r="AAH3" s="554"/>
      <c r="AAI3" s="554"/>
      <c r="AAJ3" s="562" t="s">
        <v>502</v>
      </c>
      <c r="AAK3" s="557" t="s">
        <v>358</v>
      </c>
      <c r="AAL3" s="37" t="s">
        <v>348</v>
      </c>
      <c r="AAM3" s="554" t="s">
        <v>349</v>
      </c>
      <c r="AAN3" s="554"/>
      <c r="AAO3" s="554"/>
      <c r="AAP3" s="37" t="s">
        <v>268</v>
      </c>
      <c r="AAQ3" s="553" t="s">
        <v>502</v>
      </c>
      <c r="AAR3" s="557" t="s">
        <v>597</v>
      </c>
      <c r="AAS3" s="553" t="s">
        <v>598</v>
      </c>
      <c r="AAT3" s="553" t="s">
        <v>599</v>
      </c>
      <c r="AAU3" s="553" t="s">
        <v>600</v>
      </c>
      <c r="AAV3" s="553" t="s">
        <v>601</v>
      </c>
      <c r="AAW3" s="558" t="s">
        <v>352</v>
      </c>
      <c r="AAX3" s="581"/>
      <c r="AAY3" s="650" t="s">
        <v>270</v>
      </c>
      <c r="AAZ3" s="650"/>
      <c r="ABA3" s="650"/>
      <c r="ABB3" s="650"/>
      <c r="ABC3" s="650"/>
      <c r="ABD3" s="650" t="s">
        <v>271</v>
      </c>
      <c r="ABE3" s="650"/>
      <c r="ABF3" s="650"/>
      <c r="ABG3" s="650" t="s">
        <v>373</v>
      </c>
      <c r="ABH3" s="650"/>
      <c r="ABI3" s="650"/>
      <c r="ABJ3" s="650"/>
      <c r="ABK3" s="650"/>
      <c r="ABL3" s="650"/>
      <c r="ABM3" s="650"/>
      <c r="ABN3" s="650"/>
      <c r="ABO3" s="650"/>
      <c r="ABP3" s="650"/>
      <c r="ABQ3" s="650"/>
      <c r="ABR3" s="650"/>
      <c r="ABS3" s="650"/>
      <c r="ABT3" s="650"/>
      <c r="ABU3" s="650"/>
      <c r="ABV3" s="650"/>
      <c r="ABW3" s="650"/>
      <c r="ABX3" s="650"/>
      <c r="ABY3" s="650"/>
      <c r="ABZ3" s="650"/>
      <c r="ACA3" s="542" t="s">
        <v>502</v>
      </c>
      <c r="ACB3" s="542" t="s">
        <v>374</v>
      </c>
      <c r="ACC3" s="542"/>
      <c r="ACD3" s="542"/>
      <c r="ACE3" s="542"/>
      <c r="ACF3" s="542"/>
      <c r="ACG3" s="542"/>
      <c r="ACH3" s="541"/>
      <c r="ACI3" s="541"/>
      <c r="ACJ3" s="541"/>
      <c r="ACK3" s="541"/>
      <c r="ACL3" s="523" t="s">
        <v>611</v>
      </c>
      <c r="ACM3" s="523" t="s">
        <v>907</v>
      </c>
      <c r="ACN3" s="527" t="s">
        <v>911</v>
      </c>
      <c r="ACO3" s="528"/>
      <c r="ACP3" s="528"/>
      <c r="ACQ3" s="528"/>
      <c r="ACR3" s="528"/>
      <c r="ACS3" s="528"/>
      <c r="ACT3" s="528"/>
      <c r="ACU3" s="528"/>
      <c r="ACV3" s="528"/>
      <c r="ACW3" s="528"/>
      <c r="ACX3" s="528"/>
      <c r="ACY3" s="528"/>
      <c r="ACZ3" s="528"/>
      <c r="ADA3" s="529"/>
      <c r="ADB3" s="512" t="s">
        <v>908</v>
      </c>
      <c r="ADC3" s="527" t="s">
        <v>926</v>
      </c>
      <c r="ADD3" s="528"/>
      <c r="ADE3" s="528"/>
      <c r="ADF3" s="528"/>
      <c r="ADG3" s="528"/>
      <c r="ADH3" s="528"/>
      <c r="ADI3" s="528"/>
      <c r="ADJ3" s="528"/>
      <c r="ADK3" s="528"/>
      <c r="ADL3" s="528"/>
      <c r="ADM3" s="528"/>
      <c r="ADN3" s="528"/>
      <c r="ADO3" s="528"/>
      <c r="ADP3" s="528"/>
      <c r="ADQ3" s="528"/>
      <c r="ADR3" s="528"/>
      <c r="ADS3" s="528"/>
      <c r="ADT3" s="528"/>
      <c r="ADU3" s="528"/>
      <c r="ADV3" s="528"/>
      <c r="ADW3" s="529"/>
      <c r="ADX3" s="512" t="s">
        <v>909</v>
      </c>
      <c r="ADY3" s="527" t="s">
        <v>947</v>
      </c>
      <c r="ADZ3" s="528"/>
      <c r="AEA3" s="528"/>
      <c r="AEB3" s="528"/>
      <c r="AEC3" s="528"/>
      <c r="AED3" s="528"/>
      <c r="AEE3" s="528"/>
      <c r="AEF3" s="528"/>
      <c r="AEG3" s="528"/>
      <c r="AEH3" s="528"/>
      <c r="AEI3" s="528"/>
      <c r="AEJ3" s="528"/>
      <c r="AEK3" s="528"/>
      <c r="AEL3" s="528"/>
      <c r="AEM3" s="528"/>
      <c r="AEN3" s="528"/>
      <c r="AEO3" s="528"/>
      <c r="AEP3" s="528"/>
      <c r="AEQ3" s="529"/>
      <c r="AER3" s="523" t="s">
        <v>910</v>
      </c>
      <c r="AES3" s="523" t="s">
        <v>708</v>
      </c>
      <c r="AET3" s="523" t="s">
        <v>709</v>
      </c>
      <c r="AEU3" s="523" t="s">
        <v>710</v>
      </c>
      <c r="AEV3" s="523" t="s">
        <v>711</v>
      </c>
      <c r="AEW3" s="523" t="s">
        <v>712</v>
      </c>
      <c r="AEX3" s="523" t="s">
        <v>700</v>
      </c>
      <c r="AEY3" s="523" t="s">
        <v>713</v>
      </c>
      <c r="AEZ3" s="523" t="s">
        <v>714</v>
      </c>
      <c r="AFA3" s="523" t="s">
        <v>725</v>
      </c>
      <c r="AFB3" s="523" t="s">
        <v>726</v>
      </c>
      <c r="AFC3" s="523" t="s">
        <v>715</v>
      </c>
      <c r="AFD3" s="523" t="s">
        <v>716</v>
      </c>
      <c r="AFE3" s="523" t="s">
        <v>717</v>
      </c>
      <c r="AFF3" s="523" t="s">
        <v>718</v>
      </c>
      <c r="AFG3" s="523" t="s">
        <v>704</v>
      </c>
      <c r="AFH3" s="523" t="s">
        <v>719</v>
      </c>
      <c r="AFI3" s="523" t="s">
        <v>720</v>
      </c>
      <c r="AFJ3" s="523" t="s">
        <v>721</v>
      </c>
      <c r="AFK3" s="523" t="s">
        <v>722</v>
      </c>
      <c r="AFL3" s="523" t="s">
        <v>723</v>
      </c>
      <c r="AFM3" s="523" t="s">
        <v>724</v>
      </c>
      <c r="AFN3" s="512" t="s">
        <v>958</v>
      </c>
      <c r="AFO3" s="512" t="s">
        <v>959</v>
      </c>
      <c r="AFP3" s="512" t="s">
        <v>960</v>
      </c>
      <c r="AFQ3" s="512" t="s">
        <v>961</v>
      </c>
      <c r="AFR3" s="512" t="s">
        <v>962</v>
      </c>
      <c r="AFS3" s="512" t="s">
        <v>963</v>
      </c>
      <c r="AFT3" s="523"/>
      <c r="AFU3" s="523"/>
      <c r="AFV3" s="523"/>
      <c r="AFW3" s="523" t="s">
        <v>907</v>
      </c>
      <c r="AFX3" s="527" t="s">
        <v>911</v>
      </c>
      <c r="AFY3" s="528"/>
      <c r="AFZ3" s="528"/>
      <c r="AGA3" s="528"/>
      <c r="AGB3" s="528"/>
      <c r="AGC3" s="528"/>
      <c r="AGD3" s="528"/>
      <c r="AGE3" s="528"/>
      <c r="AGF3" s="528"/>
      <c r="AGG3" s="528"/>
      <c r="AGH3" s="528"/>
      <c r="AGI3" s="528"/>
      <c r="AGJ3" s="528"/>
      <c r="AGK3" s="529"/>
      <c r="AGL3" s="512" t="s">
        <v>908</v>
      </c>
      <c r="AGM3" s="527" t="s">
        <v>926</v>
      </c>
      <c r="AGN3" s="528"/>
      <c r="AGO3" s="528"/>
      <c r="AGP3" s="528"/>
      <c r="AGQ3" s="528"/>
      <c r="AGR3" s="528"/>
      <c r="AGS3" s="528"/>
      <c r="AGT3" s="528"/>
      <c r="AGU3" s="528"/>
      <c r="AGV3" s="528"/>
      <c r="AGW3" s="528"/>
      <c r="AGX3" s="528"/>
      <c r="AGY3" s="528"/>
      <c r="AGZ3" s="528"/>
      <c r="AHA3" s="528"/>
      <c r="AHB3" s="528"/>
      <c r="AHC3" s="528"/>
      <c r="AHD3" s="528"/>
      <c r="AHE3" s="528"/>
      <c r="AHF3" s="528"/>
      <c r="AHG3" s="529"/>
      <c r="AHH3" s="512" t="s">
        <v>909</v>
      </c>
      <c r="AHI3" s="527" t="s">
        <v>947</v>
      </c>
      <c r="AHJ3" s="528"/>
      <c r="AHK3" s="528"/>
      <c r="AHL3" s="528"/>
      <c r="AHM3" s="528"/>
      <c r="AHN3" s="528"/>
      <c r="AHO3" s="528"/>
      <c r="AHP3" s="528"/>
      <c r="AHQ3" s="528"/>
      <c r="AHR3" s="528"/>
      <c r="AHS3" s="528"/>
      <c r="AHT3" s="528"/>
      <c r="AHU3" s="528"/>
      <c r="AHV3" s="528"/>
      <c r="AHW3" s="528"/>
      <c r="AHX3" s="528"/>
      <c r="AHY3" s="528"/>
      <c r="AHZ3" s="528"/>
      <c r="AIA3" s="529"/>
      <c r="AIB3" s="523" t="s">
        <v>910</v>
      </c>
      <c r="AIC3" s="523" t="s">
        <v>628</v>
      </c>
      <c r="AID3" s="523" t="s">
        <v>709</v>
      </c>
      <c r="AIE3" s="523" t="s">
        <v>710</v>
      </c>
      <c r="AIF3" s="523" t="s">
        <v>711</v>
      </c>
      <c r="AIG3" s="523" t="s">
        <v>712</v>
      </c>
      <c r="AIH3" s="523" t="s">
        <v>700</v>
      </c>
      <c r="AII3" s="523" t="s">
        <v>713</v>
      </c>
      <c r="AIJ3" s="523" t="s">
        <v>634</v>
      </c>
      <c r="AIK3" s="523" t="s">
        <v>725</v>
      </c>
      <c r="AIL3" s="523" t="s">
        <v>726</v>
      </c>
      <c r="AIM3" s="523" t="s">
        <v>715</v>
      </c>
      <c r="AIN3" s="523" t="s">
        <v>701</v>
      </c>
      <c r="AIO3" s="523" t="s">
        <v>717</v>
      </c>
      <c r="AIP3" s="523" t="s">
        <v>718</v>
      </c>
      <c r="AIQ3" s="523" t="s">
        <v>704</v>
      </c>
      <c r="AIR3" s="523" t="s">
        <v>636</v>
      </c>
      <c r="AIS3" s="523" t="s">
        <v>705</v>
      </c>
      <c r="AIT3" s="523" t="s">
        <v>721</v>
      </c>
      <c r="AIU3" s="523" t="s">
        <v>722</v>
      </c>
      <c r="AIV3" s="523" t="s">
        <v>723</v>
      </c>
      <c r="AIW3" s="523" t="s">
        <v>724</v>
      </c>
      <c r="AIX3" s="512" t="s">
        <v>958</v>
      </c>
      <c r="AIY3" s="512" t="s">
        <v>959</v>
      </c>
      <c r="AIZ3" s="512" t="s">
        <v>960</v>
      </c>
      <c r="AJA3" s="512" t="s">
        <v>961</v>
      </c>
      <c r="AJB3" s="512" t="s">
        <v>962</v>
      </c>
      <c r="AJC3" s="512" t="s">
        <v>963</v>
      </c>
      <c r="AJD3" s="523" t="s">
        <v>907</v>
      </c>
      <c r="AJE3" s="527" t="s">
        <v>911</v>
      </c>
      <c r="AJF3" s="528"/>
      <c r="AJG3" s="528"/>
      <c r="AJH3" s="528"/>
      <c r="AJI3" s="528"/>
      <c r="AJJ3" s="528"/>
      <c r="AJK3" s="528"/>
      <c r="AJL3" s="528"/>
      <c r="AJM3" s="528"/>
      <c r="AJN3" s="528"/>
      <c r="AJO3" s="528"/>
      <c r="AJP3" s="528"/>
      <c r="AJQ3" s="528"/>
      <c r="AJR3" s="529"/>
      <c r="AJS3" s="512" t="s">
        <v>908</v>
      </c>
      <c r="AJT3" s="527" t="s">
        <v>926</v>
      </c>
      <c r="AJU3" s="528"/>
      <c r="AJV3" s="528"/>
      <c r="AJW3" s="528"/>
      <c r="AJX3" s="528"/>
      <c r="AJY3" s="528"/>
      <c r="AJZ3" s="528"/>
      <c r="AKA3" s="528"/>
      <c r="AKB3" s="528"/>
      <c r="AKC3" s="528"/>
      <c r="AKD3" s="528"/>
      <c r="AKE3" s="528"/>
      <c r="AKF3" s="528"/>
      <c r="AKG3" s="528"/>
      <c r="AKH3" s="528"/>
      <c r="AKI3" s="528"/>
      <c r="AKJ3" s="528"/>
      <c r="AKK3" s="528"/>
      <c r="AKL3" s="528"/>
      <c r="AKM3" s="528"/>
      <c r="AKN3" s="529"/>
      <c r="AKO3" s="512" t="s">
        <v>909</v>
      </c>
      <c r="AKP3" s="527" t="s">
        <v>947</v>
      </c>
      <c r="AKQ3" s="528"/>
      <c r="AKR3" s="528"/>
      <c r="AKS3" s="528"/>
      <c r="AKT3" s="528"/>
      <c r="AKU3" s="528"/>
      <c r="AKV3" s="528"/>
      <c r="AKW3" s="528"/>
      <c r="AKX3" s="528"/>
      <c r="AKY3" s="528"/>
      <c r="AKZ3" s="528"/>
      <c r="ALA3" s="528"/>
      <c r="ALB3" s="528"/>
      <c r="ALC3" s="528"/>
      <c r="ALD3" s="528"/>
      <c r="ALE3" s="528"/>
      <c r="ALF3" s="528"/>
      <c r="ALG3" s="528"/>
      <c r="ALH3" s="529"/>
      <c r="ALI3" s="523" t="s">
        <v>910</v>
      </c>
      <c r="ALJ3" s="523" t="s">
        <v>628</v>
      </c>
      <c r="ALK3" s="523" t="s">
        <v>709</v>
      </c>
      <c r="ALL3" s="523" t="s">
        <v>710</v>
      </c>
      <c r="ALM3" s="523" t="s">
        <v>711</v>
      </c>
      <c r="ALN3" s="523" t="s">
        <v>712</v>
      </c>
      <c r="ALO3" s="523" t="s">
        <v>700</v>
      </c>
      <c r="ALP3" s="523" t="s">
        <v>713</v>
      </c>
      <c r="ALQ3" s="523" t="s">
        <v>634</v>
      </c>
      <c r="ALR3" s="523" t="s">
        <v>725</v>
      </c>
      <c r="ALS3" s="523" t="s">
        <v>726</v>
      </c>
      <c r="ALT3" s="523" t="s">
        <v>715</v>
      </c>
      <c r="ALU3" s="523" t="s">
        <v>701</v>
      </c>
      <c r="ALV3" s="523" t="s">
        <v>717</v>
      </c>
      <c r="ALW3" s="523" t="s">
        <v>718</v>
      </c>
      <c r="ALX3" s="523" t="s">
        <v>704</v>
      </c>
      <c r="ALY3" s="523" t="s">
        <v>636</v>
      </c>
      <c r="ALZ3" s="523" t="s">
        <v>705</v>
      </c>
      <c r="AMA3" s="523" t="s">
        <v>721</v>
      </c>
      <c r="AMB3" s="523" t="s">
        <v>722</v>
      </c>
      <c r="AMC3" s="523" t="s">
        <v>723</v>
      </c>
      <c r="AMD3" s="523" t="s">
        <v>724</v>
      </c>
      <c r="AME3" s="512" t="s">
        <v>958</v>
      </c>
      <c r="AMF3" s="512" t="s">
        <v>959</v>
      </c>
      <c r="AMG3" s="512" t="s">
        <v>960</v>
      </c>
      <c r="AMH3" s="512" t="s">
        <v>961</v>
      </c>
      <c r="AMI3" s="512" t="s">
        <v>962</v>
      </c>
      <c r="AMJ3" s="512" t="s">
        <v>963</v>
      </c>
      <c r="AMK3" s="511" t="s">
        <v>668</v>
      </c>
      <c r="AML3" s="511" t="s">
        <v>669</v>
      </c>
      <c r="AMM3" s="511" t="s">
        <v>784</v>
      </c>
      <c r="AMN3" s="511" t="s">
        <v>670</v>
      </c>
      <c r="AMO3" s="511" t="s">
        <v>785</v>
      </c>
      <c r="AMP3" s="511" t="s">
        <v>671</v>
      </c>
      <c r="AMQ3" s="511" t="s">
        <v>775</v>
      </c>
      <c r="AMR3" s="511" t="s">
        <v>786</v>
      </c>
      <c r="AMS3" s="511" t="s">
        <v>46</v>
      </c>
      <c r="AMT3" s="511" t="s">
        <v>672</v>
      </c>
      <c r="AMU3" s="511"/>
      <c r="AMV3" s="511"/>
      <c r="AMW3" s="511"/>
      <c r="AMX3" s="511"/>
      <c r="AMY3" s="518"/>
      <c r="AMZ3" s="519"/>
      <c r="ANA3" s="519"/>
      <c r="ANB3" s="520"/>
      <c r="ANC3" s="518"/>
      <c r="AND3" s="519"/>
      <c r="ANE3" s="519"/>
      <c r="ANF3" s="520"/>
      <c r="ANG3" s="511"/>
      <c r="ANH3" s="511"/>
      <c r="ANI3" s="511"/>
      <c r="ANJ3" s="511"/>
      <c r="ANK3" s="536"/>
      <c r="ANL3" s="536"/>
      <c r="ANM3" s="511"/>
      <c r="ANN3" s="511"/>
      <c r="ANO3" s="511"/>
      <c r="ANP3" s="510"/>
      <c r="ANQ3" s="510" t="s">
        <v>676</v>
      </c>
      <c r="ANR3" s="510" t="s">
        <v>650</v>
      </c>
      <c r="ANS3" s="510" t="s">
        <v>651</v>
      </c>
      <c r="ANT3" s="510" t="s">
        <v>652</v>
      </c>
      <c r="ANU3" s="510" t="s">
        <v>653</v>
      </c>
      <c r="ANV3" s="510" t="s">
        <v>677</v>
      </c>
      <c r="ANW3" s="510" t="s">
        <v>672</v>
      </c>
      <c r="ANX3" s="510"/>
      <c r="ANY3" s="510" t="s">
        <v>660</v>
      </c>
      <c r="ANZ3" s="510" t="s">
        <v>661</v>
      </c>
      <c r="AOA3" s="510" t="s">
        <v>662</v>
      </c>
      <c r="AOB3" s="510" t="s">
        <v>682</v>
      </c>
      <c r="AOC3" s="510" t="s">
        <v>683</v>
      </c>
      <c r="AOD3" s="510" t="s">
        <v>684</v>
      </c>
      <c r="AOE3" s="510" t="s">
        <v>46</v>
      </c>
      <c r="AOF3" s="510" t="s">
        <v>532</v>
      </c>
      <c r="AOG3" s="510" t="s">
        <v>655</v>
      </c>
      <c r="AOH3" s="510" t="s">
        <v>678</v>
      </c>
      <c r="AOI3" s="510" t="s">
        <v>657</v>
      </c>
      <c r="AOJ3" s="510" t="s">
        <v>658</v>
      </c>
      <c r="AOK3" s="510" t="s">
        <v>659</v>
      </c>
      <c r="AOL3" s="510" t="s">
        <v>677</v>
      </c>
      <c r="AOM3" s="510" t="s">
        <v>672</v>
      </c>
      <c r="AON3" s="656"/>
      <c r="AOO3" s="657"/>
      <c r="AOP3" s="657"/>
      <c r="AOQ3" s="657"/>
      <c r="AOR3" s="657"/>
      <c r="AOS3" s="657"/>
      <c r="AOT3" s="657"/>
      <c r="AOU3" s="657"/>
      <c r="AOV3" s="657"/>
      <c r="AOW3" s="657"/>
      <c r="AOX3" s="657"/>
      <c r="AOY3" s="657"/>
      <c r="AOZ3" s="657"/>
      <c r="APA3" s="657"/>
      <c r="APB3" s="657"/>
      <c r="APC3" s="657"/>
      <c r="APD3" s="657"/>
      <c r="APE3" s="657"/>
      <c r="APF3" s="657"/>
      <c r="APG3" s="657"/>
      <c r="APH3" s="657"/>
      <c r="API3" s="657"/>
      <c r="APJ3" s="652"/>
      <c r="APK3" s="653"/>
      <c r="APL3" s="653"/>
      <c r="APM3" s="653"/>
      <c r="APN3" s="653"/>
      <c r="APO3" s="653"/>
      <c r="APP3" s="653"/>
    </row>
    <row r="4" spans="1:1108" ht="13.5" customHeight="1">
      <c r="A4" s="538"/>
      <c r="B4" s="538"/>
      <c r="C4" s="624" t="s">
        <v>214</v>
      </c>
      <c r="D4" s="620"/>
      <c r="E4" s="620" t="s">
        <v>215</v>
      </c>
      <c r="F4" s="620"/>
      <c r="G4" s="620" t="s">
        <v>216</v>
      </c>
      <c r="H4" s="620"/>
      <c r="I4" s="620" t="s">
        <v>217</v>
      </c>
      <c r="J4" s="620"/>
      <c r="K4" s="620" t="s">
        <v>218</v>
      </c>
      <c r="L4" s="620"/>
      <c r="M4" s="620" t="s">
        <v>214</v>
      </c>
      <c r="N4" s="620"/>
      <c r="O4" s="620" t="s">
        <v>215</v>
      </c>
      <c r="P4" s="620"/>
      <c r="Q4" s="620" t="s">
        <v>216</v>
      </c>
      <c r="R4" s="620"/>
      <c r="S4" s="620" t="s">
        <v>217</v>
      </c>
      <c r="T4" s="620"/>
      <c r="U4" s="620" t="s">
        <v>218</v>
      </c>
      <c r="V4" s="620"/>
      <c r="W4" s="623" t="s">
        <v>214</v>
      </c>
      <c r="X4" s="624"/>
      <c r="Y4" s="623" t="s">
        <v>215</v>
      </c>
      <c r="Z4" s="624"/>
      <c r="AA4" s="623" t="s">
        <v>216</v>
      </c>
      <c r="AB4" s="624"/>
      <c r="AC4" s="623" t="s">
        <v>217</v>
      </c>
      <c r="AD4" s="624"/>
      <c r="AE4" s="623" t="s">
        <v>218</v>
      </c>
      <c r="AF4" s="624"/>
      <c r="AG4" s="623" t="s">
        <v>214</v>
      </c>
      <c r="AH4" s="624"/>
      <c r="AI4" s="623" t="s">
        <v>215</v>
      </c>
      <c r="AJ4" s="624"/>
      <c r="AK4" s="623" t="s">
        <v>216</v>
      </c>
      <c r="AL4" s="624"/>
      <c r="AM4" s="623" t="s">
        <v>217</v>
      </c>
      <c r="AN4" s="624"/>
      <c r="AO4" s="620" t="s">
        <v>218</v>
      </c>
      <c r="AP4" s="620"/>
      <c r="AQ4" s="620" t="s">
        <v>214</v>
      </c>
      <c r="AR4" s="620"/>
      <c r="AS4" s="620" t="s">
        <v>215</v>
      </c>
      <c r="AT4" s="620"/>
      <c r="AU4" s="620" t="s">
        <v>216</v>
      </c>
      <c r="AV4" s="620"/>
      <c r="AW4" s="620" t="s">
        <v>217</v>
      </c>
      <c r="AX4" s="620"/>
      <c r="AY4" s="620" t="s">
        <v>218</v>
      </c>
      <c r="AZ4" s="620"/>
      <c r="BA4" s="620" t="s">
        <v>214</v>
      </c>
      <c r="BB4" s="620"/>
      <c r="BC4" s="620" t="s">
        <v>215</v>
      </c>
      <c r="BD4" s="620"/>
      <c r="BE4" s="620" t="s">
        <v>216</v>
      </c>
      <c r="BF4" s="620"/>
      <c r="BG4" s="620" t="s">
        <v>217</v>
      </c>
      <c r="BH4" s="620"/>
      <c r="BI4" s="620" t="s">
        <v>218</v>
      </c>
      <c r="BJ4" s="620"/>
      <c r="BK4" s="620" t="s">
        <v>214</v>
      </c>
      <c r="BL4" s="620"/>
      <c r="BM4" s="620" t="s">
        <v>215</v>
      </c>
      <c r="BN4" s="620"/>
      <c r="BO4" s="620" t="s">
        <v>216</v>
      </c>
      <c r="BP4" s="620"/>
      <c r="BQ4" s="620" t="s">
        <v>217</v>
      </c>
      <c r="BR4" s="620"/>
      <c r="BS4" s="620" t="s">
        <v>218</v>
      </c>
      <c r="BT4" s="620"/>
      <c r="BU4" s="620" t="s">
        <v>214</v>
      </c>
      <c r="BV4" s="620"/>
      <c r="BW4" s="620" t="s">
        <v>215</v>
      </c>
      <c r="BX4" s="620"/>
      <c r="BY4" s="620" t="s">
        <v>216</v>
      </c>
      <c r="BZ4" s="620"/>
      <c r="CA4" s="620" t="s">
        <v>217</v>
      </c>
      <c r="CB4" s="620"/>
      <c r="CC4" s="620" t="s">
        <v>218</v>
      </c>
      <c r="CD4" s="620"/>
      <c r="CE4" s="620" t="s">
        <v>214</v>
      </c>
      <c r="CF4" s="620"/>
      <c r="CG4" s="620" t="s">
        <v>215</v>
      </c>
      <c r="CH4" s="620"/>
      <c r="CI4" s="620" t="s">
        <v>216</v>
      </c>
      <c r="CJ4" s="620"/>
      <c r="CK4" s="620" t="s">
        <v>217</v>
      </c>
      <c r="CL4" s="620"/>
      <c r="CM4" s="620" t="s">
        <v>218</v>
      </c>
      <c r="CN4" s="620"/>
      <c r="CO4" s="620" t="s">
        <v>214</v>
      </c>
      <c r="CP4" s="620"/>
      <c r="CQ4" s="620" t="s">
        <v>215</v>
      </c>
      <c r="CR4" s="620"/>
      <c r="CS4" s="620" t="s">
        <v>216</v>
      </c>
      <c r="CT4" s="620"/>
      <c r="CU4" s="620" t="s">
        <v>217</v>
      </c>
      <c r="CV4" s="620"/>
      <c r="CW4" s="620" t="s">
        <v>218</v>
      </c>
      <c r="CX4" s="620"/>
      <c r="CY4" s="620" t="s">
        <v>214</v>
      </c>
      <c r="CZ4" s="620"/>
      <c r="DA4" s="620" t="s">
        <v>215</v>
      </c>
      <c r="DB4" s="620"/>
      <c r="DC4" s="620" t="s">
        <v>216</v>
      </c>
      <c r="DD4" s="620"/>
      <c r="DE4" s="620" t="s">
        <v>217</v>
      </c>
      <c r="DF4" s="620"/>
      <c r="DG4" s="620" t="s">
        <v>218</v>
      </c>
      <c r="DH4" s="620"/>
      <c r="DI4" s="620" t="s">
        <v>214</v>
      </c>
      <c r="DJ4" s="620"/>
      <c r="DK4" s="620" t="s">
        <v>215</v>
      </c>
      <c r="DL4" s="620"/>
      <c r="DM4" s="620" t="s">
        <v>216</v>
      </c>
      <c r="DN4" s="620"/>
      <c r="DO4" s="620" t="s">
        <v>217</v>
      </c>
      <c r="DP4" s="620"/>
      <c r="DQ4" s="620" t="s">
        <v>218</v>
      </c>
      <c r="DR4" s="620"/>
      <c r="DS4" s="620" t="s">
        <v>214</v>
      </c>
      <c r="DT4" s="620"/>
      <c r="DU4" s="620" t="s">
        <v>215</v>
      </c>
      <c r="DV4" s="620"/>
      <c r="DW4" s="620" t="s">
        <v>216</v>
      </c>
      <c r="DX4" s="620"/>
      <c r="DY4" s="620" t="s">
        <v>217</v>
      </c>
      <c r="DZ4" s="620"/>
      <c r="EA4" s="620" t="s">
        <v>218</v>
      </c>
      <c r="EB4" s="620"/>
      <c r="EC4" s="587"/>
      <c r="ED4" s="587"/>
      <c r="EE4" s="587"/>
      <c r="EF4" s="587"/>
      <c r="EG4" s="587"/>
      <c r="EH4" s="587"/>
      <c r="EI4" s="587"/>
      <c r="EJ4" s="587"/>
      <c r="EK4" s="587"/>
      <c r="EL4" s="587"/>
      <c r="EM4" s="587"/>
      <c r="EN4" s="587"/>
      <c r="EO4" s="587"/>
      <c r="EP4" s="587"/>
      <c r="EQ4" s="587"/>
      <c r="ER4" s="587"/>
      <c r="ES4" s="587"/>
      <c r="ET4" s="587"/>
      <c r="EU4" s="587"/>
      <c r="EV4" s="587"/>
      <c r="EW4" s="587"/>
      <c r="EX4" s="621"/>
      <c r="EY4" s="621"/>
      <c r="EZ4" s="621"/>
      <c r="FA4" s="587"/>
      <c r="FB4" s="587"/>
      <c r="FC4" s="621"/>
      <c r="FD4" s="587"/>
      <c r="FE4" s="587"/>
      <c r="FF4" s="587"/>
      <c r="FG4" s="587"/>
      <c r="FH4" s="587"/>
      <c r="FI4" s="587"/>
      <c r="FJ4" s="587"/>
      <c r="FK4" s="587"/>
      <c r="FL4" s="587"/>
      <c r="FM4" s="590"/>
      <c r="FN4" s="607"/>
      <c r="FO4" s="608"/>
      <c r="FP4" s="608"/>
      <c r="FQ4" s="608"/>
      <c r="FR4" s="608"/>
      <c r="FS4" s="608"/>
      <c r="FT4" s="608"/>
      <c r="FU4" s="608"/>
      <c r="FV4" s="608"/>
      <c r="FW4" s="615"/>
      <c r="FX4" s="608"/>
      <c r="FY4" s="608"/>
      <c r="FZ4" s="608"/>
      <c r="GA4" s="608"/>
      <c r="GB4" s="608"/>
      <c r="GC4" s="608"/>
      <c r="GD4" s="585"/>
      <c r="GE4" s="586"/>
      <c r="GF4" s="586" t="s">
        <v>461</v>
      </c>
      <c r="GG4" s="584" t="s">
        <v>285</v>
      </c>
      <c r="GH4" s="592" t="s">
        <v>302</v>
      </c>
      <c r="GI4" s="584" t="s">
        <v>269</v>
      </c>
      <c r="GJ4" s="586" t="s">
        <v>461</v>
      </c>
      <c r="GK4" s="584" t="s">
        <v>285</v>
      </c>
      <c r="GL4" s="592" t="s">
        <v>302</v>
      </c>
      <c r="GM4" s="584" t="s">
        <v>269</v>
      </c>
      <c r="GN4" s="586" t="s">
        <v>461</v>
      </c>
      <c r="GO4" s="584" t="s">
        <v>285</v>
      </c>
      <c r="GP4" s="592" t="s">
        <v>302</v>
      </c>
      <c r="GQ4" s="584" t="s">
        <v>269</v>
      </c>
      <c r="GR4" s="586" t="s">
        <v>461</v>
      </c>
      <c r="GS4" s="584" t="s">
        <v>285</v>
      </c>
      <c r="GT4" s="592" t="s">
        <v>302</v>
      </c>
      <c r="GU4" s="584" t="s">
        <v>269</v>
      </c>
      <c r="GV4" s="584" t="s">
        <v>529</v>
      </c>
      <c r="GW4" s="584" t="s">
        <v>530</v>
      </c>
      <c r="GX4" s="584" t="s">
        <v>531</v>
      </c>
      <c r="GY4" s="584" t="s">
        <v>532</v>
      </c>
      <c r="GZ4" s="543" t="s">
        <v>286</v>
      </c>
      <c r="HA4" s="543"/>
      <c r="HB4" s="543"/>
      <c r="HC4" s="543"/>
      <c r="HD4" s="543" t="s">
        <v>287</v>
      </c>
      <c r="HE4" s="543"/>
      <c r="HF4" s="543"/>
      <c r="HG4" s="603" t="s">
        <v>288</v>
      </c>
      <c r="HH4" s="604"/>
      <c r="HI4" s="611"/>
      <c r="HJ4" s="555"/>
      <c r="HK4" s="555"/>
      <c r="HL4" s="555" t="s">
        <v>289</v>
      </c>
      <c r="HM4" s="556" t="s">
        <v>290</v>
      </c>
      <c r="HN4" s="555" t="s">
        <v>289</v>
      </c>
      <c r="HO4" s="556" t="s">
        <v>290</v>
      </c>
      <c r="HP4" s="555" t="s">
        <v>291</v>
      </c>
      <c r="HQ4" s="555" t="s">
        <v>289</v>
      </c>
      <c r="HR4" s="543" t="s">
        <v>292</v>
      </c>
      <c r="HS4" s="556" t="s">
        <v>290</v>
      </c>
      <c r="HT4" s="555" t="s">
        <v>291</v>
      </c>
      <c r="HU4" s="555" t="s">
        <v>289</v>
      </c>
      <c r="HV4" s="544" t="s">
        <v>292</v>
      </c>
      <c r="HW4" s="555" t="s">
        <v>289</v>
      </c>
      <c r="HX4" s="556" t="s">
        <v>292</v>
      </c>
      <c r="HY4" s="555" t="s">
        <v>289</v>
      </c>
      <c r="HZ4" s="543" t="s">
        <v>292</v>
      </c>
      <c r="IA4" s="556" t="s">
        <v>290</v>
      </c>
      <c r="IB4" s="555" t="s">
        <v>289</v>
      </c>
      <c r="IC4" s="543" t="s">
        <v>292</v>
      </c>
      <c r="ID4" s="544" t="s">
        <v>293</v>
      </c>
      <c r="IE4" s="544" t="s">
        <v>294</v>
      </c>
      <c r="IF4" s="571"/>
      <c r="IG4" s="571" t="s">
        <v>467</v>
      </c>
      <c r="IH4" s="571"/>
      <c r="II4" s="571" t="s">
        <v>468</v>
      </c>
      <c r="IJ4" s="571" t="s">
        <v>269</v>
      </c>
      <c r="IK4" s="571" t="s">
        <v>207</v>
      </c>
      <c r="IL4" s="576" t="s">
        <v>553</v>
      </c>
      <c r="IM4" s="576" t="s">
        <v>554</v>
      </c>
      <c r="IN4" s="576" t="s">
        <v>555</v>
      </c>
      <c r="IO4" s="576" t="s">
        <v>556</v>
      </c>
      <c r="IP4" s="576" t="s">
        <v>314</v>
      </c>
      <c r="IQ4" s="571" t="s">
        <v>207</v>
      </c>
      <c r="IR4" s="576" t="s">
        <v>557</v>
      </c>
      <c r="IS4" s="576" t="s">
        <v>554</v>
      </c>
      <c r="IT4" s="576" t="s">
        <v>555</v>
      </c>
      <c r="IU4" s="576" t="s">
        <v>556</v>
      </c>
      <c r="IV4" s="576" t="s">
        <v>558</v>
      </c>
      <c r="IW4" s="576" t="s">
        <v>559</v>
      </c>
      <c r="IX4" s="576" t="s">
        <v>314</v>
      </c>
      <c r="IY4" s="571" t="s">
        <v>207</v>
      </c>
      <c r="IZ4" s="576" t="s">
        <v>554</v>
      </c>
      <c r="JA4" s="576" t="s">
        <v>555</v>
      </c>
      <c r="JB4" s="576" t="s">
        <v>556</v>
      </c>
      <c r="JC4" s="576" t="s">
        <v>558</v>
      </c>
      <c r="JD4" s="576" t="s">
        <v>559</v>
      </c>
      <c r="JE4" s="576" t="s">
        <v>314</v>
      </c>
      <c r="JF4" s="571" t="s">
        <v>207</v>
      </c>
      <c r="JG4" s="578" t="s">
        <v>553</v>
      </c>
      <c r="JH4" s="576" t="s">
        <v>554</v>
      </c>
      <c r="JI4" s="571" t="s">
        <v>207</v>
      </c>
      <c r="JJ4" s="576" t="s">
        <v>557</v>
      </c>
      <c r="JK4" s="576" t="s">
        <v>554</v>
      </c>
      <c r="JL4" s="576" t="s">
        <v>555</v>
      </c>
      <c r="JM4" s="576" t="s">
        <v>556</v>
      </c>
      <c r="JN4" s="571" t="s">
        <v>207</v>
      </c>
      <c r="JO4" s="576" t="s">
        <v>557</v>
      </c>
      <c r="JP4" s="576" t="s">
        <v>554</v>
      </c>
      <c r="JQ4" s="576" t="s">
        <v>555</v>
      </c>
      <c r="JR4" s="576" t="s">
        <v>556</v>
      </c>
      <c r="JS4" s="571" t="s">
        <v>207</v>
      </c>
      <c r="JT4" s="576" t="s">
        <v>557</v>
      </c>
      <c r="JU4" s="576" t="s">
        <v>554</v>
      </c>
      <c r="JV4" s="576" t="s">
        <v>555</v>
      </c>
      <c r="JW4" s="571" t="s">
        <v>207</v>
      </c>
      <c r="JX4" s="576" t="s">
        <v>557</v>
      </c>
      <c r="JY4" s="576" t="s">
        <v>554</v>
      </c>
      <c r="JZ4" s="576" t="s">
        <v>555</v>
      </c>
      <c r="KA4" s="576" t="s">
        <v>556</v>
      </c>
      <c r="KB4" s="571" t="s">
        <v>207</v>
      </c>
      <c r="KC4" s="576" t="s">
        <v>556</v>
      </c>
      <c r="KD4" s="576" t="s">
        <v>559</v>
      </c>
      <c r="KE4" s="576" t="s">
        <v>560</v>
      </c>
      <c r="KF4" s="571" t="s">
        <v>207</v>
      </c>
      <c r="KG4" s="576" t="s">
        <v>557</v>
      </c>
      <c r="KH4" s="576" t="s">
        <v>554</v>
      </c>
      <c r="KI4" s="576" t="s">
        <v>555</v>
      </c>
      <c r="KJ4" s="576" t="s">
        <v>556</v>
      </c>
      <c r="KK4" s="571" t="s">
        <v>207</v>
      </c>
      <c r="KL4" s="578" t="s">
        <v>553</v>
      </c>
      <c r="KM4" s="578" t="s">
        <v>554</v>
      </c>
      <c r="KN4" s="578" t="s">
        <v>555</v>
      </c>
      <c r="KO4" s="578" t="s">
        <v>556</v>
      </c>
      <c r="KP4" s="578" t="s">
        <v>558</v>
      </c>
      <c r="KQ4" s="578" t="s">
        <v>559</v>
      </c>
      <c r="KR4" s="578" t="s">
        <v>560</v>
      </c>
      <c r="KS4" s="576" t="s">
        <v>314</v>
      </c>
      <c r="KT4" s="570" t="s">
        <v>333</v>
      </c>
      <c r="KU4" s="550"/>
      <c r="KV4" s="550"/>
      <c r="KW4" s="550"/>
      <c r="KX4" s="551" t="s">
        <v>334</v>
      </c>
      <c r="KY4" s="551" t="s">
        <v>335</v>
      </c>
      <c r="KZ4" s="551"/>
      <c r="LA4" s="551"/>
      <c r="LB4" s="550" t="s">
        <v>333</v>
      </c>
      <c r="LC4" s="550"/>
      <c r="LD4" s="550"/>
      <c r="LE4" s="550"/>
      <c r="LF4" s="551" t="s">
        <v>334</v>
      </c>
      <c r="LG4" s="551" t="s">
        <v>335</v>
      </c>
      <c r="LH4" s="551"/>
      <c r="LI4" s="551"/>
      <c r="LJ4" s="550" t="s">
        <v>333</v>
      </c>
      <c r="LK4" s="550"/>
      <c r="LL4" s="550"/>
      <c r="LM4" s="550"/>
      <c r="LN4" s="551" t="s">
        <v>334</v>
      </c>
      <c r="LO4" s="551" t="s">
        <v>335</v>
      </c>
      <c r="LP4" s="551"/>
      <c r="LQ4" s="551"/>
      <c r="LR4" s="550" t="s">
        <v>333</v>
      </c>
      <c r="LS4" s="550"/>
      <c r="LT4" s="550"/>
      <c r="LU4" s="550"/>
      <c r="LV4" s="551" t="s">
        <v>334</v>
      </c>
      <c r="LW4" s="551" t="s">
        <v>335</v>
      </c>
      <c r="LX4" s="551"/>
      <c r="LY4" s="551"/>
      <c r="LZ4" s="550" t="s">
        <v>333</v>
      </c>
      <c r="MA4" s="550"/>
      <c r="MB4" s="550"/>
      <c r="MC4" s="550"/>
      <c r="MD4" s="551" t="s">
        <v>334</v>
      </c>
      <c r="ME4" s="551" t="s">
        <v>335</v>
      </c>
      <c r="MF4" s="551"/>
      <c r="MG4" s="551"/>
      <c r="MH4" s="568" t="s">
        <v>333</v>
      </c>
      <c r="MI4" s="569"/>
      <c r="MJ4" s="569"/>
      <c r="MK4" s="570"/>
      <c r="ML4" s="548" t="s">
        <v>334</v>
      </c>
      <c r="MM4" s="548" t="s">
        <v>335</v>
      </c>
      <c r="MN4" s="549"/>
      <c r="MO4" s="549"/>
      <c r="MP4" s="550" t="s">
        <v>333</v>
      </c>
      <c r="MQ4" s="550"/>
      <c r="MR4" s="550"/>
      <c r="MS4" s="550"/>
      <c r="MT4" s="551" t="s">
        <v>334</v>
      </c>
      <c r="MU4" s="551" t="s">
        <v>335</v>
      </c>
      <c r="MV4" s="551"/>
      <c r="MW4" s="551"/>
      <c r="MX4" s="550" t="s">
        <v>333</v>
      </c>
      <c r="MY4" s="550"/>
      <c r="MZ4" s="550"/>
      <c r="NA4" s="550"/>
      <c r="NB4" s="551" t="s">
        <v>334</v>
      </c>
      <c r="NC4" s="551" t="s">
        <v>335</v>
      </c>
      <c r="ND4" s="551"/>
      <c r="NE4" s="551"/>
      <c r="NF4" s="550" t="s">
        <v>333</v>
      </c>
      <c r="NG4" s="550"/>
      <c r="NH4" s="550"/>
      <c r="NI4" s="550"/>
      <c r="NJ4" s="551" t="s">
        <v>334</v>
      </c>
      <c r="NK4" s="551" t="s">
        <v>335</v>
      </c>
      <c r="NL4" s="551"/>
      <c r="NM4" s="551"/>
      <c r="NN4" s="550" t="s">
        <v>333</v>
      </c>
      <c r="NO4" s="550"/>
      <c r="NP4" s="550"/>
      <c r="NQ4" s="550"/>
      <c r="NR4" s="551" t="s">
        <v>334</v>
      </c>
      <c r="NS4" s="551" t="s">
        <v>335</v>
      </c>
      <c r="NT4" s="551"/>
      <c r="NU4" s="551"/>
      <c r="NV4" s="550" t="s">
        <v>333</v>
      </c>
      <c r="NW4" s="550"/>
      <c r="NX4" s="550"/>
      <c r="NY4" s="550"/>
      <c r="NZ4" s="551" t="s">
        <v>334</v>
      </c>
      <c r="OA4" s="551" t="s">
        <v>335</v>
      </c>
      <c r="OB4" s="551"/>
      <c r="OC4" s="551"/>
      <c r="OD4" s="550" t="s">
        <v>333</v>
      </c>
      <c r="OE4" s="550"/>
      <c r="OF4" s="550"/>
      <c r="OG4" s="550"/>
      <c r="OH4" s="551" t="s">
        <v>334</v>
      </c>
      <c r="OI4" s="551" t="s">
        <v>335</v>
      </c>
      <c r="OJ4" s="551"/>
      <c r="OK4" s="551"/>
      <c r="OL4" s="550" t="s">
        <v>333</v>
      </c>
      <c r="OM4" s="550"/>
      <c r="ON4" s="550"/>
      <c r="OO4" s="550"/>
      <c r="OP4" s="551" t="s">
        <v>334</v>
      </c>
      <c r="OQ4" s="551" t="s">
        <v>335</v>
      </c>
      <c r="OR4" s="551"/>
      <c r="OS4" s="551"/>
      <c r="OT4" s="550" t="s">
        <v>333</v>
      </c>
      <c r="OU4" s="550"/>
      <c r="OV4" s="550"/>
      <c r="OW4" s="550"/>
      <c r="OX4" s="551" t="s">
        <v>334</v>
      </c>
      <c r="OY4" s="551" t="s">
        <v>335</v>
      </c>
      <c r="OZ4" s="551"/>
      <c r="PA4" s="551"/>
      <c r="PB4" s="550" t="s">
        <v>333</v>
      </c>
      <c r="PC4" s="550"/>
      <c r="PD4" s="550"/>
      <c r="PE4" s="550"/>
      <c r="PF4" s="551" t="s">
        <v>334</v>
      </c>
      <c r="PG4" s="551" t="s">
        <v>335</v>
      </c>
      <c r="PH4" s="551"/>
      <c r="PI4" s="551"/>
      <c r="PJ4" s="550" t="s">
        <v>333</v>
      </c>
      <c r="PK4" s="550"/>
      <c r="PL4" s="550"/>
      <c r="PM4" s="550"/>
      <c r="PN4" s="551" t="s">
        <v>334</v>
      </c>
      <c r="PO4" s="551" t="s">
        <v>335</v>
      </c>
      <c r="PP4" s="551"/>
      <c r="PQ4" s="551"/>
      <c r="PR4" s="550" t="s">
        <v>333</v>
      </c>
      <c r="PS4" s="550"/>
      <c r="PT4" s="550"/>
      <c r="PU4" s="550"/>
      <c r="PV4" s="551" t="s">
        <v>334</v>
      </c>
      <c r="PW4" s="551" t="s">
        <v>335</v>
      </c>
      <c r="PX4" s="551"/>
      <c r="PY4" s="551"/>
      <c r="PZ4" s="550" t="s">
        <v>333</v>
      </c>
      <c r="QA4" s="550"/>
      <c r="QB4" s="550"/>
      <c r="QC4" s="550"/>
      <c r="QD4" s="551" t="s">
        <v>334</v>
      </c>
      <c r="QE4" s="551" t="s">
        <v>335</v>
      </c>
      <c r="QF4" s="551"/>
      <c r="QG4" s="551"/>
      <c r="QH4" s="550" t="s">
        <v>333</v>
      </c>
      <c r="QI4" s="550"/>
      <c r="QJ4" s="550"/>
      <c r="QK4" s="550"/>
      <c r="QL4" s="551" t="s">
        <v>334</v>
      </c>
      <c r="QM4" s="551" t="s">
        <v>335</v>
      </c>
      <c r="QN4" s="551"/>
      <c r="QO4" s="551"/>
      <c r="QP4" s="550" t="s">
        <v>333</v>
      </c>
      <c r="QQ4" s="550"/>
      <c r="QR4" s="550"/>
      <c r="QS4" s="550"/>
      <c r="QT4" s="551" t="s">
        <v>334</v>
      </c>
      <c r="QU4" s="551" t="s">
        <v>335</v>
      </c>
      <c r="QV4" s="551"/>
      <c r="QW4" s="551"/>
      <c r="QX4" s="568" t="s">
        <v>333</v>
      </c>
      <c r="QY4" s="569"/>
      <c r="QZ4" s="569"/>
      <c r="RA4" s="570"/>
      <c r="RB4" s="548" t="s">
        <v>334</v>
      </c>
      <c r="RC4" s="548" t="s">
        <v>335</v>
      </c>
      <c r="RD4" s="549"/>
      <c r="RE4" s="549"/>
      <c r="RF4" s="568" t="s">
        <v>333</v>
      </c>
      <c r="RG4" s="569"/>
      <c r="RH4" s="569"/>
      <c r="RI4" s="570"/>
      <c r="RJ4" s="548" t="s">
        <v>334</v>
      </c>
      <c r="RK4" s="548" t="s">
        <v>335</v>
      </c>
      <c r="RL4" s="549"/>
      <c r="RM4" s="549"/>
      <c r="RN4" s="550" t="s">
        <v>333</v>
      </c>
      <c r="RO4" s="550"/>
      <c r="RP4" s="550"/>
      <c r="RQ4" s="550"/>
      <c r="RR4" s="551" t="s">
        <v>334</v>
      </c>
      <c r="RS4" s="551" t="s">
        <v>335</v>
      </c>
      <c r="RT4" s="551"/>
      <c r="RU4" s="551"/>
      <c r="RV4" s="551" t="s">
        <v>214</v>
      </c>
      <c r="RW4" s="551" t="s">
        <v>215</v>
      </c>
      <c r="RX4" s="551" t="s">
        <v>216</v>
      </c>
      <c r="RY4" s="551" t="s">
        <v>217</v>
      </c>
      <c r="RZ4" s="636"/>
      <c r="SA4" s="547" t="s">
        <v>369</v>
      </c>
      <c r="SB4" s="547" t="s">
        <v>360</v>
      </c>
      <c r="SC4" s="547" t="s">
        <v>362</v>
      </c>
      <c r="SD4" s="547" t="s">
        <v>361</v>
      </c>
      <c r="SE4" s="547" t="s">
        <v>363</v>
      </c>
      <c r="SF4" s="547" t="s">
        <v>475</v>
      </c>
      <c r="SG4" s="547" t="s">
        <v>268</v>
      </c>
      <c r="SH4" s="547" t="s">
        <v>476</v>
      </c>
      <c r="SI4" s="547" t="s">
        <v>364</v>
      </c>
      <c r="SJ4" s="547" t="s">
        <v>365</v>
      </c>
      <c r="SK4" s="547" t="s">
        <v>366</v>
      </c>
      <c r="SL4" s="547" t="s">
        <v>367</v>
      </c>
      <c r="SM4" s="547" t="s">
        <v>368</v>
      </c>
      <c r="SN4" s="547" t="s">
        <v>499</v>
      </c>
      <c r="SO4" s="547" t="s">
        <v>268</v>
      </c>
      <c r="SP4" s="547" t="s">
        <v>476</v>
      </c>
      <c r="SQ4" s="547" t="s">
        <v>364</v>
      </c>
      <c r="SR4" s="547" t="s">
        <v>365</v>
      </c>
      <c r="SS4" s="547" t="s">
        <v>366</v>
      </c>
      <c r="ST4" s="547" t="s">
        <v>367</v>
      </c>
      <c r="SU4" s="547" t="s">
        <v>368</v>
      </c>
      <c r="SV4" s="547" t="s">
        <v>499</v>
      </c>
      <c r="SW4" s="547" t="s">
        <v>268</v>
      </c>
      <c r="SX4" s="547" t="s">
        <v>476</v>
      </c>
      <c r="SY4" s="547" t="s">
        <v>369</v>
      </c>
      <c r="SZ4" s="547" t="s">
        <v>360</v>
      </c>
      <c r="TA4" s="547" t="s">
        <v>362</v>
      </c>
      <c r="TB4" s="547" t="s">
        <v>361</v>
      </c>
      <c r="TC4" s="547" t="s">
        <v>363</v>
      </c>
      <c r="TD4" s="547" t="s">
        <v>475</v>
      </c>
      <c r="TE4" s="547" t="s">
        <v>268</v>
      </c>
      <c r="TF4" s="547" t="s">
        <v>476</v>
      </c>
      <c r="TG4" s="547" t="s">
        <v>364</v>
      </c>
      <c r="TH4" s="547" t="s">
        <v>365</v>
      </c>
      <c r="TI4" s="547" t="s">
        <v>366</v>
      </c>
      <c r="TJ4" s="547" t="s">
        <v>367</v>
      </c>
      <c r="TK4" s="547" t="s">
        <v>368</v>
      </c>
      <c r="TL4" s="547" t="s">
        <v>499</v>
      </c>
      <c r="TM4" s="547" t="s">
        <v>268</v>
      </c>
      <c r="TN4" s="547" t="s">
        <v>218</v>
      </c>
      <c r="TO4" s="547" t="s">
        <v>364</v>
      </c>
      <c r="TP4" s="547" t="s">
        <v>365</v>
      </c>
      <c r="TQ4" s="547" t="s">
        <v>366</v>
      </c>
      <c r="TR4" s="547" t="s">
        <v>367</v>
      </c>
      <c r="TS4" s="547" t="s">
        <v>368</v>
      </c>
      <c r="TT4" s="547" t="s">
        <v>500</v>
      </c>
      <c r="TU4" s="547" t="s">
        <v>477</v>
      </c>
      <c r="TV4" s="547" t="s">
        <v>218</v>
      </c>
      <c r="TW4" s="547" t="s">
        <v>369</v>
      </c>
      <c r="TX4" s="547" t="s">
        <v>360</v>
      </c>
      <c r="TY4" s="547" t="s">
        <v>362</v>
      </c>
      <c r="TZ4" s="547" t="s">
        <v>361</v>
      </c>
      <c r="UA4" s="547" t="s">
        <v>363</v>
      </c>
      <c r="UB4" s="547" t="s">
        <v>475</v>
      </c>
      <c r="UC4" s="547" t="s">
        <v>268</v>
      </c>
      <c r="UD4" s="547" t="s">
        <v>476</v>
      </c>
      <c r="UE4" s="547" t="s">
        <v>364</v>
      </c>
      <c r="UF4" s="547" t="s">
        <v>365</v>
      </c>
      <c r="UG4" s="547" t="s">
        <v>366</v>
      </c>
      <c r="UH4" s="547" t="s">
        <v>367</v>
      </c>
      <c r="UI4" s="547" t="s">
        <v>368</v>
      </c>
      <c r="UJ4" s="547" t="s">
        <v>499</v>
      </c>
      <c r="UK4" s="547" t="s">
        <v>268</v>
      </c>
      <c r="UL4" s="547" t="s">
        <v>218</v>
      </c>
      <c r="UM4" s="547" t="s">
        <v>364</v>
      </c>
      <c r="UN4" s="547" t="s">
        <v>365</v>
      </c>
      <c r="UO4" s="547" t="s">
        <v>366</v>
      </c>
      <c r="UP4" s="547" t="s">
        <v>367</v>
      </c>
      <c r="UQ4" s="547" t="s">
        <v>368</v>
      </c>
      <c r="UR4" s="547" t="s">
        <v>499</v>
      </c>
      <c r="US4" s="547" t="s">
        <v>268</v>
      </c>
      <c r="UT4" s="547" t="s">
        <v>218</v>
      </c>
      <c r="UU4" s="547" t="s">
        <v>369</v>
      </c>
      <c r="UV4" s="547" t="s">
        <v>360</v>
      </c>
      <c r="UW4" s="547" t="s">
        <v>362</v>
      </c>
      <c r="UX4" s="547" t="s">
        <v>361</v>
      </c>
      <c r="UY4" s="547" t="s">
        <v>363</v>
      </c>
      <c r="UZ4" s="547" t="s">
        <v>475</v>
      </c>
      <c r="VA4" s="547" t="s">
        <v>268</v>
      </c>
      <c r="VB4" s="547" t="s">
        <v>476</v>
      </c>
      <c r="VC4" s="547" t="s">
        <v>364</v>
      </c>
      <c r="VD4" s="547" t="s">
        <v>365</v>
      </c>
      <c r="VE4" s="547" t="s">
        <v>366</v>
      </c>
      <c r="VF4" s="547" t="s">
        <v>367</v>
      </c>
      <c r="VG4" s="547" t="s">
        <v>368</v>
      </c>
      <c r="VH4" s="547" t="s">
        <v>499</v>
      </c>
      <c r="VI4" s="547" t="s">
        <v>268</v>
      </c>
      <c r="VJ4" s="547" t="s">
        <v>218</v>
      </c>
      <c r="VK4" s="547" t="s">
        <v>364</v>
      </c>
      <c r="VL4" s="547" t="s">
        <v>365</v>
      </c>
      <c r="VM4" s="547" t="s">
        <v>366</v>
      </c>
      <c r="VN4" s="547" t="s">
        <v>367</v>
      </c>
      <c r="VO4" s="547" t="s">
        <v>368</v>
      </c>
      <c r="VP4" s="547" t="s">
        <v>499</v>
      </c>
      <c r="VQ4" s="547" t="s">
        <v>268</v>
      </c>
      <c r="VR4" s="547" t="s">
        <v>218</v>
      </c>
      <c r="VS4" s="547" t="s">
        <v>369</v>
      </c>
      <c r="VT4" s="547" t="s">
        <v>360</v>
      </c>
      <c r="VU4" s="547" t="s">
        <v>362</v>
      </c>
      <c r="VV4" s="547" t="s">
        <v>361</v>
      </c>
      <c r="VW4" s="547" t="s">
        <v>363</v>
      </c>
      <c r="VX4" s="547" t="s">
        <v>475</v>
      </c>
      <c r="VY4" s="547" t="s">
        <v>268</v>
      </c>
      <c r="VZ4" s="547" t="s">
        <v>476</v>
      </c>
      <c r="WA4" s="547" t="s">
        <v>364</v>
      </c>
      <c r="WB4" s="547" t="s">
        <v>365</v>
      </c>
      <c r="WC4" s="547" t="s">
        <v>366</v>
      </c>
      <c r="WD4" s="547" t="s">
        <v>367</v>
      </c>
      <c r="WE4" s="547" t="s">
        <v>368</v>
      </c>
      <c r="WF4" s="547" t="s">
        <v>499</v>
      </c>
      <c r="WG4" s="547" t="s">
        <v>268</v>
      </c>
      <c r="WH4" s="547" t="s">
        <v>218</v>
      </c>
      <c r="WI4" s="547" t="s">
        <v>364</v>
      </c>
      <c r="WJ4" s="547" t="s">
        <v>365</v>
      </c>
      <c r="WK4" s="547" t="s">
        <v>366</v>
      </c>
      <c r="WL4" s="547" t="s">
        <v>367</v>
      </c>
      <c r="WM4" s="547" t="s">
        <v>368</v>
      </c>
      <c r="WN4" s="547" t="s">
        <v>499</v>
      </c>
      <c r="WO4" s="547" t="s">
        <v>268</v>
      </c>
      <c r="WP4" s="547" t="s">
        <v>218</v>
      </c>
      <c r="WQ4" s="547" t="s">
        <v>369</v>
      </c>
      <c r="WR4" s="547" t="s">
        <v>360</v>
      </c>
      <c r="WS4" s="547" t="s">
        <v>362</v>
      </c>
      <c r="WT4" s="547" t="s">
        <v>361</v>
      </c>
      <c r="WU4" s="547" t="s">
        <v>363</v>
      </c>
      <c r="WV4" s="547" t="s">
        <v>475</v>
      </c>
      <c r="WW4" s="547" t="s">
        <v>268</v>
      </c>
      <c r="WX4" s="547" t="s">
        <v>476</v>
      </c>
      <c r="WY4" s="547" t="s">
        <v>364</v>
      </c>
      <c r="WZ4" s="547" t="s">
        <v>365</v>
      </c>
      <c r="XA4" s="547" t="s">
        <v>366</v>
      </c>
      <c r="XB4" s="547" t="s">
        <v>367</v>
      </c>
      <c r="XC4" s="547" t="s">
        <v>368</v>
      </c>
      <c r="XD4" s="547" t="s">
        <v>501</v>
      </c>
      <c r="XE4" s="547" t="s">
        <v>477</v>
      </c>
      <c r="XF4" s="547" t="s">
        <v>218</v>
      </c>
      <c r="XG4" s="547" t="s">
        <v>364</v>
      </c>
      <c r="XH4" s="547" t="s">
        <v>365</v>
      </c>
      <c r="XI4" s="547" t="s">
        <v>366</v>
      </c>
      <c r="XJ4" s="547" t="s">
        <v>367</v>
      </c>
      <c r="XK4" s="547" t="s">
        <v>368</v>
      </c>
      <c r="XL4" s="547" t="s">
        <v>501</v>
      </c>
      <c r="XM4" s="547" t="s">
        <v>477</v>
      </c>
      <c r="XN4" s="547" t="s">
        <v>218</v>
      </c>
      <c r="XO4" s="547" t="s">
        <v>369</v>
      </c>
      <c r="XP4" s="547" t="s">
        <v>360</v>
      </c>
      <c r="XQ4" s="547" t="s">
        <v>362</v>
      </c>
      <c r="XR4" s="547" t="s">
        <v>361</v>
      </c>
      <c r="XS4" s="547" t="s">
        <v>363</v>
      </c>
      <c r="XT4" s="547" t="s">
        <v>475</v>
      </c>
      <c r="XU4" s="547" t="s">
        <v>268</v>
      </c>
      <c r="XV4" s="547" t="s">
        <v>476</v>
      </c>
      <c r="XW4" s="547" t="s">
        <v>364</v>
      </c>
      <c r="XX4" s="547" t="s">
        <v>365</v>
      </c>
      <c r="XY4" s="547" t="s">
        <v>366</v>
      </c>
      <c r="XZ4" s="547" t="s">
        <v>367</v>
      </c>
      <c r="YA4" s="547" t="s">
        <v>368</v>
      </c>
      <c r="YB4" s="547" t="s">
        <v>501</v>
      </c>
      <c r="YC4" s="547" t="s">
        <v>477</v>
      </c>
      <c r="YD4" s="547" t="s">
        <v>218</v>
      </c>
      <c r="YE4" s="547" t="s">
        <v>364</v>
      </c>
      <c r="YF4" s="547" t="s">
        <v>365</v>
      </c>
      <c r="YG4" s="547" t="s">
        <v>366</v>
      </c>
      <c r="YH4" s="547" t="s">
        <v>367</v>
      </c>
      <c r="YI4" s="547" t="s">
        <v>368</v>
      </c>
      <c r="YJ4" s="547" t="s">
        <v>501</v>
      </c>
      <c r="YK4" s="547" t="s">
        <v>477</v>
      </c>
      <c r="YL4" s="547" t="s">
        <v>218</v>
      </c>
      <c r="YM4" s="547" t="s">
        <v>369</v>
      </c>
      <c r="YN4" s="547" t="s">
        <v>360</v>
      </c>
      <c r="YO4" s="547" t="s">
        <v>362</v>
      </c>
      <c r="YP4" s="547" t="s">
        <v>361</v>
      </c>
      <c r="YQ4" s="547" t="s">
        <v>363</v>
      </c>
      <c r="YR4" s="547" t="s">
        <v>475</v>
      </c>
      <c r="YS4" s="547" t="s">
        <v>268</v>
      </c>
      <c r="YT4" s="547" t="s">
        <v>476</v>
      </c>
      <c r="YU4" s="547" t="s">
        <v>364</v>
      </c>
      <c r="YV4" s="547" t="s">
        <v>365</v>
      </c>
      <c r="YW4" s="547" t="s">
        <v>366</v>
      </c>
      <c r="YX4" s="547" t="s">
        <v>367</v>
      </c>
      <c r="YY4" s="547" t="s">
        <v>368</v>
      </c>
      <c r="YZ4" s="547" t="s">
        <v>501</v>
      </c>
      <c r="ZA4" s="547" t="s">
        <v>477</v>
      </c>
      <c r="ZB4" s="547" t="s">
        <v>218</v>
      </c>
      <c r="ZC4" s="547" t="s">
        <v>364</v>
      </c>
      <c r="ZD4" s="547" t="s">
        <v>365</v>
      </c>
      <c r="ZE4" s="547" t="s">
        <v>366</v>
      </c>
      <c r="ZF4" s="547" t="s">
        <v>367</v>
      </c>
      <c r="ZG4" s="547" t="s">
        <v>368</v>
      </c>
      <c r="ZH4" s="547" t="s">
        <v>501</v>
      </c>
      <c r="ZI4" s="547" t="s">
        <v>477</v>
      </c>
      <c r="ZJ4" s="547" t="s">
        <v>476</v>
      </c>
      <c r="ZK4" s="564" t="s">
        <v>215</v>
      </c>
      <c r="ZL4" s="564" t="s">
        <v>216</v>
      </c>
      <c r="ZM4" s="564" t="s">
        <v>217</v>
      </c>
      <c r="ZN4" s="564" t="s">
        <v>218</v>
      </c>
      <c r="ZO4" s="566" t="s">
        <v>583</v>
      </c>
      <c r="ZP4" s="552" t="s">
        <v>354</v>
      </c>
      <c r="ZQ4" s="552" t="s">
        <v>355</v>
      </c>
      <c r="ZR4" s="552" t="s">
        <v>356</v>
      </c>
      <c r="ZS4" s="552" t="s">
        <v>357</v>
      </c>
      <c r="ZT4" s="552" t="s">
        <v>583</v>
      </c>
      <c r="ZU4" s="552" t="s">
        <v>354</v>
      </c>
      <c r="ZV4" s="552" t="s">
        <v>355</v>
      </c>
      <c r="ZW4" s="552" t="s">
        <v>353</v>
      </c>
      <c r="ZX4" s="552" t="s">
        <v>354</v>
      </c>
      <c r="ZY4" s="552" t="s">
        <v>355</v>
      </c>
      <c r="ZZ4" s="581"/>
      <c r="AAA4" s="552" t="s">
        <v>353</v>
      </c>
      <c r="AAB4" s="552" t="s">
        <v>354</v>
      </c>
      <c r="AAC4" s="552" t="s">
        <v>355</v>
      </c>
      <c r="AAD4" s="552" t="s">
        <v>353</v>
      </c>
      <c r="AAE4" s="552" t="s">
        <v>354</v>
      </c>
      <c r="AAF4" s="552" t="s">
        <v>355</v>
      </c>
      <c r="AAG4" s="552" t="s">
        <v>353</v>
      </c>
      <c r="AAH4" s="552" t="s">
        <v>354</v>
      </c>
      <c r="AAI4" s="552" t="s">
        <v>355</v>
      </c>
      <c r="AAJ4" s="562"/>
      <c r="AAK4" s="557"/>
      <c r="AAL4" s="553" t="s">
        <v>355</v>
      </c>
      <c r="AAM4" s="552" t="s">
        <v>359</v>
      </c>
      <c r="AAN4" s="552" t="s">
        <v>357</v>
      </c>
      <c r="AAO4" s="553" t="s">
        <v>355</v>
      </c>
      <c r="AAP4" s="553" t="s">
        <v>355</v>
      </c>
      <c r="AAQ4" s="557"/>
      <c r="AAR4" s="557"/>
      <c r="AAS4" s="557"/>
      <c r="AAT4" s="557"/>
      <c r="AAU4" s="557"/>
      <c r="AAV4" s="557"/>
      <c r="AAW4" s="552"/>
      <c r="AAX4" s="581"/>
      <c r="AAY4" s="545" t="s">
        <v>375</v>
      </c>
      <c r="AAZ4" s="545" t="s">
        <v>376</v>
      </c>
      <c r="ABA4" s="545" t="s">
        <v>377</v>
      </c>
      <c r="ABB4" s="545" t="s">
        <v>378</v>
      </c>
      <c r="ABC4" s="545" t="s">
        <v>379</v>
      </c>
      <c r="ABD4" s="545" t="s">
        <v>380</v>
      </c>
      <c r="ABE4" s="545" t="s">
        <v>381</v>
      </c>
      <c r="ABF4" s="545" t="s">
        <v>382</v>
      </c>
      <c r="ABG4" s="545" t="s">
        <v>383</v>
      </c>
      <c r="ABH4" s="545" t="s">
        <v>384</v>
      </c>
      <c r="ABI4" s="545" t="s">
        <v>385</v>
      </c>
      <c r="ABJ4" s="545" t="s">
        <v>386</v>
      </c>
      <c r="ABK4" s="545" t="s">
        <v>387</v>
      </c>
      <c r="ABL4" s="545" t="s">
        <v>388</v>
      </c>
      <c r="ABM4" s="545" t="s">
        <v>389</v>
      </c>
      <c r="ABN4" s="545" t="s">
        <v>390</v>
      </c>
      <c r="ABO4" s="545" t="s">
        <v>391</v>
      </c>
      <c r="ABP4" s="545" t="s">
        <v>392</v>
      </c>
      <c r="ABQ4" s="545" t="s">
        <v>393</v>
      </c>
      <c r="ABR4" s="546" t="s">
        <v>394</v>
      </c>
      <c r="ABS4" s="546" t="s">
        <v>395</v>
      </c>
      <c r="ABT4" s="546" t="s">
        <v>396</v>
      </c>
      <c r="ABU4" s="546" t="s">
        <v>397</v>
      </c>
      <c r="ABV4" s="546" t="s">
        <v>398</v>
      </c>
      <c r="ABW4" s="546" t="s">
        <v>399</v>
      </c>
      <c r="ABX4" s="546" t="s">
        <v>400</v>
      </c>
      <c r="ABY4" s="545" t="s">
        <v>401</v>
      </c>
      <c r="ABZ4" s="545" t="s">
        <v>402</v>
      </c>
      <c r="ACA4" s="542"/>
      <c r="ACB4" s="541" t="s">
        <v>403</v>
      </c>
      <c r="ACC4" s="541" t="s">
        <v>404</v>
      </c>
      <c r="ACD4" s="541" t="s">
        <v>405</v>
      </c>
      <c r="ACE4" s="541" t="s">
        <v>406</v>
      </c>
      <c r="ACF4" s="541" t="s">
        <v>268</v>
      </c>
      <c r="ACG4" s="541" t="s">
        <v>269</v>
      </c>
      <c r="ACH4" s="542" t="s">
        <v>603</v>
      </c>
      <c r="ACI4" s="541" t="s">
        <v>604</v>
      </c>
      <c r="ACJ4" s="542" t="s">
        <v>605</v>
      </c>
      <c r="ACK4" s="542" t="s">
        <v>606</v>
      </c>
      <c r="ACL4" s="523"/>
      <c r="ACM4" s="523"/>
      <c r="ACN4" s="530"/>
      <c r="ACO4" s="531"/>
      <c r="ACP4" s="531"/>
      <c r="ACQ4" s="531"/>
      <c r="ACR4" s="531"/>
      <c r="ACS4" s="531"/>
      <c r="ACT4" s="531"/>
      <c r="ACU4" s="531"/>
      <c r="ACV4" s="531"/>
      <c r="ACW4" s="531"/>
      <c r="ACX4" s="531"/>
      <c r="ACY4" s="531"/>
      <c r="ACZ4" s="531"/>
      <c r="ADA4" s="532"/>
      <c r="ADB4" s="513"/>
      <c r="ADC4" s="530"/>
      <c r="ADD4" s="531"/>
      <c r="ADE4" s="531"/>
      <c r="ADF4" s="531"/>
      <c r="ADG4" s="531"/>
      <c r="ADH4" s="531"/>
      <c r="ADI4" s="531"/>
      <c r="ADJ4" s="531"/>
      <c r="ADK4" s="531"/>
      <c r="ADL4" s="531"/>
      <c r="ADM4" s="531"/>
      <c r="ADN4" s="531"/>
      <c r="ADO4" s="531"/>
      <c r="ADP4" s="531"/>
      <c r="ADQ4" s="531"/>
      <c r="ADR4" s="531"/>
      <c r="ADS4" s="531"/>
      <c r="ADT4" s="531"/>
      <c r="ADU4" s="531"/>
      <c r="ADV4" s="531"/>
      <c r="ADW4" s="532"/>
      <c r="ADX4" s="513"/>
      <c r="ADY4" s="530"/>
      <c r="ADZ4" s="531"/>
      <c r="AEA4" s="531"/>
      <c r="AEB4" s="531"/>
      <c r="AEC4" s="531"/>
      <c r="AED4" s="531"/>
      <c r="AEE4" s="531"/>
      <c r="AEF4" s="531"/>
      <c r="AEG4" s="531"/>
      <c r="AEH4" s="531"/>
      <c r="AEI4" s="531"/>
      <c r="AEJ4" s="531"/>
      <c r="AEK4" s="531"/>
      <c r="AEL4" s="531"/>
      <c r="AEM4" s="531"/>
      <c r="AEN4" s="531"/>
      <c r="AEO4" s="531"/>
      <c r="AEP4" s="531"/>
      <c r="AEQ4" s="532"/>
      <c r="AER4" s="523"/>
      <c r="AES4" s="523"/>
      <c r="AET4" s="523"/>
      <c r="AEU4" s="523"/>
      <c r="AEV4" s="523"/>
      <c r="AEW4" s="523"/>
      <c r="AEX4" s="523"/>
      <c r="AEY4" s="523"/>
      <c r="AEZ4" s="523"/>
      <c r="AFA4" s="523"/>
      <c r="AFB4" s="523"/>
      <c r="AFC4" s="523"/>
      <c r="AFD4" s="523"/>
      <c r="AFE4" s="523"/>
      <c r="AFF4" s="523"/>
      <c r="AFG4" s="523"/>
      <c r="AFH4" s="523"/>
      <c r="AFI4" s="523"/>
      <c r="AFJ4" s="523"/>
      <c r="AFK4" s="523"/>
      <c r="AFL4" s="523"/>
      <c r="AFM4" s="523"/>
      <c r="AFN4" s="513"/>
      <c r="AFO4" s="513"/>
      <c r="AFP4" s="513"/>
      <c r="AFQ4" s="513"/>
      <c r="AFR4" s="513"/>
      <c r="AFS4" s="513"/>
      <c r="AFT4" s="523" t="s">
        <v>782</v>
      </c>
      <c r="AFU4" s="523" t="s">
        <v>783</v>
      </c>
      <c r="AFV4" s="523" t="s">
        <v>612</v>
      </c>
      <c r="AFW4" s="523"/>
      <c r="AFX4" s="530"/>
      <c r="AFY4" s="531"/>
      <c r="AFZ4" s="531"/>
      <c r="AGA4" s="531"/>
      <c r="AGB4" s="531"/>
      <c r="AGC4" s="531"/>
      <c r="AGD4" s="531"/>
      <c r="AGE4" s="531"/>
      <c r="AGF4" s="531"/>
      <c r="AGG4" s="531"/>
      <c r="AGH4" s="531"/>
      <c r="AGI4" s="531"/>
      <c r="AGJ4" s="531"/>
      <c r="AGK4" s="532"/>
      <c r="AGL4" s="513"/>
      <c r="AGM4" s="530"/>
      <c r="AGN4" s="531"/>
      <c r="AGO4" s="531"/>
      <c r="AGP4" s="531"/>
      <c r="AGQ4" s="531"/>
      <c r="AGR4" s="531"/>
      <c r="AGS4" s="531"/>
      <c r="AGT4" s="531"/>
      <c r="AGU4" s="531"/>
      <c r="AGV4" s="531"/>
      <c r="AGW4" s="531"/>
      <c r="AGX4" s="531"/>
      <c r="AGY4" s="531"/>
      <c r="AGZ4" s="531"/>
      <c r="AHA4" s="531"/>
      <c r="AHB4" s="531"/>
      <c r="AHC4" s="531"/>
      <c r="AHD4" s="531"/>
      <c r="AHE4" s="531"/>
      <c r="AHF4" s="531"/>
      <c r="AHG4" s="532"/>
      <c r="AHH4" s="513"/>
      <c r="AHI4" s="530"/>
      <c r="AHJ4" s="531"/>
      <c r="AHK4" s="531"/>
      <c r="AHL4" s="531"/>
      <c r="AHM4" s="531"/>
      <c r="AHN4" s="531"/>
      <c r="AHO4" s="531"/>
      <c r="AHP4" s="531"/>
      <c r="AHQ4" s="531"/>
      <c r="AHR4" s="531"/>
      <c r="AHS4" s="531"/>
      <c r="AHT4" s="531"/>
      <c r="AHU4" s="531"/>
      <c r="AHV4" s="531"/>
      <c r="AHW4" s="531"/>
      <c r="AHX4" s="531"/>
      <c r="AHY4" s="531"/>
      <c r="AHZ4" s="531"/>
      <c r="AIA4" s="532"/>
      <c r="AIB4" s="523"/>
      <c r="AIC4" s="523"/>
      <c r="AID4" s="523"/>
      <c r="AIE4" s="523"/>
      <c r="AIF4" s="523"/>
      <c r="AIG4" s="523"/>
      <c r="AIH4" s="523"/>
      <c r="AII4" s="523"/>
      <c r="AIJ4" s="523"/>
      <c r="AIK4" s="523"/>
      <c r="AIL4" s="523"/>
      <c r="AIM4" s="523"/>
      <c r="AIN4" s="523"/>
      <c r="AIO4" s="523"/>
      <c r="AIP4" s="523"/>
      <c r="AIQ4" s="523"/>
      <c r="AIR4" s="523"/>
      <c r="AIS4" s="523"/>
      <c r="AIT4" s="523"/>
      <c r="AIU4" s="523"/>
      <c r="AIV4" s="523"/>
      <c r="AIW4" s="523"/>
      <c r="AIX4" s="513"/>
      <c r="AIY4" s="513"/>
      <c r="AIZ4" s="513"/>
      <c r="AJA4" s="513"/>
      <c r="AJB4" s="513"/>
      <c r="AJC4" s="513"/>
      <c r="AJD4" s="523"/>
      <c r="AJE4" s="530"/>
      <c r="AJF4" s="531"/>
      <c r="AJG4" s="531"/>
      <c r="AJH4" s="531"/>
      <c r="AJI4" s="531"/>
      <c r="AJJ4" s="531"/>
      <c r="AJK4" s="531"/>
      <c r="AJL4" s="531"/>
      <c r="AJM4" s="531"/>
      <c r="AJN4" s="531"/>
      <c r="AJO4" s="531"/>
      <c r="AJP4" s="531"/>
      <c r="AJQ4" s="531"/>
      <c r="AJR4" s="532"/>
      <c r="AJS4" s="513"/>
      <c r="AJT4" s="530"/>
      <c r="AJU4" s="531"/>
      <c r="AJV4" s="531"/>
      <c r="AJW4" s="531"/>
      <c r="AJX4" s="531"/>
      <c r="AJY4" s="531"/>
      <c r="AJZ4" s="531"/>
      <c r="AKA4" s="531"/>
      <c r="AKB4" s="531"/>
      <c r="AKC4" s="531"/>
      <c r="AKD4" s="531"/>
      <c r="AKE4" s="531"/>
      <c r="AKF4" s="531"/>
      <c r="AKG4" s="531"/>
      <c r="AKH4" s="531"/>
      <c r="AKI4" s="531"/>
      <c r="AKJ4" s="531"/>
      <c r="AKK4" s="531"/>
      <c r="AKL4" s="531"/>
      <c r="AKM4" s="531"/>
      <c r="AKN4" s="532"/>
      <c r="AKO4" s="513"/>
      <c r="AKP4" s="530"/>
      <c r="AKQ4" s="531"/>
      <c r="AKR4" s="531"/>
      <c r="AKS4" s="531"/>
      <c r="AKT4" s="531"/>
      <c r="AKU4" s="531"/>
      <c r="AKV4" s="531"/>
      <c r="AKW4" s="531"/>
      <c r="AKX4" s="531"/>
      <c r="AKY4" s="531"/>
      <c r="AKZ4" s="531"/>
      <c r="ALA4" s="531"/>
      <c r="ALB4" s="531"/>
      <c r="ALC4" s="531"/>
      <c r="ALD4" s="531"/>
      <c r="ALE4" s="531"/>
      <c r="ALF4" s="531"/>
      <c r="ALG4" s="531"/>
      <c r="ALH4" s="532"/>
      <c r="ALI4" s="523"/>
      <c r="ALJ4" s="523"/>
      <c r="ALK4" s="523"/>
      <c r="ALL4" s="523"/>
      <c r="ALM4" s="523"/>
      <c r="ALN4" s="523"/>
      <c r="ALO4" s="523"/>
      <c r="ALP4" s="523"/>
      <c r="ALQ4" s="523"/>
      <c r="ALR4" s="523"/>
      <c r="ALS4" s="523"/>
      <c r="ALT4" s="523"/>
      <c r="ALU4" s="523"/>
      <c r="ALV4" s="523"/>
      <c r="ALW4" s="523"/>
      <c r="ALX4" s="523"/>
      <c r="ALY4" s="523"/>
      <c r="ALZ4" s="523"/>
      <c r="AMA4" s="523"/>
      <c r="AMB4" s="523"/>
      <c r="AMC4" s="523"/>
      <c r="AMD4" s="523"/>
      <c r="AME4" s="513"/>
      <c r="AMF4" s="513"/>
      <c r="AMG4" s="513"/>
      <c r="AMH4" s="513"/>
      <c r="AMI4" s="513"/>
      <c r="AMJ4" s="513"/>
      <c r="AMK4" s="511"/>
      <c r="AML4" s="511"/>
      <c r="AMM4" s="511"/>
      <c r="AMN4" s="511"/>
      <c r="AMO4" s="511"/>
      <c r="AMP4" s="511"/>
      <c r="AMQ4" s="511"/>
      <c r="AMR4" s="511"/>
      <c r="AMS4" s="511"/>
      <c r="AMT4" s="511"/>
      <c r="AMU4" s="521" t="s">
        <v>1012</v>
      </c>
      <c r="AMV4" s="521" t="s">
        <v>967</v>
      </c>
      <c r="AMW4" s="511" t="s">
        <v>968</v>
      </c>
      <c r="AMX4" s="511" t="s">
        <v>1013</v>
      </c>
      <c r="AMY4" s="521" t="s">
        <v>1012</v>
      </c>
      <c r="AMZ4" s="521" t="s">
        <v>967</v>
      </c>
      <c r="ANA4" s="511" t="s">
        <v>968</v>
      </c>
      <c r="ANB4" s="511" t="s">
        <v>1013</v>
      </c>
      <c r="ANC4" s="521" t="s">
        <v>1012</v>
      </c>
      <c r="AND4" s="521" t="s">
        <v>967</v>
      </c>
      <c r="ANE4" s="511" t="s">
        <v>968</v>
      </c>
      <c r="ANF4" s="511" t="s">
        <v>1013</v>
      </c>
      <c r="ANG4" s="521" t="s">
        <v>1012</v>
      </c>
      <c r="ANH4" s="521" t="s">
        <v>967</v>
      </c>
      <c r="ANI4" s="511" t="s">
        <v>968</v>
      </c>
      <c r="ANJ4" s="511" t="s">
        <v>1013</v>
      </c>
      <c r="ANK4" s="536"/>
      <c r="ANL4" s="536"/>
      <c r="ANM4" s="511"/>
      <c r="ANN4" s="511"/>
      <c r="ANO4" s="511"/>
      <c r="ANP4" s="510"/>
      <c r="ANQ4" s="510"/>
      <c r="ANR4" s="510"/>
      <c r="ANS4" s="510"/>
      <c r="ANT4" s="510"/>
      <c r="ANU4" s="510"/>
      <c r="ANV4" s="510"/>
      <c r="ANW4" s="510"/>
      <c r="ANX4" s="510"/>
      <c r="ANY4" s="510"/>
      <c r="ANZ4" s="510"/>
      <c r="AOA4" s="510"/>
      <c r="AOB4" s="510"/>
      <c r="AOC4" s="510"/>
      <c r="AOD4" s="510"/>
      <c r="AOE4" s="510"/>
      <c r="AOF4" s="510"/>
      <c r="AOG4" s="510"/>
      <c r="AOH4" s="510"/>
      <c r="AOI4" s="510"/>
      <c r="AOJ4" s="510"/>
      <c r="AOK4" s="510"/>
      <c r="AOL4" s="510"/>
      <c r="AOM4" s="510"/>
      <c r="AON4" s="656"/>
      <c r="AOO4" s="657"/>
      <c r="AOP4" s="657"/>
      <c r="AOQ4" s="657"/>
      <c r="AOR4" s="657"/>
      <c r="AOS4" s="657"/>
      <c r="AOT4" s="657"/>
      <c r="AOU4" s="657"/>
      <c r="AOV4" s="657"/>
      <c r="AOW4" s="657"/>
      <c r="AOX4" s="657"/>
      <c r="AOY4" s="657"/>
      <c r="AOZ4" s="657"/>
      <c r="APA4" s="657"/>
      <c r="APB4" s="657"/>
      <c r="APC4" s="657"/>
      <c r="APD4" s="657"/>
      <c r="APE4" s="657"/>
      <c r="APF4" s="657"/>
      <c r="APG4" s="657"/>
      <c r="APH4" s="657"/>
      <c r="API4" s="657"/>
      <c r="APJ4" s="652"/>
      <c r="APK4" s="653"/>
      <c r="APL4" s="653"/>
      <c r="APM4" s="653"/>
      <c r="APN4" s="653"/>
      <c r="APO4" s="653"/>
      <c r="APP4" s="653"/>
    </row>
    <row r="5" spans="1:1108" s="79" customFormat="1" ht="31.5">
      <c r="A5" s="538"/>
      <c r="B5" s="538"/>
      <c r="C5" s="83" t="s">
        <v>219</v>
      </c>
      <c r="D5" s="33" t="s">
        <v>220</v>
      </c>
      <c r="E5" s="33" t="s">
        <v>219</v>
      </c>
      <c r="F5" s="33" t="s">
        <v>220</v>
      </c>
      <c r="G5" s="33" t="s">
        <v>219</v>
      </c>
      <c r="H5" s="33" t="s">
        <v>220</v>
      </c>
      <c r="I5" s="33" t="s">
        <v>219</v>
      </c>
      <c r="J5" s="33" t="s">
        <v>220</v>
      </c>
      <c r="K5" s="33" t="s">
        <v>219</v>
      </c>
      <c r="L5" s="33" t="s">
        <v>220</v>
      </c>
      <c r="M5" s="33" t="s">
        <v>219</v>
      </c>
      <c r="N5" s="33" t="s">
        <v>220</v>
      </c>
      <c r="O5" s="33" t="s">
        <v>219</v>
      </c>
      <c r="P5" s="33" t="s">
        <v>220</v>
      </c>
      <c r="Q5" s="33" t="s">
        <v>219</v>
      </c>
      <c r="R5" s="33" t="s">
        <v>220</v>
      </c>
      <c r="S5" s="33" t="s">
        <v>219</v>
      </c>
      <c r="T5" s="33" t="s">
        <v>220</v>
      </c>
      <c r="U5" s="33" t="s">
        <v>219</v>
      </c>
      <c r="V5" s="33" t="s">
        <v>220</v>
      </c>
      <c r="W5" s="33" t="s">
        <v>219</v>
      </c>
      <c r="X5" s="33" t="s">
        <v>220</v>
      </c>
      <c r="Y5" s="33" t="s">
        <v>219</v>
      </c>
      <c r="Z5" s="33" t="s">
        <v>220</v>
      </c>
      <c r="AA5" s="33" t="s">
        <v>219</v>
      </c>
      <c r="AB5" s="33" t="s">
        <v>220</v>
      </c>
      <c r="AC5" s="33" t="s">
        <v>219</v>
      </c>
      <c r="AD5" s="33" t="s">
        <v>220</v>
      </c>
      <c r="AE5" s="33" t="s">
        <v>219</v>
      </c>
      <c r="AF5" s="33" t="s">
        <v>220</v>
      </c>
      <c r="AG5" s="33" t="s">
        <v>219</v>
      </c>
      <c r="AH5" s="33" t="s">
        <v>220</v>
      </c>
      <c r="AI5" s="33" t="s">
        <v>219</v>
      </c>
      <c r="AJ5" s="33" t="s">
        <v>220</v>
      </c>
      <c r="AK5" s="33" t="s">
        <v>219</v>
      </c>
      <c r="AL5" s="33" t="s">
        <v>220</v>
      </c>
      <c r="AM5" s="33" t="s">
        <v>219</v>
      </c>
      <c r="AN5" s="33" t="s">
        <v>220</v>
      </c>
      <c r="AO5" s="33" t="s">
        <v>219</v>
      </c>
      <c r="AP5" s="33" t="s">
        <v>220</v>
      </c>
      <c r="AQ5" s="33" t="s">
        <v>219</v>
      </c>
      <c r="AR5" s="33" t="s">
        <v>220</v>
      </c>
      <c r="AS5" s="33" t="s">
        <v>219</v>
      </c>
      <c r="AT5" s="33" t="s">
        <v>220</v>
      </c>
      <c r="AU5" s="33" t="s">
        <v>219</v>
      </c>
      <c r="AV5" s="33" t="s">
        <v>220</v>
      </c>
      <c r="AW5" s="33" t="s">
        <v>219</v>
      </c>
      <c r="AX5" s="33" t="s">
        <v>220</v>
      </c>
      <c r="AY5" s="33" t="s">
        <v>219</v>
      </c>
      <c r="AZ5" s="33" t="s">
        <v>220</v>
      </c>
      <c r="BA5" s="33" t="s">
        <v>219</v>
      </c>
      <c r="BB5" s="33" t="s">
        <v>220</v>
      </c>
      <c r="BC5" s="33" t="s">
        <v>219</v>
      </c>
      <c r="BD5" s="33" t="s">
        <v>220</v>
      </c>
      <c r="BE5" s="33" t="s">
        <v>219</v>
      </c>
      <c r="BF5" s="33" t="s">
        <v>220</v>
      </c>
      <c r="BG5" s="33" t="s">
        <v>219</v>
      </c>
      <c r="BH5" s="33" t="s">
        <v>220</v>
      </c>
      <c r="BI5" s="33" t="s">
        <v>219</v>
      </c>
      <c r="BJ5" s="33" t="s">
        <v>220</v>
      </c>
      <c r="BK5" s="33" t="s">
        <v>219</v>
      </c>
      <c r="BL5" s="33" t="s">
        <v>220</v>
      </c>
      <c r="BM5" s="33" t="s">
        <v>219</v>
      </c>
      <c r="BN5" s="33" t="s">
        <v>220</v>
      </c>
      <c r="BO5" s="33" t="s">
        <v>219</v>
      </c>
      <c r="BP5" s="33" t="s">
        <v>220</v>
      </c>
      <c r="BQ5" s="33" t="s">
        <v>219</v>
      </c>
      <c r="BR5" s="33" t="s">
        <v>220</v>
      </c>
      <c r="BS5" s="33" t="s">
        <v>219</v>
      </c>
      <c r="BT5" s="33" t="s">
        <v>220</v>
      </c>
      <c r="BU5" s="33" t="s">
        <v>219</v>
      </c>
      <c r="BV5" s="33" t="s">
        <v>220</v>
      </c>
      <c r="BW5" s="33" t="s">
        <v>219</v>
      </c>
      <c r="BX5" s="33" t="s">
        <v>220</v>
      </c>
      <c r="BY5" s="33" t="s">
        <v>219</v>
      </c>
      <c r="BZ5" s="33" t="s">
        <v>220</v>
      </c>
      <c r="CA5" s="33" t="s">
        <v>219</v>
      </c>
      <c r="CB5" s="33" t="s">
        <v>220</v>
      </c>
      <c r="CC5" s="33" t="s">
        <v>219</v>
      </c>
      <c r="CD5" s="33" t="s">
        <v>220</v>
      </c>
      <c r="CE5" s="33" t="s">
        <v>219</v>
      </c>
      <c r="CF5" s="33" t="s">
        <v>220</v>
      </c>
      <c r="CG5" s="33" t="s">
        <v>219</v>
      </c>
      <c r="CH5" s="33" t="s">
        <v>220</v>
      </c>
      <c r="CI5" s="33" t="s">
        <v>219</v>
      </c>
      <c r="CJ5" s="33" t="s">
        <v>220</v>
      </c>
      <c r="CK5" s="33" t="s">
        <v>219</v>
      </c>
      <c r="CL5" s="33" t="s">
        <v>220</v>
      </c>
      <c r="CM5" s="33" t="s">
        <v>219</v>
      </c>
      <c r="CN5" s="33" t="s">
        <v>220</v>
      </c>
      <c r="CO5" s="33" t="s">
        <v>219</v>
      </c>
      <c r="CP5" s="33" t="s">
        <v>220</v>
      </c>
      <c r="CQ5" s="33" t="s">
        <v>219</v>
      </c>
      <c r="CR5" s="33" t="s">
        <v>220</v>
      </c>
      <c r="CS5" s="33" t="s">
        <v>219</v>
      </c>
      <c r="CT5" s="33" t="s">
        <v>220</v>
      </c>
      <c r="CU5" s="33" t="s">
        <v>219</v>
      </c>
      <c r="CV5" s="33" t="s">
        <v>220</v>
      </c>
      <c r="CW5" s="33" t="s">
        <v>219</v>
      </c>
      <c r="CX5" s="33" t="s">
        <v>220</v>
      </c>
      <c r="CY5" s="33" t="s">
        <v>219</v>
      </c>
      <c r="CZ5" s="33" t="s">
        <v>220</v>
      </c>
      <c r="DA5" s="33" t="s">
        <v>219</v>
      </c>
      <c r="DB5" s="33" t="s">
        <v>220</v>
      </c>
      <c r="DC5" s="33" t="s">
        <v>219</v>
      </c>
      <c r="DD5" s="33" t="s">
        <v>220</v>
      </c>
      <c r="DE5" s="33" t="s">
        <v>219</v>
      </c>
      <c r="DF5" s="33" t="s">
        <v>220</v>
      </c>
      <c r="DG5" s="33" t="s">
        <v>219</v>
      </c>
      <c r="DH5" s="33" t="s">
        <v>220</v>
      </c>
      <c r="DI5" s="33" t="s">
        <v>219</v>
      </c>
      <c r="DJ5" s="33" t="s">
        <v>220</v>
      </c>
      <c r="DK5" s="33" t="s">
        <v>219</v>
      </c>
      <c r="DL5" s="33" t="s">
        <v>220</v>
      </c>
      <c r="DM5" s="33" t="s">
        <v>219</v>
      </c>
      <c r="DN5" s="33" t="s">
        <v>220</v>
      </c>
      <c r="DO5" s="33" t="s">
        <v>219</v>
      </c>
      <c r="DP5" s="33" t="s">
        <v>220</v>
      </c>
      <c r="DQ5" s="33" t="s">
        <v>219</v>
      </c>
      <c r="DR5" s="33" t="s">
        <v>220</v>
      </c>
      <c r="DS5" s="33" t="s">
        <v>219</v>
      </c>
      <c r="DT5" s="33" t="s">
        <v>220</v>
      </c>
      <c r="DU5" s="33" t="s">
        <v>219</v>
      </c>
      <c r="DV5" s="33" t="s">
        <v>220</v>
      </c>
      <c r="DW5" s="33" t="s">
        <v>219</v>
      </c>
      <c r="DX5" s="33" t="s">
        <v>220</v>
      </c>
      <c r="DY5" s="33" t="s">
        <v>219</v>
      </c>
      <c r="DZ5" s="33" t="s">
        <v>220</v>
      </c>
      <c r="EA5" s="33" t="s">
        <v>219</v>
      </c>
      <c r="EB5" s="33" t="s">
        <v>220</v>
      </c>
      <c r="EC5" s="588"/>
      <c r="ED5" s="588"/>
      <c r="EE5" s="588"/>
      <c r="EF5" s="588"/>
      <c r="EG5" s="588"/>
      <c r="EH5" s="588"/>
      <c r="EI5" s="588"/>
      <c r="EJ5" s="588"/>
      <c r="EK5" s="588"/>
      <c r="EL5" s="588"/>
      <c r="EM5" s="588"/>
      <c r="EN5" s="588"/>
      <c r="EO5" s="588"/>
      <c r="EP5" s="588"/>
      <c r="EQ5" s="588"/>
      <c r="ER5" s="588"/>
      <c r="ES5" s="588"/>
      <c r="ET5" s="588"/>
      <c r="EU5" s="588"/>
      <c r="EV5" s="588"/>
      <c r="EW5" s="588"/>
      <c r="EX5" s="621"/>
      <c r="EY5" s="621"/>
      <c r="EZ5" s="621"/>
      <c r="FA5" s="588"/>
      <c r="FB5" s="588"/>
      <c r="FC5" s="622"/>
      <c r="FD5" s="588"/>
      <c r="FE5" s="588"/>
      <c r="FF5" s="588"/>
      <c r="FG5" s="588"/>
      <c r="FH5" s="588"/>
      <c r="FI5" s="588"/>
      <c r="FJ5" s="588"/>
      <c r="FK5" s="588"/>
      <c r="FL5" s="588"/>
      <c r="FM5" s="590"/>
      <c r="FN5" s="34" t="s">
        <v>295</v>
      </c>
      <c r="FO5" s="73" t="s">
        <v>296</v>
      </c>
      <c r="FP5" s="73" t="s">
        <v>297</v>
      </c>
      <c r="FQ5" s="73" t="s">
        <v>295</v>
      </c>
      <c r="FR5" s="73" t="s">
        <v>296</v>
      </c>
      <c r="FS5" s="73" t="s">
        <v>297</v>
      </c>
      <c r="FT5" s="73" t="s">
        <v>295</v>
      </c>
      <c r="FU5" s="73" t="s">
        <v>296</v>
      </c>
      <c r="FV5" s="73" t="s">
        <v>297</v>
      </c>
      <c r="FW5" s="616"/>
      <c r="FX5" s="73" t="s">
        <v>298</v>
      </c>
      <c r="FY5" s="73" t="s">
        <v>299</v>
      </c>
      <c r="FZ5" s="73" t="s">
        <v>300</v>
      </c>
      <c r="GA5" s="73" t="s">
        <v>298</v>
      </c>
      <c r="GB5" s="73" t="s">
        <v>299</v>
      </c>
      <c r="GC5" s="73" t="s">
        <v>300</v>
      </c>
      <c r="GD5" s="585"/>
      <c r="GE5" s="584"/>
      <c r="GF5" s="584"/>
      <c r="GG5" s="591"/>
      <c r="GH5" s="593"/>
      <c r="GI5" s="585"/>
      <c r="GJ5" s="584"/>
      <c r="GK5" s="591"/>
      <c r="GL5" s="593"/>
      <c r="GM5" s="585"/>
      <c r="GN5" s="584"/>
      <c r="GO5" s="591"/>
      <c r="GP5" s="593"/>
      <c r="GQ5" s="585"/>
      <c r="GR5" s="584"/>
      <c r="GS5" s="591"/>
      <c r="GT5" s="593"/>
      <c r="GU5" s="585"/>
      <c r="GV5" s="591"/>
      <c r="GW5" s="591"/>
      <c r="GX5" s="591"/>
      <c r="GY5" s="591"/>
      <c r="GZ5" s="71" t="s">
        <v>214</v>
      </c>
      <c r="HA5" s="71" t="s">
        <v>215</v>
      </c>
      <c r="HB5" s="71" t="s">
        <v>216</v>
      </c>
      <c r="HC5" s="71" t="s">
        <v>217</v>
      </c>
      <c r="HD5" s="71" t="s">
        <v>214</v>
      </c>
      <c r="HE5" s="71" t="s">
        <v>215</v>
      </c>
      <c r="HF5" s="71" t="s">
        <v>216</v>
      </c>
      <c r="HG5" s="71" t="s">
        <v>214</v>
      </c>
      <c r="HH5" s="71" t="s">
        <v>215</v>
      </c>
      <c r="HI5" s="71" t="s">
        <v>216</v>
      </c>
      <c r="HJ5" s="556"/>
      <c r="HK5" s="556"/>
      <c r="HL5" s="556"/>
      <c r="HM5" s="629"/>
      <c r="HN5" s="556"/>
      <c r="HO5" s="629"/>
      <c r="HP5" s="556"/>
      <c r="HQ5" s="556"/>
      <c r="HR5" s="544"/>
      <c r="HS5" s="629"/>
      <c r="HT5" s="556"/>
      <c r="HU5" s="556"/>
      <c r="HV5" s="627"/>
      <c r="HW5" s="556"/>
      <c r="HX5" s="628"/>
      <c r="HY5" s="556"/>
      <c r="HZ5" s="544"/>
      <c r="IA5" s="629"/>
      <c r="IB5" s="556"/>
      <c r="IC5" s="544"/>
      <c r="ID5" s="632"/>
      <c r="IE5" s="632"/>
      <c r="IF5" s="571"/>
      <c r="IG5" s="72" t="s">
        <v>301</v>
      </c>
      <c r="IH5" s="72" t="s">
        <v>302</v>
      </c>
      <c r="II5" s="571"/>
      <c r="IJ5" s="571"/>
      <c r="IK5" s="572"/>
      <c r="IL5" s="577"/>
      <c r="IM5" s="577"/>
      <c r="IN5" s="577"/>
      <c r="IO5" s="577"/>
      <c r="IP5" s="577"/>
      <c r="IQ5" s="572"/>
      <c r="IR5" s="577"/>
      <c r="IS5" s="577"/>
      <c r="IT5" s="577"/>
      <c r="IU5" s="577"/>
      <c r="IV5" s="577"/>
      <c r="IW5" s="577"/>
      <c r="IX5" s="577"/>
      <c r="IY5" s="572"/>
      <c r="IZ5" s="577"/>
      <c r="JA5" s="577"/>
      <c r="JB5" s="577"/>
      <c r="JC5" s="577"/>
      <c r="JD5" s="577"/>
      <c r="JE5" s="577"/>
      <c r="JF5" s="572"/>
      <c r="JG5" s="579"/>
      <c r="JH5" s="577"/>
      <c r="JI5" s="572"/>
      <c r="JJ5" s="577"/>
      <c r="JK5" s="577"/>
      <c r="JL5" s="577"/>
      <c r="JM5" s="577"/>
      <c r="JN5" s="572"/>
      <c r="JO5" s="577"/>
      <c r="JP5" s="577"/>
      <c r="JQ5" s="577"/>
      <c r="JR5" s="577"/>
      <c r="JS5" s="572"/>
      <c r="JT5" s="577"/>
      <c r="JU5" s="577"/>
      <c r="JV5" s="577"/>
      <c r="JW5" s="572"/>
      <c r="JX5" s="577"/>
      <c r="JY5" s="577"/>
      <c r="JZ5" s="577"/>
      <c r="KA5" s="577"/>
      <c r="KB5" s="572"/>
      <c r="KC5" s="577"/>
      <c r="KD5" s="577"/>
      <c r="KE5" s="577"/>
      <c r="KF5" s="572"/>
      <c r="KG5" s="577"/>
      <c r="KH5" s="577"/>
      <c r="KI5" s="577"/>
      <c r="KJ5" s="577"/>
      <c r="KK5" s="572"/>
      <c r="KL5" s="579"/>
      <c r="KM5" s="579"/>
      <c r="KN5" s="579"/>
      <c r="KO5" s="579"/>
      <c r="KP5" s="579"/>
      <c r="KQ5" s="579"/>
      <c r="KR5" s="579"/>
      <c r="KS5" s="577"/>
      <c r="KT5" s="35" t="s">
        <v>336</v>
      </c>
      <c r="KU5" s="36" t="s">
        <v>337</v>
      </c>
      <c r="KV5" s="36" t="s">
        <v>338</v>
      </c>
      <c r="KW5" s="36" t="s">
        <v>339</v>
      </c>
      <c r="KX5" s="548"/>
      <c r="KY5" s="548"/>
      <c r="KZ5" s="548"/>
      <c r="LA5" s="548"/>
      <c r="LB5" s="35" t="s">
        <v>336</v>
      </c>
      <c r="LC5" s="36" t="s">
        <v>337</v>
      </c>
      <c r="LD5" s="36" t="s">
        <v>338</v>
      </c>
      <c r="LE5" s="36" t="s">
        <v>339</v>
      </c>
      <c r="LF5" s="548"/>
      <c r="LG5" s="548"/>
      <c r="LH5" s="548"/>
      <c r="LI5" s="548"/>
      <c r="LJ5" s="35" t="s">
        <v>336</v>
      </c>
      <c r="LK5" s="36" t="s">
        <v>337</v>
      </c>
      <c r="LL5" s="36" t="s">
        <v>338</v>
      </c>
      <c r="LM5" s="36" t="s">
        <v>339</v>
      </c>
      <c r="LN5" s="548"/>
      <c r="LO5" s="548"/>
      <c r="LP5" s="548"/>
      <c r="LQ5" s="548"/>
      <c r="LR5" s="35" t="s">
        <v>336</v>
      </c>
      <c r="LS5" s="36" t="s">
        <v>337</v>
      </c>
      <c r="LT5" s="36" t="s">
        <v>338</v>
      </c>
      <c r="LU5" s="36" t="s">
        <v>339</v>
      </c>
      <c r="LV5" s="548"/>
      <c r="LW5" s="548"/>
      <c r="LX5" s="548"/>
      <c r="LY5" s="548"/>
      <c r="LZ5" s="35" t="s">
        <v>336</v>
      </c>
      <c r="MA5" s="36" t="s">
        <v>337</v>
      </c>
      <c r="MB5" s="36" t="s">
        <v>338</v>
      </c>
      <c r="MC5" s="36" t="s">
        <v>339</v>
      </c>
      <c r="MD5" s="548"/>
      <c r="ME5" s="548"/>
      <c r="MF5" s="548"/>
      <c r="MG5" s="548"/>
      <c r="MH5" s="35" t="s">
        <v>336</v>
      </c>
      <c r="MI5" s="36" t="s">
        <v>337</v>
      </c>
      <c r="MJ5" s="36" t="s">
        <v>338</v>
      </c>
      <c r="MK5" s="36" t="s">
        <v>339</v>
      </c>
      <c r="ML5" s="549"/>
      <c r="MM5" s="549"/>
      <c r="MN5" s="549"/>
      <c r="MO5" s="549"/>
      <c r="MP5" s="35" t="s">
        <v>336</v>
      </c>
      <c r="MQ5" s="36" t="s">
        <v>337</v>
      </c>
      <c r="MR5" s="36" t="s">
        <v>338</v>
      </c>
      <c r="MS5" s="36" t="s">
        <v>339</v>
      </c>
      <c r="MT5" s="548"/>
      <c r="MU5" s="548"/>
      <c r="MV5" s="548"/>
      <c r="MW5" s="548"/>
      <c r="MX5" s="35" t="s">
        <v>336</v>
      </c>
      <c r="MY5" s="36" t="s">
        <v>337</v>
      </c>
      <c r="MZ5" s="36" t="s">
        <v>338</v>
      </c>
      <c r="NA5" s="36" t="s">
        <v>339</v>
      </c>
      <c r="NB5" s="548"/>
      <c r="NC5" s="548"/>
      <c r="ND5" s="548"/>
      <c r="NE5" s="548"/>
      <c r="NF5" s="35" t="s">
        <v>336</v>
      </c>
      <c r="NG5" s="36" t="s">
        <v>337</v>
      </c>
      <c r="NH5" s="36" t="s">
        <v>338</v>
      </c>
      <c r="NI5" s="36" t="s">
        <v>339</v>
      </c>
      <c r="NJ5" s="548"/>
      <c r="NK5" s="548"/>
      <c r="NL5" s="548"/>
      <c r="NM5" s="548"/>
      <c r="NN5" s="35" t="s">
        <v>336</v>
      </c>
      <c r="NO5" s="36" t="s">
        <v>337</v>
      </c>
      <c r="NP5" s="36" t="s">
        <v>338</v>
      </c>
      <c r="NQ5" s="36" t="s">
        <v>339</v>
      </c>
      <c r="NR5" s="548"/>
      <c r="NS5" s="548"/>
      <c r="NT5" s="548"/>
      <c r="NU5" s="548"/>
      <c r="NV5" s="35" t="s">
        <v>336</v>
      </c>
      <c r="NW5" s="36" t="s">
        <v>337</v>
      </c>
      <c r="NX5" s="36" t="s">
        <v>338</v>
      </c>
      <c r="NY5" s="36" t="s">
        <v>339</v>
      </c>
      <c r="NZ5" s="548"/>
      <c r="OA5" s="548"/>
      <c r="OB5" s="548"/>
      <c r="OC5" s="548"/>
      <c r="OD5" s="35" t="s">
        <v>336</v>
      </c>
      <c r="OE5" s="36" t="s">
        <v>337</v>
      </c>
      <c r="OF5" s="36" t="s">
        <v>338</v>
      </c>
      <c r="OG5" s="36" t="s">
        <v>339</v>
      </c>
      <c r="OH5" s="548"/>
      <c r="OI5" s="548"/>
      <c r="OJ5" s="548"/>
      <c r="OK5" s="548"/>
      <c r="OL5" s="35" t="s">
        <v>336</v>
      </c>
      <c r="OM5" s="36" t="s">
        <v>337</v>
      </c>
      <c r="ON5" s="36" t="s">
        <v>338</v>
      </c>
      <c r="OO5" s="36" t="s">
        <v>339</v>
      </c>
      <c r="OP5" s="548"/>
      <c r="OQ5" s="548"/>
      <c r="OR5" s="548"/>
      <c r="OS5" s="548"/>
      <c r="OT5" s="35" t="s">
        <v>336</v>
      </c>
      <c r="OU5" s="36" t="s">
        <v>337</v>
      </c>
      <c r="OV5" s="36" t="s">
        <v>338</v>
      </c>
      <c r="OW5" s="36" t="s">
        <v>339</v>
      </c>
      <c r="OX5" s="548"/>
      <c r="OY5" s="548"/>
      <c r="OZ5" s="548"/>
      <c r="PA5" s="548"/>
      <c r="PB5" s="35" t="s">
        <v>336</v>
      </c>
      <c r="PC5" s="36" t="s">
        <v>337</v>
      </c>
      <c r="PD5" s="36" t="s">
        <v>338</v>
      </c>
      <c r="PE5" s="36" t="s">
        <v>339</v>
      </c>
      <c r="PF5" s="548"/>
      <c r="PG5" s="548"/>
      <c r="PH5" s="548"/>
      <c r="PI5" s="548"/>
      <c r="PJ5" s="35" t="s">
        <v>336</v>
      </c>
      <c r="PK5" s="36" t="s">
        <v>337</v>
      </c>
      <c r="PL5" s="36" t="s">
        <v>338</v>
      </c>
      <c r="PM5" s="36" t="s">
        <v>339</v>
      </c>
      <c r="PN5" s="548"/>
      <c r="PO5" s="548"/>
      <c r="PP5" s="548"/>
      <c r="PQ5" s="548"/>
      <c r="PR5" s="35" t="s">
        <v>336</v>
      </c>
      <c r="PS5" s="36" t="s">
        <v>337</v>
      </c>
      <c r="PT5" s="36" t="s">
        <v>338</v>
      </c>
      <c r="PU5" s="36" t="s">
        <v>339</v>
      </c>
      <c r="PV5" s="548"/>
      <c r="PW5" s="548"/>
      <c r="PX5" s="548"/>
      <c r="PY5" s="548"/>
      <c r="PZ5" s="35" t="s">
        <v>336</v>
      </c>
      <c r="QA5" s="36" t="s">
        <v>337</v>
      </c>
      <c r="QB5" s="36" t="s">
        <v>338</v>
      </c>
      <c r="QC5" s="36" t="s">
        <v>339</v>
      </c>
      <c r="QD5" s="548"/>
      <c r="QE5" s="548"/>
      <c r="QF5" s="548"/>
      <c r="QG5" s="548"/>
      <c r="QH5" s="35" t="s">
        <v>336</v>
      </c>
      <c r="QI5" s="36" t="s">
        <v>337</v>
      </c>
      <c r="QJ5" s="36" t="s">
        <v>338</v>
      </c>
      <c r="QK5" s="36" t="s">
        <v>339</v>
      </c>
      <c r="QL5" s="548"/>
      <c r="QM5" s="548"/>
      <c r="QN5" s="548"/>
      <c r="QO5" s="548"/>
      <c r="QP5" s="35" t="s">
        <v>336</v>
      </c>
      <c r="QQ5" s="36" t="s">
        <v>337</v>
      </c>
      <c r="QR5" s="36" t="s">
        <v>338</v>
      </c>
      <c r="QS5" s="36" t="s">
        <v>339</v>
      </c>
      <c r="QT5" s="548"/>
      <c r="QU5" s="548"/>
      <c r="QV5" s="548"/>
      <c r="QW5" s="548"/>
      <c r="QX5" s="35" t="s">
        <v>336</v>
      </c>
      <c r="QY5" s="36" t="s">
        <v>337</v>
      </c>
      <c r="QZ5" s="36" t="s">
        <v>338</v>
      </c>
      <c r="RA5" s="36" t="s">
        <v>339</v>
      </c>
      <c r="RB5" s="549"/>
      <c r="RC5" s="549"/>
      <c r="RD5" s="549"/>
      <c r="RE5" s="549"/>
      <c r="RF5" s="35" t="s">
        <v>336</v>
      </c>
      <c r="RG5" s="36" t="s">
        <v>337</v>
      </c>
      <c r="RH5" s="36" t="s">
        <v>338</v>
      </c>
      <c r="RI5" s="36" t="s">
        <v>339</v>
      </c>
      <c r="RJ5" s="549"/>
      <c r="RK5" s="549"/>
      <c r="RL5" s="549"/>
      <c r="RM5" s="549"/>
      <c r="RN5" s="35" t="s">
        <v>336</v>
      </c>
      <c r="RO5" s="36" t="s">
        <v>337</v>
      </c>
      <c r="RP5" s="36" t="s">
        <v>338</v>
      </c>
      <c r="RQ5" s="36" t="s">
        <v>339</v>
      </c>
      <c r="RR5" s="548"/>
      <c r="RS5" s="548"/>
      <c r="RT5" s="548"/>
      <c r="RU5" s="548"/>
      <c r="RV5" s="548"/>
      <c r="RW5" s="548"/>
      <c r="RX5" s="548"/>
      <c r="RY5" s="548"/>
      <c r="RZ5" s="636"/>
      <c r="SA5" s="547"/>
      <c r="SB5" s="547"/>
      <c r="SC5" s="547"/>
      <c r="SD5" s="547"/>
      <c r="SE5" s="547"/>
      <c r="SF5" s="547"/>
      <c r="SG5" s="547"/>
      <c r="SH5" s="547"/>
      <c r="SI5" s="547"/>
      <c r="SJ5" s="547"/>
      <c r="SK5" s="547"/>
      <c r="SL5" s="547"/>
      <c r="SM5" s="547"/>
      <c r="SN5" s="547"/>
      <c r="SO5" s="547"/>
      <c r="SP5" s="547"/>
      <c r="SQ5" s="547"/>
      <c r="SR5" s="547"/>
      <c r="SS5" s="547"/>
      <c r="ST5" s="547"/>
      <c r="SU5" s="547"/>
      <c r="SV5" s="547"/>
      <c r="SW5" s="547"/>
      <c r="SX5" s="547"/>
      <c r="SY5" s="547"/>
      <c r="SZ5" s="547"/>
      <c r="TA5" s="547"/>
      <c r="TB5" s="547"/>
      <c r="TC5" s="547"/>
      <c r="TD5" s="547"/>
      <c r="TE5" s="547"/>
      <c r="TF5" s="547"/>
      <c r="TG5" s="547"/>
      <c r="TH5" s="547"/>
      <c r="TI5" s="547"/>
      <c r="TJ5" s="547"/>
      <c r="TK5" s="547"/>
      <c r="TL5" s="547"/>
      <c r="TM5" s="547"/>
      <c r="TN5" s="547"/>
      <c r="TO5" s="547"/>
      <c r="TP5" s="547"/>
      <c r="TQ5" s="547"/>
      <c r="TR5" s="547"/>
      <c r="TS5" s="547"/>
      <c r="TT5" s="547"/>
      <c r="TU5" s="547"/>
      <c r="TV5" s="547"/>
      <c r="TW5" s="547"/>
      <c r="TX5" s="547"/>
      <c r="TY5" s="547"/>
      <c r="TZ5" s="547"/>
      <c r="UA5" s="547"/>
      <c r="UB5" s="547"/>
      <c r="UC5" s="547"/>
      <c r="UD5" s="547"/>
      <c r="UE5" s="547"/>
      <c r="UF5" s="547"/>
      <c r="UG5" s="547"/>
      <c r="UH5" s="547"/>
      <c r="UI5" s="547"/>
      <c r="UJ5" s="547"/>
      <c r="UK5" s="547"/>
      <c r="UL5" s="547"/>
      <c r="UM5" s="547"/>
      <c r="UN5" s="547"/>
      <c r="UO5" s="547"/>
      <c r="UP5" s="547"/>
      <c r="UQ5" s="547"/>
      <c r="UR5" s="547"/>
      <c r="US5" s="547"/>
      <c r="UT5" s="547"/>
      <c r="UU5" s="547"/>
      <c r="UV5" s="547"/>
      <c r="UW5" s="547"/>
      <c r="UX5" s="547"/>
      <c r="UY5" s="547"/>
      <c r="UZ5" s="547"/>
      <c r="VA5" s="547"/>
      <c r="VB5" s="547"/>
      <c r="VC5" s="547"/>
      <c r="VD5" s="547"/>
      <c r="VE5" s="547"/>
      <c r="VF5" s="547"/>
      <c r="VG5" s="547"/>
      <c r="VH5" s="547"/>
      <c r="VI5" s="547"/>
      <c r="VJ5" s="547"/>
      <c r="VK5" s="547"/>
      <c r="VL5" s="547"/>
      <c r="VM5" s="547"/>
      <c r="VN5" s="547"/>
      <c r="VO5" s="547"/>
      <c r="VP5" s="547"/>
      <c r="VQ5" s="547"/>
      <c r="VR5" s="547"/>
      <c r="VS5" s="547"/>
      <c r="VT5" s="547"/>
      <c r="VU5" s="547"/>
      <c r="VV5" s="547"/>
      <c r="VW5" s="547"/>
      <c r="VX5" s="547"/>
      <c r="VY5" s="547"/>
      <c r="VZ5" s="547"/>
      <c r="WA5" s="547"/>
      <c r="WB5" s="547"/>
      <c r="WC5" s="547"/>
      <c r="WD5" s="547"/>
      <c r="WE5" s="547"/>
      <c r="WF5" s="547"/>
      <c r="WG5" s="547"/>
      <c r="WH5" s="547"/>
      <c r="WI5" s="547"/>
      <c r="WJ5" s="547"/>
      <c r="WK5" s="547"/>
      <c r="WL5" s="547"/>
      <c r="WM5" s="547"/>
      <c r="WN5" s="547"/>
      <c r="WO5" s="547"/>
      <c r="WP5" s="547"/>
      <c r="WQ5" s="547"/>
      <c r="WR5" s="547"/>
      <c r="WS5" s="547"/>
      <c r="WT5" s="547"/>
      <c r="WU5" s="547"/>
      <c r="WV5" s="547"/>
      <c r="WW5" s="547"/>
      <c r="WX5" s="547"/>
      <c r="WY5" s="547"/>
      <c r="WZ5" s="547"/>
      <c r="XA5" s="547"/>
      <c r="XB5" s="547"/>
      <c r="XC5" s="547"/>
      <c r="XD5" s="547"/>
      <c r="XE5" s="547"/>
      <c r="XF5" s="547"/>
      <c r="XG5" s="547"/>
      <c r="XH5" s="547"/>
      <c r="XI5" s="547"/>
      <c r="XJ5" s="547"/>
      <c r="XK5" s="547"/>
      <c r="XL5" s="547"/>
      <c r="XM5" s="547"/>
      <c r="XN5" s="547"/>
      <c r="XO5" s="547"/>
      <c r="XP5" s="547"/>
      <c r="XQ5" s="547"/>
      <c r="XR5" s="547"/>
      <c r="XS5" s="547"/>
      <c r="XT5" s="547"/>
      <c r="XU5" s="547"/>
      <c r="XV5" s="547"/>
      <c r="XW5" s="547"/>
      <c r="XX5" s="547"/>
      <c r="XY5" s="547"/>
      <c r="XZ5" s="547"/>
      <c r="YA5" s="547"/>
      <c r="YB5" s="547"/>
      <c r="YC5" s="547"/>
      <c r="YD5" s="547"/>
      <c r="YE5" s="547"/>
      <c r="YF5" s="547"/>
      <c r="YG5" s="547"/>
      <c r="YH5" s="547"/>
      <c r="YI5" s="547"/>
      <c r="YJ5" s="547"/>
      <c r="YK5" s="547"/>
      <c r="YL5" s="547"/>
      <c r="YM5" s="547"/>
      <c r="YN5" s="547"/>
      <c r="YO5" s="547"/>
      <c r="YP5" s="547"/>
      <c r="YQ5" s="547"/>
      <c r="YR5" s="547"/>
      <c r="YS5" s="547"/>
      <c r="YT5" s="547"/>
      <c r="YU5" s="547"/>
      <c r="YV5" s="547"/>
      <c r="YW5" s="547"/>
      <c r="YX5" s="547"/>
      <c r="YY5" s="547"/>
      <c r="YZ5" s="547"/>
      <c r="ZA5" s="547"/>
      <c r="ZB5" s="547"/>
      <c r="ZC5" s="547"/>
      <c r="ZD5" s="547"/>
      <c r="ZE5" s="547"/>
      <c r="ZF5" s="547"/>
      <c r="ZG5" s="547"/>
      <c r="ZH5" s="547"/>
      <c r="ZI5" s="547"/>
      <c r="ZJ5" s="547"/>
      <c r="ZK5" s="564"/>
      <c r="ZL5" s="564"/>
      <c r="ZM5" s="564"/>
      <c r="ZN5" s="564"/>
      <c r="ZO5" s="567"/>
      <c r="ZP5" s="553"/>
      <c r="ZQ5" s="553"/>
      <c r="ZR5" s="553"/>
      <c r="ZS5" s="553"/>
      <c r="ZT5" s="553"/>
      <c r="ZU5" s="553"/>
      <c r="ZV5" s="553"/>
      <c r="ZW5" s="553"/>
      <c r="ZX5" s="553"/>
      <c r="ZY5" s="553"/>
      <c r="ZZ5" s="582"/>
      <c r="AAA5" s="553"/>
      <c r="AAB5" s="553"/>
      <c r="AAC5" s="553"/>
      <c r="AAD5" s="553"/>
      <c r="AAE5" s="553"/>
      <c r="AAF5" s="553"/>
      <c r="AAG5" s="553"/>
      <c r="AAH5" s="553"/>
      <c r="AAI5" s="553"/>
      <c r="AAJ5" s="563"/>
      <c r="AAK5" s="558"/>
      <c r="AAL5" s="557"/>
      <c r="AAM5" s="553"/>
      <c r="AAN5" s="553"/>
      <c r="AAO5" s="557"/>
      <c r="AAP5" s="557"/>
      <c r="AAQ5" s="558"/>
      <c r="AAR5" s="558"/>
      <c r="AAS5" s="558"/>
      <c r="AAT5" s="558"/>
      <c r="AAU5" s="558"/>
      <c r="AAV5" s="558"/>
      <c r="AAW5" s="553"/>
      <c r="AAX5" s="582"/>
      <c r="AAY5" s="546"/>
      <c r="AAZ5" s="546"/>
      <c r="ABA5" s="546"/>
      <c r="ABB5" s="546"/>
      <c r="ABC5" s="546"/>
      <c r="ABD5" s="546"/>
      <c r="ABE5" s="546"/>
      <c r="ABF5" s="546"/>
      <c r="ABG5" s="546"/>
      <c r="ABH5" s="546"/>
      <c r="ABI5" s="546"/>
      <c r="ABJ5" s="546"/>
      <c r="ABK5" s="546"/>
      <c r="ABL5" s="546"/>
      <c r="ABM5" s="546"/>
      <c r="ABN5" s="546"/>
      <c r="ABO5" s="546"/>
      <c r="ABP5" s="546"/>
      <c r="ABQ5" s="546"/>
      <c r="ABR5" s="651"/>
      <c r="ABS5" s="651"/>
      <c r="ABT5" s="651"/>
      <c r="ABU5" s="651"/>
      <c r="ABV5" s="651"/>
      <c r="ABW5" s="651"/>
      <c r="ABX5" s="651"/>
      <c r="ABY5" s="546"/>
      <c r="ABZ5" s="546"/>
      <c r="ACA5" s="542"/>
      <c r="ACB5" s="541"/>
      <c r="ACC5" s="541"/>
      <c r="ACD5" s="541"/>
      <c r="ACE5" s="541"/>
      <c r="ACF5" s="541"/>
      <c r="ACG5" s="541"/>
      <c r="ACH5" s="542"/>
      <c r="ACI5" s="541"/>
      <c r="ACJ5" s="542"/>
      <c r="ACK5" s="542"/>
      <c r="ACL5" s="523"/>
      <c r="ACM5" s="523"/>
      <c r="ACN5" s="187" t="s">
        <v>912</v>
      </c>
      <c r="ACO5" s="187" t="s">
        <v>913</v>
      </c>
      <c r="ACP5" s="187" t="s">
        <v>914</v>
      </c>
      <c r="ACQ5" s="187" t="s">
        <v>915</v>
      </c>
      <c r="ACR5" s="187" t="s">
        <v>916</v>
      </c>
      <c r="ACS5" s="187" t="s">
        <v>917</v>
      </c>
      <c r="ACT5" s="187" t="s">
        <v>918</v>
      </c>
      <c r="ACU5" s="187" t="s">
        <v>919</v>
      </c>
      <c r="ACV5" s="187" t="s">
        <v>920</v>
      </c>
      <c r="ACW5" s="187" t="s">
        <v>921</v>
      </c>
      <c r="ACX5" s="187" t="s">
        <v>922</v>
      </c>
      <c r="ACY5" s="187" t="s">
        <v>923</v>
      </c>
      <c r="ACZ5" s="187" t="s">
        <v>924</v>
      </c>
      <c r="ADA5" s="187" t="s">
        <v>925</v>
      </c>
      <c r="ADB5" s="514"/>
      <c r="ADC5" s="187" t="s">
        <v>927</v>
      </c>
      <c r="ADD5" s="187" t="s">
        <v>928</v>
      </c>
      <c r="ADE5" s="187" t="s">
        <v>929</v>
      </c>
      <c r="ADF5" s="187" t="s">
        <v>930</v>
      </c>
      <c r="ADG5" s="187" t="s">
        <v>931</v>
      </c>
      <c r="ADH5" s="187" t="s">
        <v>171</v>
      </c>
      <c r="ADI5" s="187" t="s">
        <v>932</v>
      </c>
      <c r="ADJ5" s="187" t="s">
        <v>933</v>
      </c>
      <c r="ADK5" s="187" t="s">
        <v>934</v>
      </c>
      <c r="ADL5" s="187" t="s">
        <v>935</v>
      </c>
      <c r="ADM5" s="187" t="s">
        <v>936</v>
      </c>
      <c r="ADN5" s="187" t="s">
        <v>937</v>
      </c>
      <c r="ADO5" s="187" t="s">
        <v>938</v>
      </c>
      <c r="ADP5" s="187" t="s">
        <v>939</v>
      </c>
      <c r="ADQ5" s="187" t="s">
        <v>940</v>
      </c>
      <c r="ADR5" s="187" t="s">
        <v>941</v>
      </c>
      <c r="ADS5" s="187" t="s">
        <v>942</v>
      </c>
      <c r="ADT5" s="187" t="s">
        <v>943</v>
      </c>
      <c r="ADU5" s="187" t="s">
        <v>944</v>
      </c>
      <c r="ADV5" s="188" t="s">
        <v>945</v>
      </c>
      <c r="ADW5" s="188" t="s">
        <v>946</v>
      </c>
      <c r="ADX5" s="514"/>
      <c r="ADY5" s="187" t="s">
        <v>948</v>
      </c>
      <c r="ADZ5" s="187" t="s">
        <v>929</v>
      </c>
      <c r="AEA5" s="187" t="s">
        <v>949</v>
      </c>
      <c r="AEB5" s="187" t="s">
        <v>950</v>
      </c>
      <c r="AEC5" s="187" t="s">
        <v>951</v>
      </c>
      <c r="AED5" s="187" t="s">
        <v>952</v>
      </c>
      <c r="AEE5" s="187" t="s">
        <v>953</v>
      </c>
      <c r="AEF5" s="187" t="s">
        <v>954</v>
      </c>
      <c r="AEG5" s="187" t="s">
        <v>955</v>
      </c>
      <c r="AEH5" s="187" t="s">
        <v>956</v>
      </c>
      <c r="AEI5" s="187" t="s">
        <v>957</v>
      </c>
      <c r="AEJ5" s="187" t="s">
        <v>939</v>
      </c>
      <c r="AEK5" s="187" t="s">
        <v>940</v>
      </c>
      <c r="AEL5" s="187" t="s">
        <v>941</v>
      </c>
      <c r="AEM5" s="187" t="s">
        <v>942</v>
      </c>
      <c r="AEN5" s="187" t="s">
        <v>943</v>
      </c>
      <c r="AEO5" s="187" t="s">
        <v>944</v>
      </c>
      <c r="AEP5" s="188" t="s">
        <v>945</v>
      </c>
      <c r="AEQ5" s="188" t="s">
        <v>946</v>
      </c>
      <c r="AER5" s="523"/>
      <c r="AES5" s="523"/>
      <c r="AET5" s="523"/>
      <c r="AEU5" s="523"/>
      <c r="AEV5" s="523"/>
      <c r="AEW5" s="523"/>
      <c r="AEX5" s="523"/>
      <c r="AEY5" s="523"/>
      <c r="AEZ5" s="523"/>
      <c r="AFA5" s="523"/>
      <c r="AFB5" s="523"/>
      <c r="AFC5" s="523"/>
      <c r="AFD5" s="523"/>
      <c r="AFE5" s="523"/>
      <c r="AFF5" s="523"/>
      <c r="AFG5" s="523"/>
      <c r="AFH5" s="523"/>
      <c r="AFI5" s="523"/>
      <c r="AFJ5" s="523"/>
      <c r="AFK5" s="523"/>
      <c r="AFL5" s="523"/>
      <c r="AFM5" s="523"/>
      <c r="AFN5" s="514"/>
      <c r="AFO5" s="514"/>
      <c r="AFP5" s="514"/>
      <c r="AFQ5" s="514"/>
      <c r="AFR5" s="514"/>
      <c r="AFS5" s="514"/>
      <c r="AFT5" s="523"/>
      <c r="AFU5" s="523"/>
      <c r="AFV5" s="523"/>
      <c r="AFW5" s="523"/>
      <c r="AFX5" s="187" t="s">
        <v>912</v>
      </c>
      <c r="AFY5" s="187" t="s">
        <v>913</v>
      </c>
      <c r="AFZ5" s="187" t="s">
        <v>914</v>
      </c>
      <c r="AGA5" s="187" t="s">
        <v>915</v>
      </c>
      <c r="AGB5" s="187" t="s">
        <v>916</v>
      </c>
      <c r="AGC5" s="187" t="s">
        <v>917</v>
      </c>
      <c r="AGD5" s="187" t="s">
        <v>918</v>
      </c>
      <c r="AGE5" s="187" t="s">
        <v>919</v>
      </c>
      <c r="AGF5" s="187" t="s">
        <v>920</v>
      </c>
      <c r="AGG5" s="187" t="s">
        <v>921</v>
      </c>
      <c r="AGH5" s="187" t="s">
        <v>922</v>
      </c>
      <c r="AGI5" s="187" t="s">
        <v>923</v>
      </c>
      <c r="AGJ5" s="187" t="s">
        <v>924</v>
      </c>
      <c r="AGK5" s="187" t="s">
        <v>925</v>
      </c>
      <c r="AGL5" s="514"/>
      <c r="AGM5" s="187" t="s">
        <v>927</v>
      </c>
      <c r="AGN5" s="187" t="s">
        <v>928</v>
      </c>
      <c r="AGO5" s="187" t="s">
        <v>929</v>
      </c>
      <c r="AGP5" s="187" t="s">
        <v>930</v>
      </c>
      <c r="AGQ5" s="187" t="s">
        <v>931</v>
      </c>
      <c r="AGR5" s="187" t="s">
        <v>171</v>
      </c>
      <c r="AGS5" s="187" t="s">
        <v>932</v>
      </c>
      <c r="AGT5" s="187" t="s">
        <v>933</v>
      </c>
      <c r="AGU5" s="187" t="s">
        <v>934</v>
      </c>
      <c r="AGV5" s="187" t="s">
        <v>935</v>
      </c>
      <c r="AGW5" s="187" t="s">
        <v>936</v>
      </c>
      <c r="AGX5" s="187" t="s">
        <v>937</v>
      </c>
      <c r="AGY5" s="187" t="s">
        <v>938</v>
      </c>
      <c r="AGZ5" s="187" t="s">
        <v>939</v>
      </c>
      <c r="AHA5" s="187" t="s">
        <v>940</v>
      </c>
      <c r="AHB5" s="187" t="s">
        <v>941</v>
      </c>
      <c r="AHC5" s="187" t="s">
        <v>942</v>
      </c>
      <c r="AHD5" s="187" t="s">
        <v>943</v>
      </c>
      <c r="AHE5" s="187" t="s">
        <v>944</v>
      </c>
      <c r="AHF5" s="188" t="s">
        <v>945</v>
      </c>
      <c r="AHG5" s="188" t="s">
        <v>946</v>
      </c>
      <c r="AHH5" s="514"/>
      <c r="AHI5" s="187" t="s">
        <v>948</v>
      </c>
      <c r="AHJ5" s="187" t="s">
        <v>929</v>
      </c>
      <c r="AHK5" s="187" t="s">
        <v>949</v>
      </c>
      <c r="AHL5" s="187" t="s">
        <v>950</v>
      </c>
      <c r="AHM5" s="187" t="s">
        <v>951</v>
      </c>
      <c r="AHN5" s="187" t="s">
        <v>952</v>
      </c>
      <c r="AHO5" s="187" t="s">
        <v>953</v>
      </c>
      <c r="AHP5" s="187" t="s">
        <v>954</v>
      </c>
      <c r="AHQ5" s="187" t="s">
        <v>955</v>
      </c>
      <c r="AHR5" s="187" t="s">
        <v>956</v>
      </c>
      <c r="AHS5" s="187" t="s">
        <v>957</v>
      </c>
      <c r="AHT5" s="187" t="s">
        <v>939</v>
      </c>
      <c r="AHU5" s="187" t="s">
        <v>940</v>
      </c>
      <c r="AHV5" s="187" t="s">
        <v>941</v>
      </c>
      <c r="AHW5" s="187" t="s">
        <v>942</v>
      </c>
      <c r="AHX5" s="187" t="s">
        <v>943</v>
      </c>
      <c r="AHY5" s="187" t="s">
        <v>944</v>
      </c>
      <c r="AHZ5" s="188" t="s">
        <v>945</v>
      </c>
      <c r="AIA5" s="188" t="s">
        <v>946</v>
      </c>
      <c r="AIB5" s="523"/>
      <c r="AIC5" s="523"/>
      <c r="AID5" s="523"/>
      <c r="AIE5" s="523"/>
      <c r="AIF5" s="523"/>
      <c r="AIG5" s="523"/>
      <c r="AIH5" s="523"/>
      <c r="AII5" s="523"/>
      <c r="AIJ5" s="523"/>
      <c r="AIK5" s="523"/>
      <c r="AIL5" s="523"/>
      <c r="AIM5" s="523"/>
      <c r="AIN5" s="523"/>
      <c r="AIO5" s="523"/>
      <c r="AIP5" s="523"/>
      <c r="AIQ5" s="523"/>
      <c r="AIR5" s="523"/>
      <c r="AIS5" s="523"/>
      <c r="AIT5" s="523"/>
      <c r="AIU5" s="523"/>
      <c r="AIV5" s="523"/>
      <c r="AIW5" s="523"/>
      <c r="AIX5" s="514"/>
      <c r="AIY5" s="514"/>
      <c r="AIZ5" s="514"/>
      <c r="AJA5" s="514"/>
      <c r="AJB5" s="514"/>
      <c r="AJC5" s="514"/>
      <c r="AJD5" s="523"/>
      <c r="AJE5" s="187" t="s">
        <v>912</v>
      </c>
      <c r="AJF5" s="187" t="s">
        <v>913</v>
      </c>
      <c r="AJG5" s="187" t="s">
        <v>914</v>
      </c>
      <c r="AJH5" s="187" t="s">
        <v>915</v>
      </c>
      <c r="AJI5" s="187" t="s">
        <v>916</v>
      </c>
      <c r="AJJ5" s="187" t="s">
        <v>917</v>
      </c>
      <c r="AJK5" s="187" t="s">
        <v>918</v>
      </c>
      <c r="AJL5" s="187" t="s">
        <v>919</v>
      </c>
      <c r="AJM5" s="187" t="s">
        <v>920</v>
      </c>
      <c r="AJN5" s="187" t="s">
        <v>921</v>
      </c>
      <c r="AJO5" s="187" t="s">
        <v>922</v>
      </c>
      <c r="AJP5" s="187" t="s">
        <v>923</v>
      </c>
      <c r="AJQ5" s="187" t="s">
        <v>924</v>
      </c>
      <c r="AJR5" s="187" t="s">
        <v>925</v>
      </c>
      <c r="AJS5" s="514"/>
      <c r="AJT5" s="187" t="s">
        <v>927</v>
      </c>
      <c r="AJU5" s="187" t="s">
        <v>928</v>
      </c>
      <c r="AJV5" s="187" t="s">
        <v>929</v>
      </c>
      <c r="AJW5" s="187" t="s">
        <v>930</v>
      </c>
      <c r="AJX5" s="187" t="s">
        <v>931</v>
      </c>
      <c r="AJY5" s="187" t="s">
        <v>171</v>
      </c>
      <c r="AJZ5" s="187" t="s">
        <v>932</v>
      </c>
      <c r="AKA5" s="187" t="s">
        <v>933</v>
      </c>
      <c r="AKB5" s="187" t="s">
        <v>934</v>
      </c>
      <c r="AKC5" s="187" t="s">
        <v>935</v>
      </c>
      <c r="AKD5" s="187" t="s">
        <v>936</v>
      </c>
      <c r="AKE5" s="187" t="s">
        <v>937</v>
      </c>
      <c r="AKF5" s="187" t="s">
        <v>938</v>
      </c>
      <c r="AKG5" s="187" t="s">
        <v>939</v>
      </c>
      <c r="AKH5" s="187" t="s">
        <v>940</v>
      </c>
      <c r="AKI5" s="187" t="s">
        <v>941</v>
      </c>
      <c r="AKJ5" s="187" t="s">
        <v>942</v>
      </c>
      <c r="AKK5" s="187" t="s">
        <v>943</v>
      </c>
      <c r="AKL5" s="187" t="s">
        <v>944</v>
      </c>
      <c r="AKM5" s="188" t="s">
        <v>945</v>
      </c>
      <c r="AKN5" s="188" t="s">
        <v>946</v>
      </c>
      <c r="AKO5" s="514"/>
      <c r="AKP5" s="187" t="s">
        <v>948</v>
      </c>
      <c r="AKQ5" s="187" t="s">
        <v>929</v>
      </c>
      <c r="AKR5" s="187" t="s">
        <v>949</v>
      </c>
      <c r="AKS5" s="187" t="s">
        <v>950</v>
      </c>
      <c r="AKT5" s="187" t="s">
        <v>951</v>
      </c>
      <c r="AKU5" s="187" t="s">
        <v>952</v>
      </c>
      <c r="AKV5" s="187" t="s">
        <v>953</v>
      </c>
      <c r="AKW5" s="187" t="s">
        <v>954</v>
      </c>
      <c r="AKX5" s="187" t="s">
        <v>955</v>
      </c>
      <c r="AKY5" s="187" t="s">
        <v>956</v>
      </c>
      <c r="AKZ5" s="187" t="s">
        <v>957</v>
      </c>
      <c r="ALA5" s="187" t="s">
        <v>939</v>
      </c>
      <c r="ALB5" s="187" t="s">
        <v>940</v>
      </c>
      <c r="ALC5" s="187" t="s">
        <v>941</v>
      </c>
      <c r="ALD5" s="187" t="s">
        <v>942</v>
      </c>
      <c r="ALE5" s="187" t="s">
        <v>943</v>
      </c>
      <c r="ALF5" s="187" t="s">
        <v>944</v>
      </c>
      <c r="ALG5" s="188" t="s">
        <v>945</v>
      </c>
      <c r="ALH5" s="188" t="s">
        <v>946</v>
      </c>
      <c r="ALI5" s="523"/>
      <c r="ALJ5" s="523"/>
      <c r="ALK5" s="523"/>
      <c r="ALL5" s="523"/>
      <c r="ALM5" s="523"/>
      <c r="ALN5" s="523"/>
      <c r="ALO5" s="523"/>
      <c r="ALP5" s="523"/>
      <c r="ALQ5" s="523"/>
      <c r="ALR5" s="523"/>
      <c r="ALS5" s="523"/>
      <c r="ALT5" s="523"/>
      <c r="ALU5" s="523"/>
      <c r="ALV5" s="523"/>
      <c r="ALW5" s="523"/>
      <c r="ALX5" s="523"/>
      <c r="ALY5" s="523"/>
      <c r="ALZ5" s="523"/>
      <c r="AMA5" s="523"/>
      <c r="AMB5" s="523"/>
      <c r="AMC5" s="523"/>
      <c r="AMD5" s="523"/>
      <c r="AME5" s="514"/>
      <c r="AMF5" s="514"/>
      <c r="AMG5" s="514"/>
      <c r="AMH5" s="514"/>
      <c r="AMI5" s="514"/>
      <c r="AMJ5" s="514"/>
      <c r="AMK5" s="511"/>
      <c r="AML5" s="511"/>
      <c r="AMM5" s="511"/>
      <c r="AMN5" s="511"/>
      <c r="AMO5" s="511"/>
      <c r="AMP5" s="511"/>
      <c r="AMQ5" s="511"/>
      <c r="AMR5" s="511"/>
      <c r="AMS5" s="511"/>
      <c r="AMT5" s="511"/>
      <c r="AMU5" s="522"/>
      <c r="AMV5" s="522"/>
      <c r="AMW5" s="511"/>
      <c r="AMX5" s="511"/>
      <c r="AMY5" s="522"/>
      <c r="AMZ5" s="522"/>
      <c r="ANA5" s="511"/>
      <c r="ANB5" s="511"/>
      <c r="ANC5" s="522"/>
      <c r="AND5" s="522"/>
      <c r="ANE5" s="511"/>
      <c r="ANF5" s="511"/>
      <c r="ANG5" s="522"/>
      <c r="ANH5" s="522"/>
      <c r="ANI5" s="511"/>
      <c r="ANJ5" s="511"/>
      <c r="ANK5" s="522"/>
      <c r="ANL5" s="522"/>
      <c r="ANM5" s="511"/>
      <c r="ANN5" s="511"/>
      <c r="ANO5" s="511"/>
      <c r="ANP5" s="510"/>
      <c r="ANQ5" s="510"/>
      <c r="ANR5" s="510"/>
      <c r="ANS5" s="510"/>
      <c r="ANT5" s="510"/>
      <c r="ANU5" s="510"/>
      <c r="ANV5" s="510"/>
      <c r="ANW5" s="510"/>
      <c r="ANX5" s="510"/>
      <c r="ANY5" s="510"/>
      <c r="ANZ5" s="510"/>
      <c r="AOA5" s="510"/>
      <c r="AOB5" s="510"/>
      <c r="AOC5" s="510"/>
      <c r="AOD5" s="510"/>
      <c r="AOE5" s="510"/>
      <c r="AOF5" s="510"/>
      <c r="AOG5" s="510"/>
      <c r="AOH5" s="510"/>
      <c r="AOI5" s="510"/>
      <c r="AOJ5" s="510"/>
      <c r="AOK5" s="510"/>
      <c r="AOL5" s="510"/>
      <c r="AOM5" s="510"/>
      <c r="AON5" s="656"/>
      <c r="AOO5" s="657"/>
      <c r="AOP5" s="657"/>
      <c r="AOQ5" s="657"/>
      <c r="AOR5" s="657"/>
      <c r="AOS5" s="657"/>
      <c r="AOT5" s="657"/>
      <c r="AOU5" s="657"/>
      <c r="AOV5" s="657"/>
      <c r="AOW5" s="657"/>
      <c r="AOX5" s="657"/>
      <c r="AOY5" s="657"/>
      <c r="AOZ5" s="657"/>
      <c r="APA5" s="657"/>
      <c r="APB5" s="657"/>
      <c r="APC5" s="657"/>
      <c r="APD5" s="657"/>
      <c r="APE5" s="657"/>
      <c r="APF5" s="657"/>
      <c r="APG5" s="657"/>
      <c r="APH5" s="657"/>
      <c r="API5" s="657"/>
      <c r="APJ5" s="654"/>
      <c r="APK5" s="655"/>
      <c r="APL5" s="655"/>
      <c r="APM5" s="655"/>
      <c r="APN5" s="655"/>
      <c r="APO5" s="655"/>
      <c r="APP5" s="655"/>
    </row>
    <row r="6" spans="1:1108" s="8" customFormat="1">
      <c r="A6" s="154">
        <f>需給状況調査!D5</f>
        <v>0</v>
      </c>
      <c r="B6" s="40">
        <f>院内保育・看護体制!B40</f>
        <v>0</v>
      </c>
      <c r="C6" s="84">
        <f>需給状況調査!E20</f>
        <v>0</v>
      </c>
      <c r="D6" s="40">
        <f>需給状況調査!F20</f>
        <v>0</v>
      </c>
      <c r="E6" s="40">
        <f>需給状況調査!G20</f>
        <v>0</v>
      </c>
      <c r="F6" s="40">
        <f>需給状況調査!H20</f>
        <v>0</v>
      </c>
      <c r="G6" s="40">
        <f>需給状況調査!I20</f>
        <v>0</v>
      </c>
      <c r="H6" s="40">
        <f>需給状況調査!J20</f>
        <v>0</v>
      </c>
      <c r="I6" s="40">
        <f>需給状況調査!K20</f>
        <v>0</v>
      </c>
      <c r="J6" s="40">
        <f>需給状況調査!L20</f>
        <v>0</v>
      </c>
      <c r="K6" s="40">
        <f>需給状況調査!M20</f>
        <v>0</v>
      </c>
      <c r="L6" s="40">
        <f>需給状況調査!N20</f>
        <v>0</v>
      </c>
      <c r="M6" s="40">
        <f>需給状況調査!E21</f>
        <v>0</v>
      </c>
      <c r="N6" s="40">
        <f>需給状況調査!F21</f>
        <v>0</v>
      </c>
      <c r="O6" s="40">
        <f>需給状況調査!G21</f>
        <v>0</v>
      </c>
      <c r="P6" s="40">
        <f>需給状況調査!H21</f>
        <v>0</v>
      </c>
      <c r="Q6" s="40">
        <f>需給状況調査!I21</f>
        <v>0</v>
      </c>
      <c r="R6" s="40">
        <f>需給状況調査!J21</f>
        <v>0</v>
      </c>
      <c r="S6" s="40">
        <f>需給状況調査!K21</f>
        <v>0</v>
      </c>
      <c r="T6" s="40">
        <f>需給状況調査!L21</f>
        <v>0</v>
      </c>
      <c r="U6" s="40">
        <f>需給状況調査!M21</f>
        <v>0</v>
      </c>
      <c r="V6" s="40">
        <f>需給状況調査!N21</f>
        <v>0</v>
      </c>
      <c r="W6" s="40">
        <f>需給状況調査!E22</f>
        <v>0</v>
      </c>
      <c r="X6" s="40">
        <f>需給状況調査!F22</f>
        <v>0</v>
      </c>
      <c r="Y6" s="40">
        <f>需給状況調査!G22</f>
        <v>0</v>
      </c>
      <c r="Z6" s="40">
        <f>需給状況調査!H22</f>
        <v>0</v>
      </c>
      <c r="AA6" s="40">
        <f>需給状況調査!I22</f>
        <v>0</v>
      </c>
      <c r="AB6" s="40">
        <f>需給状況調査!J22</f>
        <v>0</v>
      </c>
      <c r="AC6" s="40">
        <f>需給状況調査!K22</f>
        <v>0</v>
      </c>
      <c r="AD6" s="40">
        <f>需給状況調査!L22</f>
        <v>0</v>
      </c>
      <c r="AE6" s="40">
        <f>需給状況調査!M22</f>
        <v>0</v>
      </c>
      <c r="AF6" s="40">
        <f>需給状況調査!N22</f>
        <v>0</v>
      </c>
      <c r="AG6" s="40">
        <f>需給状況調査!E23</f>
        <v>0</v>
      </c>
      <c r="AH6" s="40">
        <f>需給状況調査!F23</f>
        <v>0</v>
      </c>
      <c r="AI6" s="40">
        <f>需給状況調査!G23</f>
        <v>0</v>
      </c>
      <c r="AJ6" s="40">
        <f>需給状況調査!H23</f>
        <v>0</v>
      </c>
      <c r="AK6" s="40">
        <f>需給状況調査!I23</f>
        <v>0</v>
      </c>
      <c r="AL6" s="40">
        <f>需給状況調査!J23</f>
        <v>0</v>
      </c>
      <c r="AM6" s="40">
        <f>需給状況調査!K23</f>
        <v>0</v>
      </c>
      <c r="AN6" s="40">
        <f>需給状況調査!L23</f>
        <v>0</v>
      </c>
      <c r="AO6" s="40">
        <f>需給状況調査!M23</f>
        <v>0</v>
      </c>
      <c r="AP6" s="40">
        <f>需給状況調査!N23</f>
        <v>0</v>
      </c>
      <c r="AQ6" s="40">
        <f>需給状況調査!E25</f>
        <v>0</v>
      </c>
      <c r="AR6" s="40">
        <f>需給状況調査!F25</f>
        <v>0</v>
      </c>
      <c r="AS6" s="40">
        <f>需給状況調査!G25</f>
        <v>0</v>
      </c>
      <c r="AT6" s="40">
        <f>需給状況調査!H25</f>
        <v>0</v>
      </c>
      <c r="AU6" s="40">
        <f>需給状況調査!I25</f>
        <v>0</v>
      </c>
      <c r="AV6" s="40">
        <f>需給状況調査!J25</f>
        <v>0</v>
      </c>
      <c r="AW6" s="40">
        <f>需給状況調査!K25</f>
        <v>0</v>
      </c>
      <c r="AX6" s="40">
        <f>需給状況調査!L25</f>
        <v>0</v>
      </c>
      <c r="AY6" s="40">
        <f>需給状況調査!M25</f>
        <v>0</v>
      </c>
      <c r="AZ6" s="40">
        <f>需給状況調査!N25</f>
        <v>0</v>
      </c>
      <c r="BA6" s="40">
        <f>需給状況調査!E26</f>
        <v>0</v>
      </c>
      <c r="BB6" s="40">
        <f>需給状況調査!F26</f>
        <v>0</v>
      </c>
      <c r="BC6" s="40">
        <f>需給状況調査!G26</f>
        <v>0</v>
      </c>
      <c r="BD6" s="40">
        <f>需給状況調査!H26</f>
        <v>0</v>
      </c>
      <c r="BE6" s="40">
        <f>需給状況調査!I26</f>
        <v>0</v>
      </c>
      <c r="BF6" s="40">
        <f>需給状況調査!J26</f>
        <v>0</v>
      </c>
      <c r="BG6" s="40">
        <f>需給状況調査!K26</f>
        <v>0</v>
      </c>
      <c r="BH6" s="40">
        <f>需給状況調査!L26</f>
        <v>0</v>
      </c>
      <c r="BI6" s="40">
        <f>需給状況調査!M26</f>
        <v>0</v>
      </c>
      <c r="BJ6" s="40">
        <f>需給状況調査!N26</f>
        <v>0</v>
      </c>
      <c r="BK6" s="40">
        <f>需給状況調査!E27</f>
        <v>0</v>
      </c>
      <c r="BL6" s="40">
        <f>需給状況調査!F27</f>
        <v>0</v>
      </c>
      <c r="BM6" s="40">
        <f>需給状況調査!G27</f>
        <v>0</v>
      </c>
      <c r="BN6" s="40">
        <f>需給状況調査!H27</f>
        <v>0</v>
      </c>
      <c r="BO6" s="40">
        <f>需給状況調査!I27</f>
        <v>0</v>
      </c>
      <c r="BP6" s="40">
        <f>需給状況調査!J27</f>
        <v>0</v>
      </c>
      <c r="BQ6" s="40">
        <f>需給状況調査!K27</f>
        <v>0</v>
      </c>
      <c r="BR6" s="40">
        <f>需給状況調査!L27</f>
        <v>0</v>
      </c>
      <c r="BS6" s="40">
        <f>需給状況調査!M27</f>
        <v>0</v>
      </c>
      <c r="BT6" s="40">
        <f>需給状況調査!N27</f>
        <v>0</v>
      </c>
      <c r="BU6" s="40">
        <f>需給状況調査!E28</f>
        <v>0</v>
      </c>
      <c r="BV6" s="40">
        <f>需給状況調査!F28</f>
        <v>0</v>
      </c>
      <c r="BW6" s="40">
        <f>需給状況調査!G28</f>
        <v>0</v>
      </c>
      <c r="BX6" s="40">
        <f>需給状況調査!H28</f>
        <v>0</v>
      </c>
      <c r="BY6" s="40">
        <f>需給状況調査!I28</f>
        <v>0</v>
      </c>
      <c r="BZ6" s="40">
        <f>需給状況調査!J28</f>
        <v>0</v>
      </c>
      <c r="CA6" s="40">
        <f>需給状況調査!K28</f>
        <v>0</v>
      </c>
      <c r="CB6" s="40">
        <f>需給状況調査!L28</f>
        <v>0</v>
      </c>
      <c r="CC6" s="40">
        <f>需給状況調査!M28</f>
        <v>0</v>
      </c>
      <c r="CD6" s="40">
        <f>需給状況調査!N28</f>
        <v>0</v>
      </c>
      <c r="CE6" s="40">
        <f>需給状況調査!E33</f>
        <v>0</v>
      </c>
      <c r="CF6" s="40">
        <f>需給状況調査!F33</f>
        <v>0</v>
      </c>
      <c r="CG6" s="40">
        <f>需給状況調査!G33</f>
        <v>0</v>
      </c>
      <c r="CH6" s="40">
        <f>需給状況調査!H33</f>
        <v>0</v>
      </c>
      <c r="CI6" s="40">
        <f>需給状況調査!I33</f>
        <v>0</v>
      </c>
      <c r="CJ6" s="40">
        <f>需給状況調査!J33</f>
        <v>0</v>
      </c>
      <c r="CK6" s="40">
        <f>需給状況調査!K33</f>
        <v>0</v>
      </c>
      <c r="CL6" s="40">
        <f>需給状況調査!L33</f>
        <v>0</v>
      </c>
      <c r="CM6" s="40">
        <f>需給状況調査!M33</f>
        <v>0</v>
      </c>
      <c r="CN6" s="40">
        <f>需給状況調査!N33</f>
        <v>0</v>
      </c>
      <c r="CO6" s="40">
        <f>需給状況調査!E34</f>
        <v>0</v>
      </c>
      <c r="CP6" s="40">
        <f>需給状況調査!F34</f>
        <v>0</v>
      </c>
      <c r="CQ6" s="40">
        <f>需給状況調査!G34</f>
        <v>0</v>
      </c>
      <c r="CR6" s="40">
        <f>需給状況調査!H34</f>
        <v>0</v>
      </c>
      <c r="CS6" s="40">
        <f>需給状況調査!I34</f>
        <v>0</v>
      </c>
      <c r="CT6" s="40">
        <f>需給状況調査!J34</f>
        <v>0</v>
      </c>
      <c r="CU6" s="40">
        <f>需給状況調査!K34</f>
        <v>0</v>
      </c>
      <c r="CV6" s="40">
        <f>需給状況調査!L34</f>
        <v>0</v>
      </c>
      <c r="CW6" s="40">
        <f>需給状況調査!M34</f>
        <v>0</v>
      </c>
      <c r="CX6" s="40">
        <f>需給状況調査!N34</f>
        <v>0</v>
      </c>
      <c r="CY6" s="40">
        <f>CE6-CO6</f>
        <v>0</v>
      </c>
      <c r="CZ6" s="40">
        <f t="shared" ref="CZ6:DF6" si="0">CF6-CP6</f>
        <v>0</v>
      </c>
      <c r="DA6" s="40">
        <f t="shared" si="0"/>
        <v>0</v>
      </c>
      <c r="DB6" s="40">
        <f t="shared" si="0"/>
        <v>0</v>
      </c>
      <c r="DC6" s="40">
        <f t="shared" si="0"/>
        <v>0</v>
      </c>
      <c r="DD6" s="40">
        <f t="shared" si="0"/>
        <v>0</v>
      </c>
      <c r="DE6" s="40">
        <f t="shared" si="0"/>
        <v>0</v>
      </c>
      <c r="DF6" s="40">
        <f t="shared" si="0"/>
        <v>0</v>
      </c>
      <c r="DG6" s="40">
        <f>CY6+DA6+DC6+DE6</f>
        <v>0</v>
      </c>
      <c r="DH6" s="40">
        <f>CZ6+DB6+DD6+DF6</f>
        <v>0</v>
      </c>
      <c r="DI6" s="40">
        <f>需給状況調査!E38</f>
        <v>0</v>
      </c>
      <c r="DJ6" s="40">
        <f>需給状況調査!F38</f>
        <v>0</v>
      </c>
      <c r="DK6" s="40">
        <f>需給状況調査!G38</f>
        <v>0</v>
      </c>
      <c r="DL6" s="40">
        <f>需給状況調査!H38</f>
        <v>0</v>
      </c>
      <c r="DM6" s="40">
        <f>需給状況調査!I38</f>
        <v>0</v>
      </c>
      <c r="DN6" s="40">
        <f>需給状況調査!J38</f>
        <v>0</v>
      </c>
      <c r="DO6" s="40">
        <f>需給状況調査!K38</f>
        <v>0</v>
      </c>
      <c r="DP6" s="40">
        <f>需給状況調査!L38</f>
        <v>0</v>
      </c>
      <c r="DQ6" s="40">
        <f>需給状況調査!M38</f>
        <v>0</v>
      </c>
      <c r="DR6" s="40">
        <f>需給状況調査!N38</f>
        <v>0</v>
      </c>
      <c r="DS6" s="40">
        <f>需給状況調査!E39</f>
        <v>0</v>
      </c>
      <c r="DT6" s="40">
        <f>需給状況調査!F39</f>
        <v>0</v>
      </c>
      <c r="DU6" s="40">
        <f>需給状況調査!G39</f>
        <v>0</v>
      </c>
      <c r="DV6" s="40">
        <f>需給状況調査!H39</f>
        <v>0</v>
      </c>
      <c r="DW6" s="40">
        <f>需給状況調査!I39</f>
        <v>0</v>
      </c>
      <c r="DX6" s="40">
        <f>需給状況調査!J39</f>
        <v>0</v>
      </c>
      <c r="DY6" s="40">
        <f>需給状況調査!K39</f>
        <v>0</v>
      </c>
      <c r="DZ6" s="40">
        <f>需給状況調査!L39</f>
        <v>0</v>
      </c>
      <c r="EA6" s="40">
        <f>需給状況調査!M39</f>
        <v>0</v>
      </c>
      <c r="EB6" s="40">
        <f>需給状況調査!N39</f>
        <v>0</v>
      </c>
      <c r="EC6" s="40">
        <f>IF(採用状況!H6="○",1,IF(採用状況!I6="○",2,IF(採用状況!J6="○",3,)))</f>
        <v>0</v>
      </c>
      <c r="ED6" s="40">
        <f>IF(採用状況!H7="○",1,IF(採用状況!I7="○",2,IF(採用状況!J7="○",3,)))</f>
        <v>0</v>
      </c>
      <c r="EE6" s="40">
        <f>IF(採用状況!H8="○",1,IF(採用状況!I8="○",2,IF(採用状況!J8="○",3,)))</f>
        <v>0</v>
      </c>
      <c r="EF6" s="40">
        <f>IF(採用状況!H9="○",1,IF(採用状況!I9="○",2,IF(採用状況!J9="○",3,)))</f>
        <v>0</v>
      </c>
      <c r="EG6" s="40">
        <f>IF(採用状況!H10="○",1,IF(採用状況!I10="○",2,IF(採用状況!J10="○",3,)))</f>
        <v>0</v>
      </c>
      <c r="EH6" s="40">
        <f>IF(採用状況!H11="○",1,IF(採用状況!I11="○",2,IF(採用状況!J11="○",3,)))</f>
        <v>0</v>
      </c>
      <c r="EI6" s="40">
        <f>IF(採用状況!H12="○",1,IF(採用状況!I12="○",2,IF(採用状況!J12="○",3,)))</f>
        <v>0</v>
      </c>
      <c r="EJ6" s="40">
        <f>IF(採用状況!H13="○",1,IF(採用状況!I13="○",2,IF(採用状況!J13="○",3,)))</f>
        <v>0</v>
      </c>
      <c r="EK6" s="40">
        <f>IF(採用状況!H14="○",1,IF(採用状況!I14="○",2,IF(採用状況!J14="○",3,)))</f>
        <v>0</v>
      </c>
      <c r="EL6" s="40">
        <f>IF(採用状況!H15="○",1,IF(採用状況!I15="○",2,IF(採用状況!J15="○",3,)))</f>
        <v>0</v>
      </c>
      <c r="EM6" s="40">
        <f>IF(採用状況!H16="○",1,IF(採用状況!I16="○",2,IF(採用状況!J16="○",3,)))</f>
        <v>0</v>
      </c>
      <c r="EN6" s="40">
        <f>IF(採用状況!H17="○",1,IF(採用状況!I17="○",2,IF(採用状況!J17="○",3,)))</f>
        <v>0</v>
      </c>
      <c r="EO6" s="40">
        <f>IF(採用状況!H18="○",1,IF(採用状況!I18="○",2,IF(採用状況!J18="○",3,)))</f>
        <v>0</v>
      </c>
      <c r="EP6" s="40">
        <f>IF(採用状況!H19="○",1,IF(採用状況!I19="○",2,IF(採用状況!J19="○",3,)))</f>
        <v>0</v>
      </c>
      <c r="EQ6" s="40">
        <f>IF(採用状況!H20="○",1,IF(採用状況!I20="○",2,IF(採用状況!J20="○",3,)))</f>
        <v>0</v>
      </c>
      <c r="ER6" s="40">
        <f>IF(採用状況!H21="○",1,IF(採用状況!I21="○",2,IF(採用状況!J21="○",3,)))</f>
        <v>0</v>
      </c>
      <c r="ES6" s="40">
        <f>IF(採用状況!H22="○",1,IF(採用状況!I22="○",2,IF(採用状況!J22="○",3,)))</f>
        <v>0</v>
      </c>
      <c r="ET6" s="40">
        <f>IF(採用状況!H23="○",1,IF(採用状況!I23="○",2,IF(採用状況!J23="○",3,)))</f>
        <v>0</v>
      </c>
      <c r="EU6" s="40">
        <f>IF(採用状況!H24="○",1,IF(採用状況!I24="○",2,IF(採用状況!J24="○",3,)))</f>
        <v>0</v>
      </c>
      <c r="EV6" s="40">
        <f>IF(採用状況!H25="○",1,IF(採用状況!I25="○",2,IF(採用状況!J25="○",3,)))</f>
        <v>0</v>
      </c>
      <c r="EW6" s="40">
        <f>IF(採用状況!H26="○",1,IF(採用状況!I26="○",2,IF(採用状況!J26="○",3,)))</f>
        <v>0</v>
      </c>
      <c r="EX6" s="40">
        <f>IF(採用状況!H27="○",1,IF(採用状況!I27="○",2,IF(採用状況!J27="○",3,)))</f>
        <v>0</v>
      </c>
      <c r="EY6" s="40">
        <f>IF(採用状況!H28="○",1,IF(採用状況!I28="○",2,IF(採用状況!J28="○",3,)))</f>
        <v>0</v>
      </c>
      <c r="EZ6" s="40">
        <f>IF(採用状況!H29="○",1,IF(採用状況!I29="○",2,IF(採用状況!J29="○",3,)))</f>
        <v>0</v>
      </c>
      <c r="FA6" s="40">
        <f>IF(採用状況!H30="○",1,IF(採用状況!I30="○",2,IF(採用状況!J30="○",3,)))</f>
        <v>0</v>
      </c>
      <c r="FB6" s="41" t="e">
        <f>(U6+V6)/(K6+L6)*100</f>
        <v>#DIV/0!</v>
      </c>
      <c r="FC6" s="40" t="str">
        <f>IF(AND(需給状況調査!M20=0,需給状況調査!N20=0),"なし","あり")</f>
        <v>なし</v>
      </c>
      <c r="FD6" s="40" t="e">
        <f>IF(FB6="","無回答",IF(FB6&gt;=100,"できた",IF(FB6&lt;100,"できなかった")))</f>
        <v>#DIV/0!</v>
      </c>
      <c r="FE6" s="40">
        <f>IF(採用状況!B41="○",1,)</f>
        <v>0</v>
      </c>
      <c r="FF6" s="40">
        <f>IF(採用状況!G41="○",1,)</f>
        <v>0</v>
      </c>
      <c r="FG6" s="40">
        <f>IF(採用状況!B43="○",1,)</f>
        <v>0</v>
      </c>
      <c r="FH6" s="40">
        <f>IF(採用状況!G43="○",1,)</f>
        <v>0</v>
      </c>
      <c r="FI6" s="40">
        <f>IF(採用状況!B45="○",1,)</f>
        <v>0</v>
      </c>
      <c r="FJ6" s="40">
        <f>IF(採用状況!G45="○",1,)</f>
        <v>0</v>
      </c>
      <c r="FK6" s="40">
        <f>IF(採用状況!B47="○",1,)</f>
        <v>0</v>
      </c>
      <c r="FL6" s="40">
        <f>IF(AND(採用状況!B41="",採用状況!G41="",採用状況!B43="",採用状況!G43="",採用状況!B45="",採用状況!G45="",採用状況!B47=""),1,)</f>
        <v>1</v>
      </c>
      <c r="FM6" s="40" t="e">
        <f>CM6/(DQ6+EA6)*2</f>
        <v>#DIV/0!</v>
      </c>
      <c r="FN6" s="40">
        <f>離職者!E10</f>
        <v>0</v>
      </c>
      <c r="FO6" s="40">
        <f>離職者!H10</f>
        <v>0</v>
      </c>
      <c r="FP6" s="40" t="e">
        <f>離職者!L10</f>
        <v>#DIV/0!</v>
      </c>
      <c r="FQ6" s="40">
        <f>離職者!E11</f>
        <v>0</v>
      </c>
      <c r="FR6" s="40">
        <f>離職者!H11</f>
        <v>0</v>
      </c>
      <c r="FS6" s="40" t="e">
        <f>離職者!L11</f>
        <v>#DIV/0!</v>
      </c>
      <c r="FT6" s="40">
        <f>離職者!E12</f>
        <v>0</v>
      </c>
      <c r="FU6" s="40">
        <f>離職者!H12</f>
        <v>0</v>
      </c>
      <c r="FV6" s="40" t="e">
        <f>離職者!L12</f>
        <v>#DIV/0!</v>
      </c>
      <c r="FW6" s="25" t="str">
        <f>IF(離職者!D18="①把握している","把握している",IF(離職者!D18="②把握していない","把握していない",IF(離職者!D18="","無回答")))</f>
        <v>無回答</v>
      </c>
      <c r="FX6" s="40" t="str">
        <f>IF(離職者!H27="①結婚のため",1,IF(離職者!H27="②妊娠・出産・育児のため",2,IF(離職者!H27="③職場の人間関係のため",3,IF(離職者!H27="④精神的健康上の理由",4,IF(離職者!H27="⑤身体的健康上の理由",5,IF(離職者!H27="⑥自分の適正能力・看護技術への不安",6,IF(離職者!H27="⑦看護職以外への興味",7,IF(離職者!H27="⑧他の職場への興味",8,IF(離職者!H27="⑨医療事故への不安",9,IF(離職者!H27="⑩勤務時間が長い、超過勤務が多い",10,IF(離職者!H27="⑪夜勤の負担が大きい",11,IF(離職者!H27="⑫休暇が取れない",12,IF(離職者!H27="⑬研修体制が不十分",13,IF(離職者!H27="⑭福利厚生等の職場環境への不満",14,IF(離職者!H27="⑮家族介護のため",15,IF(離職者!H27="⑯現場になじめなかった",16,IF(離職者!H27="⑰多重課題（複数患者の受け持ち等）への対応が難しい",17,IF(離職者!H27="⑱職員や患者と上手くコミュニケーションがとれない",18,IF(離職者!H27="⑲リアリティショックによる",19,IF(離職者!H27="⑳新型コロナウイルス感染症の影響（感染の不安、業務量の増加等）",20,IF(離職者!H27="㉑その他",21,IF(離職者!H27="","無回答"))))))))))))))))))))))</f>
        <v>無回答</v>
      </c>
      <c r="FY6" s="40" t="str">
        <f>IF(離職者!H31="①結婚のため",1,IF(離職者!H31="②妊娠・出産・育児のため",2,IF(離職者!H31="③職場の人間関係のため",3,IF(離職者!H31="④精神的健康上の理由",4,IF(離職者!H31="⑤身体的健康上の理由",5,IF(離職者!H31="⑥自分の適正能力・看護技術への不安",6,IF(離職者!H31="⑦看護職以外への興味",7,IF(離職者!H31="⑧他の職場への興味",8,IF(離職者!H31="⑨医療事故への不安",9,IF(離職者!H31="⑩勤務時間が長い、超過勤務が多い",10,IF(離職者!H31="⑪夜勤の負担が大きい",11,IF(離職者!H31="⑫休暇が取れない",12,IF(離職者!H31="⑬研修体制が不十分",13,IF(離職者!H31="⑭福利厚生等の職場環境への不満",14,IF(離職者!H31="⑮家族介護のため",15,IF(離職者!H31="⑯現場になじめなかった",16,IF(離職者!H31="⑰多重課題（複数患者の受け持ち等）への対応が難しい",17,IF(離職者!H31="⑱職員や患者と上手くコミュニケーションがとれない",18,IF(離職者!H31="⑲リアリティショックによる",19,IF(離職者!H31="⑳新型コロナウイルス感染症の影響（感染の不安、業務量の増加等）",20,IF(離職者!H31="㉑その他",21,IF(離職者!H31="","無回答"))))))))))))))))))))))</f>
        <v>無回答</v>
      </c>
      <c r="FZ6" s="40" t="str">
        <f>IF(離職者!H35="①結婚のため",1,IF(離職者!H35="②妊娠・出産・育児のため",2,IF(離職者!H35="③職場の人間関係のため",3,IF(離職者!H35="④精神的健康上の理由",4,IF(離職者!H35="⑤身体的健康上の理由",5,IF(離職者!H35="⑥自分の適正能力・看護技術への不安",6,IF(離職者!H35="⑦看護職以外への興味",7,IF(離職者!H35="⑧他の職場への興味",8,IF(離職者!H35="⑨医療事故への不安",9,IF(離職者!H35="⑩勤務時間が長い、超過勤務が多い",10,IF(離職者!H35="⑪夜勤の負担が大きい",11,IF(離職者!H35="⑫休暇が取れない",12,IF(離職者!H35="⑬研修体制が不十分",13,IF(離職者!H35="⑭福利厚生等の職場環境への不満",14,IF(離職者!H35="⑮家族介護のため",15,IF(離職者!H35="⑯現場になじめなかった",16,IF(離職者!H35="⑰多重課題（複数患者の受け持ち等）への対応が難しい",17,IF(離職者!H35="⑱職員や患者と上手くコミュニケーションがとれない",18,IF(離職者!H31="⑲リアリティショックによる",19,IF(離職者!H35="⑳新型コロナウイルス感染症の影響（感染の不安、業務量の増加等）",20,IF(離職者!H35="㉑その他",21,IF(離職者!H35="","無回答"))))))))))))))))))))))</f>
        <v>無回答</v>
      </c>
      <c r="GA6" s="40" t="str">
        <f>IF(離職者!L27="①結婚のため",1,IF(離職者!L27="②妊娠・出産・育児のため",2,IF(離職者!L27="③職場の人間関係のため",3,IF(離職者!L27="④精神的健康上の理由",4,IF(離職者!L27="⑤身体的健康上の理由",5,IF(離職者!L27="⑥自分の適正能力・看護技術への不安",6,IF(離職者!L27="⑦看護職以外への興味",7,IF(離職者!L27="⑧他の職場への興味",8,IF(離職者!L27="⑨医療事故への不安",9,IF(離職者!L27="⑩勤務時間が長い、超過勤務が多い",10,IF(離職者!L27="⑪夜勤の負担が大きい",11,IF(離職者!L27="⑫休暇が取れない",12,IF(離職者!L27="⑬研修体制が不十分",13,IF(離職者!L27="⑭福利厚生等の職場環境への不満",14,IF(離職者!L27="⑮家族介護のため",15,IF(離職者!L27="⑯現場になじめなかった",16,IF(離職者!L27="⑰多重課題（複数患者の受け持ち等）への対応が難しい",17,IF(離職者!L27="⑱職員や患者と上手くコミュニケーションがとれない",18,IF(離職者!L27="⑲リアリティショックによる",19,IF(離職者!L27="⑳新型コロナウイルス感染症の影響（感染の不安、業務量の増加等）",20,IF(離職者!L27="㉑その他",21,IF(離職者!L27="","無回答"))))))))))))))))))))))</f>
        <v>無回答</v>
      </c>
      <c r="GB6" s="40" t="str">
        <f>IF(離職者!L31="①結婚のため",1,IF(離職者!L31="②妊娠・出産・育児のため",2,IF(離職者!L31="③職場の人間関係のため",3,IF(離職者!L31="④精神的健康上の理由",4,IF(離職者!L31="⑤身体的健康上の理由",5,IF(離職者!L31="⑥自分の適正能力・看護技術への不安",6,IF(離職者!L31="⑦看護職以外への興味",7,IF(離職者!L31="⑧他の職場への興味",8,IF(離職者!L31="⑨医療事故への不安",9,IF(離職者!L31="⑩勤務時間が長い、超過勤務が多い",10,IF(離職者!L31="⑪夜勤の負担が大きい",11,IF(離職者!L31="⑫休暇が取れない",12,IF(離職者!L31="⑬研修体制が不十分",13,IF(離職者!L31="⑭福利厚生等の職場環境への不満",14,IF(離職者!L31="⑮家族介護のため",15,IF(離職者!L31="⑯現場になじめなかった",16,IF(離職者!L31="⑰多重課題（複数患者の受け持ち等）への対応が難しい",17,IF(離職者!L31="⑱職員や患者と上手くコミュニケーションがとれない",18,IF(離職者!L31="⑲リアリティショックによる",19,IF(離職者!L31="⑳新型コロナウイルス感染症の影響（感染の不安、業務量の増加等）",20,IF(離職者!L31="㉑その他",21,IF(離職者!L31="","無回答"))))))))))))))))))))))</f>
        <v>無回答</v>
      </c>
      <c r="GC6" s="40" t="str">
        <f>IF(離職者!L35="①結婚のため",1,IF(離職者!L35="②妊娠・出産・育児のため",2,IF(離職者!L35="③職場の人間関係のため",3,IF(離職者!L35="④精神的健康上の理由",4,IF(離職者!L35="⑤身体的健康上の理由",5,IF(離職者!L35="⑥自分の適正能力・看護技術への不安",6,IF(離職者!L35="⑦看護職以外への興味",7,IF(離職者!L35="⑧他の職場への興味",8,IF(離職者!L35="⑨医療事故への不安",9,IF(離職者!L35="⑩勤務時間が長い、超過勤務が多い",10,IF(離職者!L35="⑪夜勤の負担が大きい",11,IF(離職者!L35="⑫休暇が取れない",12,IF(離職者!L35="⑬研修体制が不十分",13,IF(離職者!L35="⑭福利厚生等の職場環境への不満",14,IF(離職者!L35="⑮家族介護のため",15,IF(離職者!L35="⑯現場になじめなかった",16,IF(離職者!L35="⑰多重課題（複数患者の受け持ち等）への対応が難しい",17,IF(離職者!L35="⑱職員や患者と上手くコミュニケーションがとれない",18,IF(離職者!L35="⑲リアリティショックによる",19,IF(離職者!L35="⑳新型コロナウイルス感染症の影響（感染の不安、業務量の増加等）",20,IF(離職者!L35="㉑その他",21,IF(離職者!L35="","無回答"))))))))))))))))))))))</f>
        <v>無回答</v>
      </c>
      <c r="GD6" s="42" t="str">
        <f>IF(勤務環境!G11=0,"無回答",勤務環境!G11)</f>
        <v>無回答</v>
      </c>
      <c r="GE6" s="40" t="str">
        <f>IF(勤務環境!C16="","無回答",勤務環境!C16)</f>
        <v>無回答</v>
      </c>
      <c r="GF6" s="40">
        <f>勤務環境!D29</f>
        <v>0</v>
      </c>
      <c r="GG6" s="40">
        <f>勤務環境!E29</f>
        <v>0</v>
      </c>
      <c r="GH6" s="40" t="str">
        <f>勤務環境!L29</f>
        <v>R.</v>
      </c>
      <c r="GI6" s="40" t="str">
        <f>IF(AND(勤務環境!D29="",勤務環境!E29="",勤務環境!G29="",勤務環境!I29=""),"無回答",)</f>
        <v>無回答</v>
      </c>
      <c r="GJ6" s="40">
        <f>勤務環境!D30</f>
        <v>0</v>
      </c>
      <c r="GK6" s="40">
        <f>勤務環境!E30</f>
        <v>0</v>
      </c>
      <c r="GL6" s="40" t="str">
        <f>勤務環境!L30</f>
        <v>R.</v>
      </c>
      <c r="GM6" s="40" t="str">
        <f>IF(AND(勤務環境!D30="",勤務環境!E30="",勤務環境!G30="",勤務環境!I30=""),"無回答",)</f>
        <v>無回答</v>
      </c>
      <c r="GN6" s="40">
        <f>勤務環境!D31</f>
        <v>0</v>
      </c>
      <c r="GO6" s="40">
        <f>勤務環境!E31</f>
        <v>0</v>
      </c>
      <c r="GP6" s="40" t="str">
        <f>勤務環境!L31</f>
        <v>R.</v>
      </c>
      <c r="GQ6" s="40" t="str">
        <f>IF(AND(勤務環境!D31="",勤務環境!E31="",勤務環境!G31="",勤務環境!I31=""),"無回答",)</f>
        <v>無回答</v>
      </c>
      <c r="GR6" s="40">
        <f>勤務環境!D32</f>
        <v>0</v>
      </c>
      <c r="GS6" s="40">
        <f>勤務環境!E32</f>
        <v>0</v>
      </c>
      <c r="GT6" s="40" t="str">
        <f>勤務環境!L32</f>
        <v>R.</v>
      </c>
      <c r="GU6" s="40" t="str">
        <f>IF(AND(勤務環境!D32="",勤務環境!E32="",勤務環境!G32="",勤務環境!I32=""),"無回答",)</f>
        <v>無回答</v>
      </c>
      <c r="GV6" s="40">
        <f>勤務環境!D33</f>
        <v>0</v>
      </c>
      <c r="GW6" s="40">
        <f>勤務環境!E33</f>
        <v>0</v>
      </c>
      <c r="GX6" s="40" t="str">
        <f>勤務環境!L33</f>
        <v>R.</v>
      </c>
      <c r="GY6" s="40" t="str">
        <f>IF(AND(勤務環境!D33="",勤務環境!D33="",勤務環境!E33="",勤務環境!G33="",勤務環境!I33=""),"無回答",)</f>
        <v>無回答</v>
      </c>
      <c r="GZ6" s="43" t="str">
        <f>IF(勤務環境2!E8="","無回答",勤務環境2!E8)</f>
        <v>無回答</v>
      </c>
      <c r="HA6" s="43" t="str">
        <f>IF(勤務環境2!G8="","無回答",勤務環境2!G8)</f>
        <v>無回答</v>
      </c>
      <c r="HB6" s="43" t="str">
        <f>IF(勤務環境2!I8="","無回答",勤務環境2!I8)</f>
        <v>無回答</v>
      </c>
      <c r="HC6" s="43" t="str">
        <f>IF(勤務環境2!K8="","無回答",勤務環境2!K8)</f>
        <v>無回答</v>
      </c>
      <c r="HD6" s="43" t="str">
        <f>IF(勤務環境2!E9="","無回答",勤務環境2!E9)</f>
        <v>無回答</v>
      </c>
      <c r="HE6" s="43" t="str">
        <f>IF(勤務環境2!G9="","無回答",勤務環境2!G9)</f>
        <v>無回答</v>
      </c>
      <c r="HF6" s="43" t="str">
        <f>IF(勤務環境2!I9="","無回答",勤務環境2!I9)</f>
        <v>無回答</v>
      </c>
      <c r="HG6" s="43" t="str">
        <f>IF(勤務環境2!E10="","無回答",勤務環境2!E10)</f>
        <v>無回答</v>
      </c>
      <c r="HH6" s="43" t="str">
        <f>IF(勤務環境2!G10="","無回答",勤務環境2!G10)</f>
        <v>無回答</v>
      </c>
      <c r="HI6" s="43" t="str">
        <f>IF(勤務環境2!I10="","無回答",勤務環境2!I10)</f>
        <v>無回答</v>
      </c>
      <c r="HJ6" s="41" t="str">
        <f>IF(勤務環境2!G15="","無回答",勤務環境2!G15)</f>
        <v>無回答</v>
      </c>
      <c r="HK6" s="40" t="str">
        <f>IF(勤務環境2!H19="","無回答",勤務環境2!H19)</f>
        <v>無回答</v>
      </c>
      <c r="HL6" s="40">
        <f>勤務環境2!E26</f>
        <v>0</v>
      </c>
      <c r="HM6" s="40" t="str">
        <f>IF(勤務環境2!I26="○","満期",IF(勤務環境2!K26="○","一部",IF(勤務環境2!M26="○","できなかった","無回答")))</f>
        <v>無回答</v>
      </c>
      <c r="HN6" s="40">
        <f>勤務環境2!E27</f>
        <v>0</v>
      </c>
      <c r="HO6" s="40" t="str">
        <f>IF(勤務環境2!I27="○","満期",IF(勤務環境2!K27="○","一部",IF(勤務環境2!M27="○","できなかった","無回答")))</f>
        <v>無回答</v>
      </c>
      <c r="HP6" s="40">
        <f>勤務環境2!C28</f>
        <v>0</v>
      </c>
      <c r="HQ6" s="40">
        <f>勤務環境2!E28</f>
        <v>0</v>
      </c>
      <c r="HR6" s="40" t="str">
        <f>IF(勤務環境2!G28="","無回答",勤務環境2!G28)</f>
        <v>無回答</v>
      </c>
      <c r="HS6" s="40" t="str">
        <f>IF(勤務環境2!I28="○","満期",IF(勤務環境2!K28="○","一部",IF(勤務環境2!M28="○","できなかった","無回答")))</f>
        <v>無回答</v>
      </c>
      <c r="HT6" s="40">
        <f>勤務環境2!C29</f>
        <v>0</v>
      </c>
      <c r="HU6" s="40">
        <f>勤務環境2!E29</f>
        <v>0</v>
      </c>
      <c r="HV6" s="40" t="str">
        <f>IF(勤務環境2!G29="","無回答",勤務環境2!G29)</f>
        <v>無回答</v>
      </c>
      <c r="HW6" s="40">
        <f>勤務環境2!E30</f>
        <v>0</v>
      </c>
      <c r="HX6" s="40" t="str">
        <f>IF(勤務環境2!G30="","無回答",勤務環境2!G30)</f>
        <v>無回答</v>
      </c>
      <c r="HY6" s="40">
        <f>勤務環境2!E31</f>
        <v>0</v>
      </c>
      <c r="HZ6" s="40" t="str">
        <f>IF(勤務環境2!G31="","無回答",勤務環境2!G31)</f>
        <v>無回答</v>
      </c>
      <c r="IA6" s="40" t="str">
        <f>IF(勤務環境2!I31="○","満期できた",IF(勤務環境2!K31="○","一部",IF(勤務環境2!M31="○","できなかった","無回答")))</f>
        <v>無回答</v>
      </c>
      <c r="IB6" s="40">
        <f>勤務環境2!E32</f>
        <v>0</v>
      </c>
      <c r="IC6" s="40" t="str">
        <f>IF(勤務環境2!G32="","無回答",勤務環境2!G32)</f>
        <v>無回答</v>
      </c>
      <c r="ID6" s="40" t="str">
        <f>IF(勤務環境2!E33="あり","あり",IF(勤務環境2!E33="なし","なし",IF(勤務環境2!E33="","無回答")))</f>
        <v>無回答</v>
      </c>
      <c r="IE6" s="40" t="str">
        <f>IF(勤務環境2!I33="１時間単位","１時間単位",IF(勤務環境2!I33="半日単位","半日単位",IF(勤務環境2!I33="その他","その他",IF(勤務環境2!I33="","無回答"))))</f>
        <v>無回答</v>
      </c>
      <c r="IF6" s="40" t="str">
        <f>IF(院内保育・看護体制!A3="ある","ある",IF(院内保育・看護体制!A3="ない","ない",IF(院内保育・看護体制!A3="休止中","休止中",IF(院内保育・看護体制!A3="現在はないが、検討中","検討中","無回答"))))</f>
        <v>無回答</v>
      </c>
      <c r="IG6" s="40">
        <f>IF(院内保育・看護体制!A12="決まっている","1",)</f>
        <v>0</v>
      </c>
      <c r="IH6" s="40" t="str">
        <f>院内保育・看護体制!K17</f>
        <v>R.</v>
      </c>
      <c r="II6" s="40">
        <f>IF(院内保育・看護体制!A12="未定","1",)</f>
        <v>0</v>
      </c>
      <c r="IJ6" s="40">
        <f>IF(院内保育・看護体制!A12="",1,)</f>
        <v>1</v>
      </c>
      <c r="IK6" s="40">
        <f>院内保育・看護体制!B28</f>
        <v>0</v>
      </c>
      <c r="IL6" s="40">
        <f>IF(院内保育・看護体制!C28="○",1,)</f>
        <v>0</v>
      </c>
      <c r="IM6" s="40">
        <f>IF(院内保育・看護体制!D28="○",1,)</f>
        <v>0</v>
      </c>
      <c r="IN6" s="40">
        <f>IF(院内保育・看護体制!E28="○",1,)</f>
        <v>0</v>
      </c>
      <c r="IO6" s="40">
        <f>IF(院内保育・看護体制!F28="○",1,)</f>
        <v>0</v>
      </c>
      <c r="IP6" s="40">
        <f>IF(院内保育・看護体制!J28="○",1,)</f>
        <v>0</v>
      </c>
      <c r="IQ6" s="40">
        <f>院内保育・看護体制!B29</f>
        <v>0</v>
      </c>
      <c r="IR6" s="40">
        <f>IF(院内保育・看護体制!C29="○",1,)</f>
        <v>0</v>
      </c>
      <c r="IS6" s="40">
        <f>IF(院内保育・看護体制!D29="○",1,)</f>
        <v>0</v>
      </c>
      <c r="IT6" s="40">
        <f>IF(院内保育・看護体制!E29="○",1,)</f>
        <v>0</v>
      </c>
      <c r="IU6" s="40">
        <f>IF(院内保育・看護体制!F29="○",1,)</f>
        <v>0</v>
      </c>
      <c r="IV6" s="40">
        <f>IF(院内保育・看護体制!G29="○",1,)</f>
        <v>0</v>
      </c>
      <c r="IW6" s="40">
        <f>IF(院内保育・看護体制!H29="○",1,)</f>
        <v>0</v>
      </c>
      <c r="IX6" s="40">
        <f>IF(院内保育・看護体制!J29="○",1,)</f>
        <v>0</v>
      </c>
      <c r="IY6" s="40">
        <f>院内保育・看護体制!B30</f>
        <v>0</v>
      </c>
      <c r="IZ6" s="40">
        <f>IF(院内保育・看護体制!D30="○",1,)</f>
        <v>0</v>
      </c>
      <c r="JA6" s="40">
        <f>IF(院内保育・看護体制!E30="○",1,)</f>
        <v>0</v>
      </c>
      <c r="JB6" s="40">
        <f>IF(院内保育・看護体制!F30="○",1,)</f>
        <v>0</v>
      </c>
      <c r="JC6" s="40">
        <f>IF(院内保育・看護体制!G30="○",1,)</f>
        <v>0</v>
      </c>
      <c r="JD6" s="40">
        <f>IF(院内保育・看護体制!H30="○",1,)</f>
        <v>0</v>
      </c>
      <c r="JE6" s="40">
        <f>IF(院内保育・看護体制!J30="○",1,)</f>
        <v>0</v>
      </c>
      <c r="JF6" s="40">
        <f>院内保育・看護体制!B31</f>
        <v>0</v>
      </c>
      <c r="JG6" s="40">
        <f>IF(院内保育・看護体制!C31="○",1,)</f>
        <v>0</v>
      </c>
      <c r="JH6" s="40">
        <f>IF(院内保育・看護体制!D31="○",1,)</f>
        <v>0</v>
      </c>
      <c r="JI6" s="40">
        <f>院内保育・看護体制!B32</f>
        <v>0</v>
      </c>
      <c r="JJ6" s="40">
        <f>IF(院内保育・看護体制!C32="○",1,)</f>
        <v>0</v>
      </c>
      <c r="JK6" s="40">
        <f>IF(院内保育・看護体制!D32="○",1,)</f>
        <v>0</v>
      </c>
      <c r="JL6" s="40">
        <f>IF(院内保育・看護体制!E32="○",1,)</f>
        <v>0</v>
      </c>
      <c r="JM6" s="40">
        <f>IF(院内保育・看護体制!F32="○",1,)</f>
        <v>0</v>
      </c>
      <c r="JN6" s="40">
        <f>院内保育・看護体制!B33</f>
        <v>0</v>
      </c>
      <c r="JO6" s="40">
        <f>IF(院内保育・看護体制!C33="○",1,)</f>
        <v>0</v>
      </c>
      <c r="JP6" s="40">
        <f>IF(院内保育・看護体制!D33="○",1,)</f>
        <v>0</v>
      </c>
      <c r="JQ6" s="40">
        <f>IF(院内保育・看護体制!E33="○",1,)</f>
        <v>0</v>
      </c>
      <c r="JR6" s="40">
        <f>IF(院内保育・看護体制!F33="○",1,)</f>
        <v>0</v>
      </c>
      <c r="JS6" s="40">
        <f>院内保育・看護体制!B34</f>
        <v>0</v>
      </c>
      <c r="JT6" s="40">
        <f>IF(院内保育・看護体制!C34="○",1,)</f>
        <v>0</v>
      </c>
      <c r="JU6" s="40">
        <f>IF(院内保育・看護体制!D34="○",1,)</f>
        <v>0</v>
      </c>
      <c r="JV6" s="40">
        <f>IF(院内保育・看護体制!E34="○",1,)</f>
        <v>0</v>
      </c>
      <c r="JW6" s="40">
        <f>院内保育・看護体制!B35</f>
        <v>0</v>
      </c>
      <c r="JX6" s="40">
        <f>IF(院内保育・看護体制!C35="○",1,)</f>
        <v>0</v>
      </c>
      <c r="JY6" s="40">
        <f>IF(院内保育・看護体制!D35="○",1,)</f>
        <v>0</v>
      </c>
      <c r="JZ6" s="40">
        <f>IF(院内保育・看護体制!E35="○",1,)</f>
        <v>0</v>
      </c>
      <c r="KA6" s="40">
        <f>IF(院内保育・看護体制!F35="○",1,)</f>
        <v>0</v>
      </c>
      <c r="KB6" s="40">
        <f>院内保育・看護体制!B36</f>
        <v>0</v>
      </c>
      <c r="KC6" s="40">
        <f>IF(院内保育・看護体制!F36="○",1,)</f>
        <v>0</v>
      </c>
      <c r="KD6" s="40">
        <f>IF(院内保育・看護体制!H36="○",1,)</f>
        <v>0</v>
      </c>
      <c r="KE6" s="40">
        <f>IF(院内保育・看護体制!I36="○",1,)</f>
        <v>0</v>
      </c>
      <c r="KF6" s="40">
        <f>院内保育・看護体制!B37</f>
        <v>0</v>
      </c>
      <c r="KG6" s="40">
        <f>IF(院内保育・看護体制!C37="○",1,)</f>
        <v>0</v>
      </c>
      <c r="KH6" s="40">
        <f>IF(院内保育・看護体制!D37="○",1,)</f>
        <v>0</v>
      </c>
      <c r="KI6" s="40">
        <f>IF(院内保育・看護体制!E37="○",1,)</f>
        <v>0</v>
      </c>
      <c r="KJ6" s="40">
        <f>IF(院内保育・看護体制!F37="○",1,)</f>
        <v>0</v>
      </c>
      <c r="KK6" s="40">
        <f>院内保育・看護体制!B38</f>
        <v>0</v>
      </c>
      <c r="KL6" s="40">
        <f>IF(院内保育・看護体制!C38="○",1,)</f>
        <v>0</v>
      </c>
      <c r="KM6" s="40">
        <f>IF(院内保育・看護体制!D38="○",1,)</f>
        <v>0</v>
      </c>
      <c r="KN6" s="40">
        <f>IF(院内保育・看護体制!E38="○",1,)</f>
        <v>0</v>
      </c>
      <c r="KO6" s="40">
        <f>IF(院内保育・看護体制!F38="○",1,)</f>
        <v>0</v>
      </c>
      <c r="KP6" s="40">
        <f>IF(院内保育・看護体制!G38="○",1,)</f>
        <v>0</v>
      </c>
      <c r="KQ6" s="40">
        <f>IF(院内保育・看護体制!H38="○",1,)</f>
        <v>0</v>
      </c>
      <c r="KR6" s="40">
        <f>IF(院内保育・看護体制!I38="○",1,)</f>
        <v>0</v>
      </c>
      <c r="KS6" s="40">
        <f>IF(院内保育・看護体制!J38="○",1,)</f>
        <v>0</v>
      </c>
      <c r="KT6" s="41">
        <f>看護配置!D7</f>
        <v>0</v>
      </c>
      <c r="KU6" s="41">
        <f>看護配置!E7</f>
        <v>0</v>
      </c>
      <c r="KV6" s="41">
        <f>看護配置!F7</f>
        <v>0</v>
      </c>
      <c r="KW6" s="41">
        <f>看護配置!G7</f>
        <v>0</v>
      </c>
      <c r="KX6" s="41">
        <f>看護配置!H7</f>
        <v>0</v>
      </c>
      <c r="KY6" s="41" t="e">
        <f>看護配置!I7</f>
        <v>#DIV/0!</v>
      </c>
      <c r="KZ6" s="41">
        <f>看護配置!J7</f>
        <v>0</v>
      </c>
      <c r="LA6" s="41">
        <f>看護配置!K7</f>
        <v>0</v>
      </c>
      <c r="LB6" s="41">
        <f>看護配置!D8</f>
        <v>0</v>
      </c>
      <c r="LC6" s="41">
        <f>看護配置!E8</f>
        <v>0</v>
      </c>
      <c r="LD6" s="41">
        <f>看護配置!F8</f>
        <v>0</v>
      </c>
      <c r="LE6" s="41">
        <f>看護配置!G8</f>
        <v>0</v>
      </c>
      <c r="LF6" s="41">
        <f>看護配置!H8</f>
        <v>0</v>
      </c>
      <c r="LG6" s="41" t="e">
        <f>看護配置!I8</f>
        <v>#DIV/0!</v>
      </c>
      <c r="LH6" s="41">
        <f>看護配置!J8</f>
        <v>0</v>
      </c>
      <c r="LI6" s="41">
        <f>看護配置!K8</f>
        <v>0</v>
      </c>
      <c r="LJ6" s="41">
        <f>看護配置!D9</f>
        <v>0</v>
      </c>
      <c r="LK6" s="41">
        <f>看護配置!E9</f>
        <v>0</v>
      </c>
      <c r="LL6" s="41">
        <f>看護配置!F9</f>
        <v>0</v>
      </c>
      <c r="LM6" s="41">
        <f>看護配置!G9</f>
        <v>0</v>
      </c>
      <c r="LN6" s="41">
        <f>看護配置!H9</f>
        <v>0</v>
      </c>
      <c r="LO6" s="41" t="e">
        <f>看護配置!I9</f>
        <v>#DIV/0!</v>
      </c>
      <c r="LP6" s="41">
        <f>看護配置!J9</f>
        <v>0</v>
      </c>
      <c r="LQ6" s="41">
        <f>看護配置!K9</f>
        <v>0</v>
      </c>
      <c r="LR6" s="41">
        <f>看護配置!D10</f>
        <v>0</v>
      </c>
      <c r="LS6" s="41">
        <f>看護配置!E10</f>
        <v>0</v>
      </c>
      <c r="LT6" s="41">
        <f>看護配置!F10</f>
        <v>0</v>
      </c>
      <c r="LU6" s="41">
        <f>看護配置!G10</f>
        <v>0</v>
      </c>
      <c r="LV6" s="41">
        <f>看護配置!H10</f>
        <v>0</v>
      </c>
      <c r="LW6" s="41" t="e">
        <f>看護配置!I10</f>
        <v>#DIV/0!</v>
      </c>
      <c r="LX6" s="41">
        <f>看護配置!J10</f>
        <v>0</v>
      </c>
      <c r="LY6" s="41">
        <f>看護配置!K10</f>
        <v>0</v>
      </c>
      <c r="LZ6" s="41">
        <f>看護配置!D11</f>
        <v>0</v>
      </c>
      <c r="MA6" s="41">
        <f>看護配置!E11</f>
        <v>0</v>
      </c>
      <c r="MB6" s="41">
        <f>看護配置!F11</f>
        <v>0</v>
      </c>
      <c r="MC6" s="41">
        <f>看護配置!G11</f>
        <v>0</v>
      </c>
      <c r="MD6" s="41">
        <f>看護配置!H11</f>
        <v>0</v>
      </c>
      <c r="ME6" s="41" t="e">
        <f>看護配置!I11</f>
        <v>#DIV/0!</v>
      </c>
      <c r="MF6" s="41">
        <f>看護配置!J11</f>
        <v>0</v>
      </c>
      <c r="MG6" s="41">
        <f>看護配置!K11</f>
        <v>0</v>
      </c>
      <c r="MH6" s="41">
        <f>看護配置!D12</f>
        <v>0</v>
      </c>
      <c r="MI6" s="41">
        <f>看護配置!E12</f>
        <v>0</v>
      </c>
      <c r="MJ6" s="41">
        <f>看護配置!F12</f>
        <v>0</v>
      </c>
      <c r="MK6" s="41">
        <f>看護配置!G12</f>
        <v>0</v>
      </c>
      <c r="ML6" s="41">
        <f>看護配置!H12</f>
        <v>0</v>
      </c>
      <c r="MM6" s="41" t="e">
        <f>看護配置!I12</f>
        <v>#DIV/0!</v>
      </c>
      <c r="MN6" s="41">
        <f>看護配置!J12</f>
        <v>0</v>
      </c>
      <c r="MO6" s="41">
        <f>看護配置!K12</f>
        <v>0</v>
      </c>
      <c r="MP6" s="41">
        <f>看護配置!D13</f>
        <v>0</v>
      </c>
      <c r="MQ6" s="41">
        <f>看護配置!E13</f>
        <v>0</v>
      </c>
      <c r="MR6" s="41">
        <f>看護配置!F13</f>
        <v>0</v>
      </c>
      <c r="MS6" s="41">
        <f>看護配置!G13</f>
        <v>0</v>
      </c>
      <c r="MT6" s="41">
        <f>看護配置!H13</f>
        <v>0</v>
      </c>
      <c r="MU6" s="41" t="e">
        <f>看護配置!I13</f>
        <v>#DIV/0!</v>
      </c>
      <c r="MV6" s="41">
        <f>看護配置!J13</f>
        <v>0</v>
      </c>
      <c r="MW6" s="41">
        <f>看護配置!K13</f>
        <v>0</v>
      </c>
      <c r="MX6" s="41">
        <f>看護配置!D14</f>
        <v>0</v>
      </c>
      <c r="MY6" s="41">
        <f>看護配置!E14</f>
        <v>0</v>
      </c>
      <c r="MZ6" s="41">
        <f>看護配置!F14</f>
        <v>0</v>
      </c>
      <c r="NA6" s="41">
        <f>看護配置!G14</f>
        <v>0</v>
      </c>
      <c r="NB6" s="41">
        <f>看護配置!H14</f>
        <v>0</v>
      </c>
      <c r="NC6" s="41" t="e">
        <f>看護配置!I14</f>
        <v>#DIV/0!</v>
      </c>
      <c r="ND6" s="41">
        <f>看護配置!J14</f>
        <v>0</v>
      </c>
      <c r="NE6" s="41">
        <f>看護配置!K14</f>
        <v>0</v>
      </c>
      <c r="NF6" s="41">
        <f>看護配置!D15</f>
        <v>0</v>
      </c>
      <c r="NG6" s="41">
        <f>看護配置!E15</f>
        <v>0</v>
      </c>
      <c r="NH6" s="41">
        <f>看護配置!F15</f>
        <v>0</v>
      </c>
      <c r="NI6" s="41">
        <f>看護配置!G15</f>
        <v>0</v>
      </c>
      <c r="NJ6" s="41">
        <f>看護配置!H15</f>
        <v>0</v>
      </c>
      <c r="NK6" s="41" t="e">
        <f>看護配置!I15</f>
        <v>#DIV/0!</v>
      </c>
      <c r="NL6" s="41">
        <f>看護配置!J15</f>
        <v>0</v>
      </c>
      <c r="NM6" s="41">
        <f>看護配置!K15</f>
        <v>0</v>
      </c>
      <c r="NN6" s="41">
        <f>看護配置!D16</f>
        <v>0</v>
      </c>
      <c r="NO6" s="41">
        <f>看護配置!E16</f>
        <v>0</v>
      </c>
      <c r="NP6" s="41">
        <f>看護配置!F16</f>
        <v>0</v>
      </c>
      <c r="NQ6" s="41">
        <f>看護配置!G16</f>
        <v>0</v>
      </c>
      <c r="NR6" s="41">
        <f>看護配置!H16</f>
        <v>0</v>
      </c>
      <c r="NS6" s="41" t="e">
        <f>看護配置!I16</f>
        <v>#DIV/0!</v>
      </c>
      <c r="NT6" s="41">
        <f>看護配置!J16</f>
        <v>0</v>
      </c>
      <c r="NU6" s="41">
        <f>看護配置!K16</f>
        <v>0</v>
      </c>
      <c r="NV6" s="41">
        <f>看護配置!D17</f>
        <v>0</v>
      </c>
      <c r="NW6" s="41">
        <f>看護配置!E17</f>
        <v>0</v>
      </c>
      <c r="NX6" s="41">
        <f>看護配置!F17</f>
        <v>0</v>
      </c>
      <c r="NY6" s="41">
        <f>看護配置!G17</f>
        <v>0</v>
      </c>
      <c r="NZ6" s="41">
        <f>看護配置!H17</f>
        <v>0</v>
      </c>
      <c r="OA6" s="41" t="e">
        <f>看護配置!I17</f>
        <v>#DIV/0!</v>
      </c>
      <c r="OB6" s="41">
        <f>看護配置!J17</f>
        <v>0</v>
      </c>
      <c r="OC6" s="41">
        <f>看護配置!K17</f>
        <v>0</v>
      </c>
      <c r="OD6" s="41">
        <f>看護配置!D18</f>
        <v>0</v>
      </c>
      <c r="OE6" s="41">
        <f>看護配置!E18</f>
        <v>0</v>
      </c>
      <c r="OF6" s="41">
        <f>看護配置!F18</f>
        <v>0</v>
      </c>
      <c r="OG6" s="41">
        <f>看護配置!G18</f>
        <v>0</v>
      </c>
      <c r="OH6" s="41">
        <f>看護配置!H18</f>
        <v>0</v>
      </c>
      <c r="OI6" s="41" t="e">
        <f>看護配置!I18</f>
        <v>#DIV/0!</v>
      </c>
      <c r="OJ6" s="41">
        <f>看護配置!J18</f>
        <v>0</v>
      </c>
      <c r="OK6" s="41">
        <f>看護配置!K18</f>
        <v>0</v>
      </c>
      <c r="OL6" s="41">
        <f>看護配置!D19</f>
        <v>0</v>
      </c>
      <c r="OM6" s="41">
        <f>看護配置!E19</f>
        <v>0</v>
      </c>
      <c r="ON6" s="41">
        <f>看護配置!F19</f>
        <v>0</v>
      </c>
      <c r="OO6" s="41">
        <f>看護配置!G19</f>
        <v>0</v>
      </c>
      <c r="OP6" s="41">
        <f>看護配置!H19</f>
        <v>0</v>
      </c>
      <c r="OQ6" s="41" t="e">
        <f>看護配置!I19</f>
        <v>#DIV/0!</v>
      </c>
      <c r="OR6" s="41">
        <f>看護配置!J19</f>
        <v>0</v>
      </c>
      <c r="OS6" s="41">
        <f>看護配置!K19</f>
        <v>0</v>
      </c>
      <c r="OT6" s="41">
        <f>看護配置!D20</f>
        <v>0</v>
      </c>
      <c r="OU6" s="41">
        <f>看護配置!E20</f>
        <v>0</v>
      </c>
      <c r="OV6" s="41">
        <f>看護配置!F20</f>
        <v>0</v>
      </c>
      <c r="OW6" s="41">
        <f>看護配置!G20</f>
        <v>0</v>
      </c>
      <c r="OX6" s="41">
        <f>看護配置!H20</f>
        <v>0</v>
      </c>
      <c r="OY6" s="41" t="e">
        <f>看護配置!I20</f>
        <v>#DIV/0!</v>
      </c>
      <c r="OZ6" s="41">
        <f>看護配置!J20</f>
        <v>0</v>
      </c>
      <c r="PA6" s="41">
        <f>看護配置!K20</f>
        <v>0</v>
      </c>
      <c r="PB6" s="41">
        <f>看護配置!D21</f>
        <v>0</v>
      </c>
      <c r="PC6" s="41">
        <f>看護配置!E21</f>
        <v>0</v>
      </c>
      <c r="PD6" s="41">
        <f>看護配置!F21</f>
        <v>0</v>
      </c>
      <c r="PE6" s="41">
        <f>看護配置!G21</f>
        <v>0</v>
      </c>
      <c r="PF6" s="41">
        <f>看護配置!H21</f>
        <v>0</v>
      </c>
      <c r="PG6" s="41" t="e">
        <f>看護配置!I21</f>
        <v>#DIV/0!</v>
      </c>
      <c r="PH6" s="41">
        <f>看護配置!J21</f>
        <v>0</v>
      </c>
      <c r="PI6" s="41">
        <f>看護配置!K21</f>
        <v>0</v>
      </c>
      <c r="PJ6" s="41">
        <f>看護配置!D22</f>
        <v>0</v>
      </c>
      <c r="PK6" s="41">
        <f>看護配置!E22</f>
        <v>0</v>
      </c>
      <c r="PL6" s="41">
        <f>看護配置!F22</f>
        <v>0</v>
      </c>
      <c r="PM6" s="41">
        <f>看護配置!G22</f>
        <v>0</v>
      </c>
      <c r="PN6" s="41">
        <f>看護配置!H22</f>
        <v>0</v>
      </c>
      <c r="PO6" s="41" t="e">
        <f>看護配置!I22</f>
        <v>#DIV/0!</v>
      </c>
      <c r="PP6" s="41">
        <f>看護配置!J22</f>
        <v>0</v>
      </c>
      <c r="PQ6" s="41">
        <f>看護配置!K22</f>
        <v>0</v>
      </c>
      <c r="PR6" s="41">
        <f>看護配置!D23</f>
        <v>0</v>
      </c>
      <c r="PS6" s="41">
        <f>看護配置!E23</f>
        <v>0</v>
      </c>
      <c r="PT6" s="41">
        <f>看護配置!F23</f>
        <v>0</v>
      </c>
      <c r="PU6" s="41">
        <f>看護配置!G23</f>
        <v>0</v>
      </c>
      <c r="PV6" s="41">
        <f>看護配置!H23</f>
        <v>0</v>
      </c>
      <c r="PW6" s="41" t="e">
        <f>看護配置!I23</f>
        <v>#DIV/0!</v>
      </c>
      <c r="PX6" s="41">
        <f>看護配置!J23</f>
        <v>0</v>
      </c>
      <c r="PY6" s="41">
        <f>看護配置!K23</f>
        <v>0</v>
      </c>
      <c r="PZ6" s="41">
        <f>看護配置!D24</f>
        <v>0</v>
      </c>
      <c r="QA6" s="41">
        <f>看護配置!E24</f>
        <v>0</v>
      </c>
      <c r="QB6" s="41">
        <f>看護配置!F24</f>
        <v>0</v>
      </c>
      <c r="QC6" s="41">
        <f>看護配置!G24</f>
        <v>0</v>
      </c>
      <c r="QD6" s="41">
        <f>看護配置!H24</f>
        <v>0</v>
      </c>
      <c r="QE6" s="41" t="e">
        <f>看護配置!I24</f>
        <v>#DIV/0!</v>
      </c>
      <c r="QF6" s="41">
        <f>看護配置!J24</f>
        <v>0</v>
      </c>
      <c r="QG6" s="41">
        <f>看護配置!K24</f>
        <v>0</v>
      </c>
      <c r="QH6" s="41">
        <f>看護配置!D25</f>
        <v>0</v>
      </c>
      <c r="QI6" s="41">
        <f>看護配置!E25</f>
        <v>0</v>
      </c>
      <c r="QJ6" s="41">
        <f>看護配置!F25</f>
        <v>0</v>
      </c>
      <c r="QK6" s="41">
        <f>看護配置!G25</f>
        <v>0</v>
      </c>
      <c r="QL6" s="41">
        <f>看護配置!H25</f>
        <v>0</v>
      </c>
      <c r="QM6" s="41" t="e">
        <f>看護配置!I25</f>
        <v>#DIV/0!</v>
      </c>
      <c r="QN6" s="41">
        <f>看護配置!J25</f>
        <v>0</v>
      </c>
      <c r="QO6" s="41">
        <f>看護配置!K25</f>
        <v>0</v>
      </c>
      <c r="QP6" s="41">
        <f>看護配置!D26</f>
        <v>0</v>
      </c>
      <c r="QQ6" s="41">
        <f>看護配置!E26</f>
        <v>0</v>
      </c>
      <c r="QR6" s="41">
        <f>看護配置!F26</f>
        <v>0</v>
      </c>
      <c r="QS6" s="41">
        <f>看護配置!G26</f>
        <v>0</v>
      </c>
      <c r="QT6" s="41">
        <f>看護配置!H26</f>
        <v>0</v>
      </c>
      <c r="QU6" s="41" t="e">
        <f>看護配置!I26</f>
        <v>#DIV/0!</v>
      </c>
      <c r="QV6" s="41">
        <f>看護配置!J26</f>
        <v>0</v>
      </c>
      <c r="QW6" s="41">
        <f>看護配置!K26</f>
        <v>0</v>
      </c>
      <c r="QX6" s="41">
        <f>看護配置!D27</f>
        <v>0</v>
      </c>
      <c r="QY6" s="41">
        <f>看護配置!E27</f>
        <v>0</v>
      </c>
      <c r="QZ6" s="41">
        <f>看護配置!F27</f>
        <v>0</v>
      </c>
      <c r="RA6" s="41">
        <f>看護配置!G27</f>
        <v>0</v>
      </c>
      <c r="RB6" s="41">
        <f>看護配置!H27</f>
        <v>0</v>
      </c>
      <c r="RC6" s="41" t="e">
        <f>看護配置!I27</f>
        <v>#DIV/0!</v>
      </c>
      <c r="RD6" s="41">
        <f>看護配置!J27</f>
        <v>0</v>
      </c>
      <c r="RE6" s="41">
        <f>看護配置!K27</f>
        <v>0</v>
      </c>
      <c r="RF6" s="41">
        <f>看護配置!D28</f>
        <v>0</v>
      </c>
      <c r="RG6" s="41">
        <f>看護配置!E28</f>
        <v>0</v>
      </c>
      <c r="RH6" s="41">
        <f>看護配置!F28</f>
        <v>0</v>
      </c>
      <c r="RI6" s="41">
        <f>看護配置!G28</f>
        <v>0</v>
      </c>
      <c r="RJ6" s="41">
        <f>看護配置!H28</f>
        <v>0</v>
      </c>
      <c r="RK6" s="41" t="e">
        <f>看護配置!I28</f>
        <v>#DIV/0!</v>
      </c>
      <c r="RL6" s="41">
        <f>看護配置!J28</f>
        <v>0</v>
      </c>
      <c r="RM6" s="41">
        <f>看護配置!K28</f>
        <v>0</v>
      </c>
      <c r="RN6" s="41">
        <f>看護配置!D29</f>
        <v>0</v>
      </c>
      <c r="RO6" s="41">
        <f>看護配置!E29</f>
        <v>0</v>
      </c>
      <c r="RP6" s="41">
        <f>看護配置!F29</f>
        <v>0</v>
      </c>
      <c r="RQ6" s="41">
        <f>看護配置!G29</f>
        <v>0</v>
      </c>
      <c r="RR6" s="41">
        <f>看護配置!H29</f>
        <v>0</v>
      </c>
      <c r="RS6" s="41" t="e">
        <f>看護配置!I29</f>
        <v>#DIV/0!</v>
      </c>
      <c r="RT6" s="41">
        <f>看護配置!J29</f>
        <v>0</v>
      </c>
      <c r="RU6" s="41">
        <f>看護配置!K29</f>
        <v>0</v>
      </c>
      <c r="RV6" s="40">
        <f>看護配置!D41</f>
        <v>0</v>
      </c>
      <c r="RW6" s="40">
        <f>看護配置!F41</f>
        <v>0</v>
      </c>
      <c r="RX6" s="40">
        <f>看護配置!H41</f>
        <v>0</v>
      </c>
      <c r="RY6" s="40">
        <f>看護配置!J41</f>
        <v>0</v>
      </c>
      <c r="RZ6" s="40" t="str">
        <f>IF(夜勤看護単位!C4="３交代のみ","３交代のみ",IF(夜勤看護単位!C4="３交代・２交代併用","３交代・２交代併用",IF(夜勤看護単位!C4="２交代のみ","２交代のみ",IF(夜勤看護単位!C4="その他","その他",IF(夜勤看護単位!C4="","無回答")))))</f>
        <v>無回答</v>
      </c>
      <c r="SA6" s="40">
        <f>夜勤看護単位!D15</f>
        <v>0</v>
      </c>
      <c r="SB6" s="40">
        <f>夜勤看護単位!F15</f>
        <v>0</v>
      </c>
      <c r="SC6" s="40">
        <f>夜勤看護単位!H15</f>
        <v>0</v>
      </c>
      <c r="SD6" s="40">
        <f>夜勤看護単位!J15</f>
        <v>0</v>
      </c>
      <c r="SE6" s="40">
        <f>夜勤看護単位!L15</f>
        <v>0</v>
      </c>
      <c r="SF6" s="40">
        <f>夜勤看護単位!N15</f>
        <v>0</v>
      </c>
      <c r="SG6" s="40">
        <f>夜勤看護単位!P15</f>
        <v>0</v>
      </c>
      <c r="SH6" s="40">
        <f>夜勤看護単位!Q15</f>
        <v>0</v>
      </c>
      <c r="SI6" s="40">
        <f>夜勤看護単位!D17</f>
        <v>0</v>
      </c>
      <c r="SJ6" s="40">
        <f>夜勤看護単位!F17</f>
        <v>0</v>
      </c>
      <c r="SK6" s="40">
        <f>夜勤看護単位!H17</f>
        <v>0</v>
      </c>
      <c r="SL6" s="40">
        <f>夜勤看護単位!J17</f>
        <v>0</v>
      </c>
      <c r="SM6" s="40">
        <f>夜勤看護単位!L17</f>
        <v>0</v>
      </c>
      <c r="SN6" s="40">
        <f>夜勤看護単位!N17</f>
        <v>0</v>
      </c>
      <c r="SO6" s="40">
        <f>夜勤看護単位!P17</f>
        <v>0</v>
      </c>
      <c r="SP6" s="40">
        <f>夜勤看護単位!Q17</f>
        <v>0</v>
      </c>
      <c r="SQ6" s="40">
        <f>夜勤看護単位!D18</f>
        <v>0</v>
      </c>
      <c r="SR6" s="40">
        <f>夜勤看護単位!F18</f>
        <v>0</v>
      </c>
      <c r="SS6" s="40">
        <f>夜勤看護単位!H18</f>
        <v>0</v>
      </c>
      <c r="ST6" s="40">
        <f>夜勤看護単位!J18</f>
        <v>0</v>
      </c>
      <c r="SU6" s="40">
        <f>夜勤看護単位!L18</f>
        <v>0</v>
      </c>
      <c r="SV6" s="40">
        <f>夜勤看護単位!N18</f>
        <v>0</v>
      </c>
      <c r="SW6" s="40">
        <f>夜勤看護単位!P18</f>
        <v>0</v>
      </c>
      <c r="SX6" s="40">
        <f>夜勤看護単位!Q18</f>
        <v>0</v>
      </c>
      <c r="SY6" s="40">
        <f>夜勤看護単位!D19</f>
        <v>0</v>
      </c>
      <c r="SZ6" s="40">
        <f>夜勤看護単位!F19</f>
        <v>0</v>
      </c>
      <c r="TA6" s="40">
        <f>夜勤看護単位!H19</f>
        <v>0</v>
      </c>
      <c r="TB6" s="40">
        <f>夜勤看護単位!J19</f>
        <v>0</v>
      </c>
      <c r="TC6" s="40">
        <f>夜勤看護単位!L19</f>
        <v>0</v>
      </c>
      <c r="TD6" s="40">
        <f>夜勤看護単位!N19</f>
        <v>0</v>
      </c>
      <c r="TE6" s="40">
        <f>夜勤看護単位!P19</f>
        <v>0</v>
      </c>
      <c r="TF6" s="40">
        <f>夜勤看護単位!Q19</f>
        <v>0</v>
      </c>
      <c r="TG6" s="40">
        <f>夜勤看護単位!D21</f>
        <v>0</v>
      </c>
      <c r="TH6" s="40">
        <f>夜勤看護単位!F21</f>
        <v>0</v>
      </c>
      <c r="TI6" s="40">
        <f>夜勤看護単位!H21</f>
        <v>0</v>
      </c>
      <c r="TJ6" s="40">
        <f>夜勤看護単位!J21</f>
        <v>0</v>
      </c>
      <c r="TK6" s="40">
        <f>夜勤看護単位!L21</f>
        <v>0</v>
      </c>
      <c r="TL6" s="40">
        <f>夜勤看護単位!N21</f>
        <v>0</v>
      </c>
      <c r="TM6" s="40">
        <f>夜勤看護単位!P21</f>
        <v>0</v>
      </c>
      <c r="TN6" s="40">
        <f>夜勤看護単位!Q21</f>
        <v>0</v>
      </c>
      <c r="TO6" s="40">
        <f>夜勤看護単位!D22</f>
        <v>0</v>
      </c>
      <c r="TP6" s="40">
        <f>夜勤看護単位!F22</f>
        <v>0</v>
      </c>
      <c r="TQ6" s="40">
        <f>夜勤看護単位!H22</f>
        <v>0</v>
      </c>
      <c r="TR6" s="40">
        <f>夜勤看護単位!J22</f>
        <v>0</v>
      </c>
      <c r="TS6" s="40">
        <f>夜勤看護単位!L22</f>
        <v>0</v>
      </c>
      <c r="TT6" s="40">
        <f>夜勤看護単位!N22</f>
        <v>0</v>
      </c>
      <c r="TU6" s="40">
        <f>夜勤看護単位!P22</f>
        <v>0</v>
      </c>
      <c r="TV6" s="40">
        <f>夜勤看護単位!Q22</f>
        <v>0</v>
      </c>
      <c r="TW6" s="40">
        <f>夜勤看護単位!D23</f>
        <v>0</v>
      </c>
      <c r="TX6" s="40">
        <f>夜勤看護単位!F23</f>
        <v>0</v>
      </c>
      <c r="TY6" s="40">
        <f>夜勤看護単位!H23</f>
        <v>0</v>
      </c>
      <c r="TZ6" s="40">
        <f>夜勤看護単位!J23</f>
        <v>0</v>
      </c>
      <c r="UA6" s="40">
        <f>夜勤看護単位!L23</f>
        <v>0</v>
      </c>
      <c r="UB6" s="40">
        <f>夜勤看護単位!N23</f>
        <v>0</v>
      </c>
      <c r="UC6" s="40">
        <f>夜勤看護単位!P23</f>
        <v>0</v>
      </c>
      <c r="UD6" s="40">
        <f>夜勤看護単位!Q23</f>
        <v>0</v>
      </c>
      <c r="UE6" s="40">
        <f>夜勤看護単位!D25</f>
        <v>0</v>
      </c>
      <c r="UF6" s="40">
        <f>夜勤看護単位!F25</f>
        <v>0</v>
      </c>
      <c r="UG6" s="40">
        <f>夜勤看護単位!H25</f>
        <v>0</v>
      </c>
      <c r="UH6" s="40">
        <f>夜勤看護単位!J25</f>
        <v>0</v>
      </c>
      <c r="UI6" s="40">
        <f>夜勤看護単位!L25</f>
        <v>0</v>
      </c>
      <c r="UJ6" s="40">
        <f>夜勤看護単位!N25</f>
        <v>0</v>
      </c>
      <c r="UK6" s="40">
        <f>夜勤看護単位!P25</f>
        <v>0</v>
      </c>
      <c r="UL6" s="40">
        <f>夜勤看護単位!Q25</f>
        <v>0</v>
      </c>
      <c r="UM6" s="40">
        <f>夜勤看護単位!D26</f>
        <v>0</v>
      </c>
      <c r="UN6" s="40">
        <f>夜勤看護単位!F26</f>
        <v>0</v>
      </c>
      <c r="UO6" s="40">
        <f>夜勤看護単位!H26</f>
        <v>0</v>
      </c>
      <c r="UP6" s="40">
        <f>夜勤看護単位!J26</f>
        <v>0</v>
      </c>
      <c r="UQ6" s="40">
        <f>夜勤看護単位!L26</f>
        <v>0</v>
      </c>
      <c r="UR6" s="40">
        <f>夜勤看護単位!N26</f>
        <v>0</v>
      </c>
      <c r="US6" s="40">
        <f>夜勤看護単位!P26</f>
        <v>0</v>
      </c>
      <c r="UT6" s="40">
        <f>夜勤看護単位!Q26</f>
        <v>0</v>
      </c>
      <c r="UU6" s="40">
        <f>夜勤看護単位!D27</f>
        <v>0</v>
      </c>
      <c r="UV6" s="40">
        <f>夜勤看護単位!F27</f>
        <v>0</v>
      </c>
      <c r="UW6" s="40">
        <f>夜勤看護単位!H27</f>
        <v>0</v>
      </c>
      <c r="UX6" s="40">
        <f>夜勤看護単位!J27</f>
        <v>0</v>
      </c>
      <c r="UY6" s="40">
        <f>夜勤看護単位!L27</f>
        <v>0</v>
      </c>
      <c r="UZ6" s="40">
        <f>夜勤看護単位!N27</f>
        <v>0</v>
      </c>
      <c r="VA6" s="40">
        <f>夜勤看護単位!P27</f>
        <v>0</v>
      </c>
      <c r="VB6" s="40">
        <f>夜勤看護単位!Q27</f>
        <v>0</v>
      </c>
      <c r="VC6" s="40">
        <f>夜勤看護単位!D29</f>
        <v>0</v>
      </c>
      <c r="VD6" s="40">
        <f>夜勤看護単位!F29</f>
        <v>0</v>
      </c>
      <c r="VE6" s="40">
        <f>夜勤看護単位!H29</f>
        <v>0</v>
      </c>
      <c r="VF6" s="40">
        <f>夜勤看護単位!J29</f>
        <v>0</v>
      </c>
      <c r="VG6" s="40">
        <f>夜勤看護単位!L29</f>
        <v>0</v>
      </c>
      <c r="VH6" s="40">
        <f>夜勤看護単位!N29</f>
        <v>0</v>
      </c>
      <c r="VI6" s="40">
        <f>夜勤看護単位!P29</f>
        <v>0</v>
      </c>
      <c r="VJ6" s="40">
        <f>夜勤看護単位!Q29</f>
        <v>0</v>
      </c>
      <c r="VK6" s="40">
        <f>夜勤看護単位!D30</f>
        <v>0</v>
      </c>
      <c r="VL6" s="40">
        <f>夜勤看護単位!F30</f>
        <v>0</v>
      </c>
      <c r="VM6" s="40">
        <f>夜勤看護単位!N30</f>
        <v>0</v>
      </c>
      <c r="VN6" s="40">
        <f>夜勤看護単位!H30</f>
        <v>0</v>
      </c>
      <c r="VO6" s="40">
        <f>夜勤看護単位!J30</f>
        <v>0</v>
      </c>
      <c r="VP6" s="40">
        <f>夜勤看護単位!L30</f>
        <v>0</v>
      </c>
      <c r="VQ6" s="40">
        <f>夜勤看護単位!N30</f>
        <v>0</v>
      </c>
      <c r="VR6" s="40">
        <f>夜勤看護単位!Q30</f>
        <v>0</v>
      </c>
      <c r="VS6" s="40">
        <f>夜勤看護単位!D31</f>
        <v>0</v>
      </c>
      <c r="VT6" s="40">
        <f>夜勤看護単位!F31</f>
        <v>0</v>
      </c>
      <c r="VU6" s="40">
        <f>夜勤看護単位!H31</f>
        <v>0</v>
      </c>
      <c r="VV6" s="40">
        <f>夜勤看護単位!J31</f>
        <v>0</v>
      </c>
      <c r="VW6" s="40">
        <f>夜勤看護単位!L31</f>
        <v>0</v>
      </c>
      <c r="VX6" s="40">
        <f>夜勤看護単位!N31</f>
        <v>0</v>
      </c>
      <c r="VY6" s="40">
        <f>夜勤看護単位!P31</f>
        <v>0</v>
      </c>
      <c r="VZ6" s="40">
        <f>夜勤看護単位!Q31</f>
        <v>0</v>
      </c>
      <c r="WA6" s="40">
        <f>夜勤看護単位!D33</f>
        <v>0</v>
      </c>
      <c r="WB6" s="40">
        <f>夜勤看護単位!F33</f>
        <v>0</v>
      </c>
      <c r="WC6" s="40">
        <f>夜勤看護単位!H33</f>
        <v>0</v>
      </c>
      <c r="WD6" s="40">
        <f>夜勤看護単位!J33</f>
        <v>0</v>
      </c>
      <c r="WE6" s="40">
        <f>夜勤看護単位!L33</f>
        <v>0</v>
      </c>
      <c r="WF6" s="40">
        <f>夜勤看護単位!N33</f>
        <v>0</v>
      </c>
      <c r="WG6" s="40">
        <f>夜勤看護単位!P33</f>
        <v>0</v>
      </c>
      <c r="WH6" s="40">
        <f>夜勤看護単位!Q33</f>
        <v>0</v>
      </c>
      <c r="WI6" s="40">
        <f>夜勤看護単位!D34</f>
        <v>0</v>
      </c>
      <c r="WJ6" s="40">
        <f>夜勤看護単位!F34</f>
        <v>0</v>
      </c>
      <c r="WK6" s="40">
        <f>夜勤看護単位!H34</f>
        <v>0</v>
      </c>
      <c r="WL6" s="40">
        <f>夜勤看護単位!J34</f>
        <v>0</v>
      </c>
      <c r="WM6" s="40">
        <f>夜勤看護単位!L34</f>
        <v>0</v>
      </c>
      <c r="WN6" s="40">
        <f>夜勤看護単位!N34</f>
        <v>0</v>
      </c>
      <c r="WO6" s="40">
        <f>夜勤看護単位!P34</f>
        <v>0</v>
      </c>
      <c r="WP6" s="40">
        <f>夜勤看護単位!Q34</f>
        <v>0</v>
      </c>
      <c r="WQ6" s="40">
        <f>夜勤看護単位!D35</f>
        <v>0</v>
      </c>
      <c r="WR6" s="40">
        <f>夜勤看護単位!F35</f>
        <v>0</v>
      </c>
      <c r="WS6" s="40">
        <f>夜勤看護単位!H35</f>
        <v>0</v>
      </c>
      <c r="WT6" s="40">
        <f>夜勤看護単位!J35</f>
        <v>0</v>
      </c>
      <c r="WU6" s="40">
        <f>夜勤看護単位!L35</f>
        <v>0</v>
      </c>
      <c r="WV6" s="40">
        <f>夜勤看護単位!N35</f>
        <v>0</v>
      </c>
      <c r="WW6" s="40">
        <f>夜勤看護単位!P35</f>
        <v>0</v>
      </c>
      <c r="WX6" s="40">
        <f>夜勤看護単位!Q35</f>
        <v>0</v>
      </c>
      <c r="WY6" s="40">
        <f>夜勤看護単位!D37</f>
        <v>0</v>
      </c>
      <c r="WZ6" s="40">
        <f>夜勤看護単位!F37</f>
        <v>0</v>
      </c>
      <c r="XA6" s="40">
        <f>夜勤看護単位!H37</f>
        <v>0</v>
      </c>
      <c r="XB6" s="40">
        <f>夜勤看護単位!J37</f>
        <v>0</v>
      </c>
      <c r="XC6" s="40">
        <f>夜勤看護単位!L37</f>
        <v>0</v>
      </c>
      <c r="XD6" s="40">
        <f>夜勤看護単位!N37</f>
        <v>0</v>
      </c>
      <c r="XE6" s="40">
        <f>夜勤看護単位!P37</f>
        <v>0</v>
      </c>
      <c r="XF6" s="40">
        <f>夜勤看護単位!Q37</f>
        <v>0</v>
      </c>
      <c r="XG6" s="40">
        <f>夜勤看護単位!D38</f>
        <v>0</v>
      </c>
      <c r="XH6" s="40">
        <f>夜勤看護単位!F38</f>
        <v>0</v>
      </c>
      <c r="XI6" s="40">
        <f>夜勤看護単位!H38</f>
        <v>0</v>
      </c>
      <c r="XJ6" s="40">
        <f>夜勤看護単位!J38</f>
        <v>0</v>
      </c>
      <c r="XK6" s="40">
        <f>夜勤看護単位!L38</f>
        <v>0</v>
      </c>
      <c r="XL6" s="40">
        <f>夜勤看護単位!N38</f>
        <v>0</v>
      </c>
      <c r="XM6" s="40">
        <f>夜勤看護単位!P38</f>
        <v>0</v>
      </c>
      <c r="XN6" s="40">
        <f>夜勤看護単位!Q38</f>
        <v>0</v>
      </c>
      <c r="XO6" s="40">
        <f>夜勤看護単位!D39</f>
        <v>0</v>
      </c>
      <c r="XP6" s="40">
        <f>夜勤看護単位!F39</f>
        <v>0</v>
      </c>
      <c r="XQ6" s="40">
        <f>夜勤看護単位!H39</f>
        <v>0</v>
      </c>
      <c r="XR6" s="40">
        <f>夜勤看護単位!J39</f>
        <v>0</v>
      </c>
      <c r="XS6" s="40">
        <f>夜勤看護単位!L39</f>
        <v>0</v>
      </c>
      <c r="XT6" s="40">
        <f>夜勤看護単位!N39</f>
        <v>0</v>
      </c>
      <c r="XU6" s="40">
        <f>夜勤看護単位!P39</f>
        <v>0</v>
      </c>
      <c r="XV6" s="40">
        <f>夜勤看護単位!Q39</f>
        <v>0</v>
      </c>
      <c r="XW6" s="40">
        <f>夜勤看護単位!D41</f>
        <v>0</v>
      </c>
      <c r="XX6" s="40">
        <f>夜勤看護単位!F41</f>
        <v>0</v>
      </c>
      <c r="XY6" s="40">
        <f>夜勤看護単位!H41</f>
        <v>0</v>
      </c>
      <c r="XZ6" s="40">
        <f>夜勤看護単位!J41</f>
        <v>0</v>
      </c>
      <c r="YA6" s="40">
        <f>夜勤看護単位!L41</f>
        <v>0</v>
      </c>
      <c r="YB6" s="40">
        <f>夜勤看護単位!N41</f>
        <v>0</v>
      </c>
      <c r="YC6" s="40">
        <f>夜勤看護単位!P41</f>
        <v>0</v>
      </c>
      <c r="YD6" s="40">
        <f>夜勤看護単位!Q41</f>
        <v>0</v>
      </c>
      <c r="YE6" s="40">
        <f>夜勤看護単位!D42</f>
        <v>0</v>
      </c>
      <c r="YF6" s="40">
        <f>夜勤看護単位!F42</f>
        <v>0</v>
      </c>
      <c r="YG6" s="40">
        <f>夜勤看護単位!H42</f>
        <v>0</v>
      </c>
      <c r="YH6" s="40">
        <f>夜勤看護単位!J42</f>
        <v>0</v>
      </c>
      <c r="YI6" s="40">
        <f>夜勤看護単位!L42</f>
        <v>0</v>
      </c>
      <c r="YJ6" s="40">
        <f>夜勤看護単位!N42</f>
        <v>0</v>
      </c>
      <c r="YK6" s="40">
        <f>夜勤看護単位!P42</f>
        <v>0</v>
      </c>
      <c r="YL6" s="40">
        <f>夜勤看護単位!Q42</f>
        <v>0</v>
      </c>
      <c r="YM6" s="40">
        <f>夜勤看護単位!D43</f>
        <v>0</v>
      </c>
      <c r="YN6" s="40">
        <f>夜勤看護単位!F43</f>
        <v>0</v>
      </c>
      <c r="YO6" s="40">
        <f>夜勤看護単位!H43</f>
        <v>0</v>
      </c>
      <c r="YP6" s="40">
        <f>夜勤看護単位!J43</f>
        <v>0</v>
      </c>
      <c r="YQ6" s="40">
        <f>夜勤看護単位!L43</f>
        <v>0</v>
      </c>
      <c r="YR6" s="40">
        <f>夜勤看護単位!N43</f>
        <v>0</v>
      </c>
      <c r="YS6" s="40">
        <f>夜勤看護単位!P43</f>
        <v>0</v>
      </c>
      <c r="YT6" s="40">
        <f>夜勤看護単位!Q43</f>
        <v>0</v>
      </c>
      <c r="YU6" s="40">
        <f>夜勤看護単位!D45</f>
        <v>0</v>
      </c>
      <c r="YV6" s="40">
        <f>夜勤看護単位!F45</f>
        <v>0</v>
      </c>
      <c r="YW6" s="40">
        <f>夜勤看護単位!H45</f>
        <v>0</v>
      </c>
      <c r="YX6" s="40">
        <f>夜勤看護単位!J45</f>
        <v>0</v>
      </c>
      <c r="YY6" s="40">
        <f>夜勤看護単位!L45</f>
        <v>0</v>
      </c>
      <c r="YZ6" s="40">
        <f>夜勤看護単位!N45</f>
        <v>0</v>
      </c>
      <c r="ZA6" s="40">
        <f>夜勤看護単位!P45</f>
        <v>0</v>
      </c>
      <c r="ZB6" s="40">
        <f>夜勤看護単位!Q45</f>
        <v>0</v>
      </c>
      <c r="ZC6" s="40">
        <f>夜勤看護単位!D46</f>
        <v>0</v>
      </c>
      <c r="ZD6" s="40">
        <f>夜勤看護単位!F46</f>
        <v>0</v>
      </c>
      <c r="ZE6" s="40">
        <f>夜勤看護単位!H46</f>
        <v>0</v>
      </c>
      <c r="ZF6" s="40">
        <f>夜勤看護単位!J46</f>
        <v>0</v>
      </c>
      <c r="ZG6" s="40">
        <f>夜勤看護単位!L46</f>
        <v>0</v>
      </c>
      <c r="ZH6" s="40">
        <f>夜勤看護単位!N46</f>
        <v>0</v>
      </c>
      <c r="ZI6" s="40">
        <f>夜勤看護単位!P46</f>
        <v>0</v>
      </c>
      <c r="ZJ6" s="40">
        <f>夜勤看護単位!Q46</f>
        <v>0</v>
      </c>
      <c r="ZK6" s="40">
        <f>夜勤看護単位!B52</f>
        <v>0</v>
      </c>
      <c r="ZL6" s="40">
        <f>夜勤看護単位!F52</f>
        <v>0</v>
      </c>
      <c r="ZM6" s="40">
        <f>夜勤看護単位!J52</f>
        <v>0</v>
      </c>
      <c r="ZN6" s="40">
        <f>夜勤看護単位!N52</f>
        <v>0</v>
      </c>
      <c r="ZO6" s="40" t="str">
        <f>IF(夜勤従事人数!E12="","無回答",夜勤従事人数!E12)</f>
        <v>無回答</v>
      </c>
      <c r="ZP6" s="40" t="str">
        <f>IF(夜勤従事人数!E13="","無回答",夜勤従事人数!E13)</f>
        <v>無回答</v>
      </c>
      <c r="ZQ6" s="40" t="str">
        <f>IF(夜勤従事人数!E14="","無回答",夜勤従事人数!E14)</f>
        <v>無回答</v>
      </c>
      <c r="ZR6" s="44" t="str">
        <f>IF(夜勤従事人数!R10=1,"無回答",夜勤従事人数!R10)</f>
        <v>無回答</v>
      </c>
      <c r="ZS6" s="42" t="str">
        <f>IF(夜勤従事人数!R11=0,"無回答",夜勤従事人数!R11)</f>
        <v>無回答</v>
      </c>
      <c r="ZT6" s="40" t="str">
        <f>IF(夜勤従事人数!G12="","無回答",夜勤従事人数!G12)</f>
        <v>無回答</v>
      </c>
      <c r="ZU6" s="40" t="str">
        <f>IF(夜勤従事人数!G13="","無回答",夜勤従事人数!G13)</f>
        <v>無回答</v>
      </c>
      <c r="ZV6" s="40" t="str">
        <f>IF(夜勤従事人数!G14="","無回答",夜勤従事人数!G14)</f>
        <v>無回答</v>
      </c>
      <c r="ZW6" s="40" t="str">
        <f>IF(夜勤従事人数!P12="","無回答",夜勤従事人数!P12)</f>
        <v>無回答</v>
      </c>
      <c r="ZX6" s="40" t="str">
        <f>IF(夜勤従事人数!P13="","無回答",夜勤従事人数!P13)</f>
        <v>無回答</v>
      </c>
      <c r="ZY6" s="40" t="str">
        <f>IF(夜勤従事人数!P14="","無回答",夜勤従事人数!P14)</f>
        <v>無回答</v>
      </c>
      <c r="ZZ6" s="25" t="str">
        <f>IF(夜勤従事人数!G18="①","実施している",IF(夜勤従事人数!G18="②","実施していない",IF(夜勤従事人数!G18="","無回答",)))</f>
        <v>無回答</v>
      </c>
      <c r="AAA6" s="40" t="str">
        <f>IF(夜勤従事人数!E23="","無回答",夜勤従事人数!E23)</f>
        <v>無回答</v>
      </c>
      <c r="AAB6" s="40" t="str">
        <f>IF(夜勤従事人数!E24="","無回答",夜勤従事人数!E24)</f>
        <v>無回答</v>
      </c>
      <c r="AAC6" s="40" t="str">
        <f>IF(夜勤従事人数!E25="","無回答",夜勤従事人数!E25)</f>
        <v>無回答</v>
      </c>
      <c r="AAD6" s="40" t="str">
        <f>IF(夜勤従事人数!G23="","無回答",夜勤従事人数!G23)</f>
        <v>無回答</v>
      </c>
      <c r="AAE6" s="40" t="str">
        <f>IF(夜勤従事人数!G24="","無回答",夜勤従事人数!G24)</f>
        <v>無回答</v>
      </c>
      <c r="AAF6" s="40" t="str">
        <f>IF(夜勤従事人数!G25="","無回答",夜勤従事人数!G25)</f>
        <v>無回答</v>
      </c>
      <c r="AAG6" s="40" t="str">
        <f>IF(夜勤従事人数!P23="","無回答",夜勤従事人数!P23)</f>
        <v>無回答</v>
      </c>
      <c r="AAH6" s="40" t="str">
        <f>IF(夜勤従事人数!P24="","無回答",夜勤従事人数!P24)</f>
        <v>無回答</v>
      </c>
      <c r="AAI6" s="40" t="str">
        <f>IF(夜勤従事人数!P25="","無回答",夜勤従事人数!P25)</f>
        <v>無回答</v>
      </c>
      <c r="AAJ6" s="40" t="str">
        <f>IF(夜勤従事人数!G29="①","いる",IF(夜勤従事人数!G29="②","いない",IF(夜勤従事人数!G29="","無回答",)))</f>
        <v>無回答</v>
      </c>
      <c r="AAK6" s="40" t="str">
        <f>IF(夜勤従事人数!C32="","無回答",夜勤従事人数!C32)</f>
        <v>無回答</v>
      </c>
      <c r="AAL6" s="40" t="str">
        <f>IF(夜勤従事人数!E42="","無回答",夜勤従事人数!E42)</f>
        <v>無回答</v>
      </c>
      <c r="AAM6" s="44" t="str">
        <f>IF(夜勤従事人数!R40=1,"無回答",夜勤従事人数!R40)</f>
        <v>無回答</v>
      </c>
      <c r="AAN6" s="42" t="str">
        <f>IF(夜勤従事人数!R41=0,"無回答",夜勤従事人数!R41)</f>
        <v>無回答</v>
      </c>
      <c r="AAO6" s="40" t="str">
        <f>IF(夜勤従事人数!G42="","無回答",夜勤従事人数!G42)</f>
        <v>無回答</v>
      </c>
      <c r="AAP6" s="40" t="str">
        <f>IF(夜勤従事人数!P42="","無回答",夜勤従事人数!P42)</f>
        <v>無回答</v>
      </c>
      <c r="AAQ6" s="40" t="str">
        <f>IF(夜勤従事人数!G46="①","いる",IF(夜勤従事人数!G46="②","いない",IF(夜勤従事人数!G46="","無回答",)))</f>
        <v>無回答</v>
      </c>
      <c r="AAR6" s="40">
        <f>IF(夜勤従事人数!B50="○",1,)</f>
        <v>0</v>
      </c>
      <c r="AAS6" s="40">
        <f>IF(夜勤従事人数!D50="○",1,)</f>
        <v>0</v>
      </c>
      <c r="AAT6" s="40">
        <f>IF(夜勤従事人数!G50="○",1,)</f>
        <v>0</v>
      </c>
      <c r="AAU6" s="40">
        <f>IF(夜勤従事人数!B52="○",1,)</f>
        <v>0</v>
      </c>
      <c r="AAV6" s="40">
        <f>IF(AND(夜勤従事人数!B50="",夜勤従事人数!D50="",夜勤従事人数!G50="",夜勤従事人数!B52=""),1,)</f>
        <v>1</v>
      </c>
      <c r="AAW6" s="40" t="str">
        <f>IF(夜勤従事人数!G57="","無回答",夜勤従事人数!G57)</f>
        <v>無回答</v>
      </c>
      <c r="AAX6" s="25" t="str">
        <f>IF(夜勤従事人数!G62="①","している",IF(夜勤従事人数!G62="②","していない",IF(夜勤従事人数!G62="","無回答",)))</f>
        <v>無回答</v>
      </c>
      <c r="AAY6" s="40" t="str">
        <f>IF(定着対策!H7="○",1,IF(定着対策!I7="○",2,IF(定着対策!J7="○",3,IF(AND(定着対策!H7="",定着対策!I7="",定着対策!J7=""),"0",))))</f>
        <v>0</v>
      </c>
      <c r="AAZ6" s="40" t="str">
        <f>IF(定着対策!H8="○",1,IF(定着対策!I8="○",2,IF(定着対策!J8="○",3,IF(AND(定着対策!H8="",定着対策!I8="",定着対策!J8=""),"0",))))</f>
        <v>0</v>
      </c>
      <c r="ABA6" s="40" t="str">
        <f>IF(定着対策!H9="○",1,IF(定着対策!I9="○",2,IF(定着対策!J9="○",3,IF(AND(定着対策!H9="",定着対策!I9="",定着対策!J9=""),"0",))))</f>
        <v>0</v>
      </c>
      <c r="ABB6" s="40" t="str">
        <f>IF(定着対策!H10="○",1,IF(定着対策!I10="○",2,IF(定着対策!J10="○",3,IF(AND(定着対策!H10="",定着対策!I10="",定着対策!J10=""),"0",))))</f>
        <v>0</v>
      </c>
      <c r="ABC6" s="40" t="str">
        <f>IF(定着対策!H11="○",1,IF(定着対策!I11="○",2,IF(定着対策!J11="○",3,IF(AND(定着対策!H11="",定着対策!I11="",定着対策!J11=""),"0",))))</f>
        <v>0</v>
      </c>
      <c r="ABD6" s="40" t="str">
        <f>IF(定着対策!H13="○",1,IF(定着対策!I13="○",2,IF(定着対策!J13="○",3,IF(AND(定着対策!H13="",定着対策!I13="",定着対策!J13=""),"0",))))</f>
        <v>0</v>
      </c>
      <c r="ABE6" s="40" t="str">
        <f>IF(定着対策!H14="○",1,IF(定着対策!I14="○",2,IF(定着対策!J14="○",3,IF(AND(定着対策!H14="",定着対策!I14="",定着対策!J14=""),"0",))))</f>
        <v>0</v>
      </c>
      <c r="ABF6" s="40" t="str">
        <f>IF(定着対策!H15="○",1,IF(定着対策!I15="○",2,IF(定着対策!J15="○",3,IF(AND(定着対策!H15="",定着対策!I15="",定着対策!J15=""),"0",))))</f>
        <v>0</v>
      </c>
      <c r="ABG6" s="40" t="str">
        <f>IF(定着対策!H17="○",1,IF(定着対策!I17="○",2,IF(定着対策!J17="○",3,IF(AND(定着対策!H17="",定着対策!I17="",定着対策!J17=""),"0",))))</f>
        <v>0</v>
      </c>
      <c r="ABH6" s="40" t="str">
        <f>IF(定着対策!H18="○",1,IF(定着対策!I18="○",2,IF(定着対策!J18="○",3,IF(AND(定着対策!H18="",定着対策!I18="",定着対策!J18=""),"0",))))</f>
        <v>0</v>
      </c>
      <c r="ABI6" s="40" t="str">
        <f>IF(定着対策!H19="○",1,IF(定着対策!I19="○",2,IF(定着対策!J19="○",3,IF(AND(定着対策!H19="",定着対策!I19="",定着対策!J19=""),"0",))))</f>
        <v>0</v>
      </c>
      <c r="ABJ6" s="40" t="str">
        <f>IF(定着対策!H20="○",1,IF(定着対策!I20="○",2,IF(定着対策!J20="○",3,IF(AND(定着対策!H20="",定着対策!I20="",定着対策!J20=""),"0",))))</f>
        <v>0</v>
      </c>
      <c r="ABK6" s="40" t="str">
        <f>IF(定着対策!H21="○",1,IF(定着対策!I21="○",2,IF(定着対策!J21="○",3,IF(AND(定着対策!H21="",定着対策!I21="",定着対策!J21=""),"0",))))</f>
        <v>0</v>
      </c>
      <c r="ABL6" s="40" t="str">
        <f>IF(定着対策!H22="○",1,IF(定着対策!I22="○",2,IF(定着対策!J22="○",3,IF(AND(定着対策!H22="",定着対策!I22="",定着対策!J22=""),"0",))))</f>
        <v>0</v>
      </c>
      <c r="ABM6" s="40" t="str">
        <f>IF(定着対策!H23="○",1,IF(定着対策!I23="○",2,IF(定着対策!J23="○",3,IF(AND(定着対策!H23="",定着対策!I23="",定着対策!J23=""),"0",))))</f>
        <v>0</v>
      </c>
      <c r="ABN6" s="40" t="str">
        <f>IF(定着対策!H24="○",1,IF(定着対策!I24="○",2,IF(定着対策!J24="○",3,IF(AND(定着対策!H24="",定着対策!I24="",定着対策!J24=""),"0",))))</f>
        <v>0</v>
      </c>
      <c r="ABO6" s="40" t="str">
        <f>IF(定着対策!H25="○",1,IF(定着対策!I25="○",2,IF(定着対策!J25="○",3,IF(AND(定着対策!H25="",定着対策!I25="",定着対策!J25=""),"0",))))</f>
        <v>0</v>
      </c>
      <c r="ABP6" s="40" t="str">
        <f>IF(定着対策!H26="○",1,IF(定着対策!I26="○",2,IF(定着対策!J26="○",3,IF(AND(定着対策!H26="",定着対策!I26="",定着対策!J26=""),"0",))))</f>
        <v>0</v>
      </c>
      <c r="ABQ6" s="40" t="str">
        <f>IF(定着対策!H27="○",1,IF(定着対策!I27="○",2,IF(定着対策!J27="○",3,IF(AND(定着対策!H27="",定着対策!I27="",定着対策!J27=""),"0",))))</f>
        <v>0</v>
      </c>
      <c r="ABR6" s="40" t="str">
        <f>IF(定着対策!H28="○",1,IF(定着対策!I28="○",2,IF(定着対策!J28="○",3,IF(AND(定着対策!H28="",定着対策!I28="",定着対策!J28=""),"0",))))</f>
        <v>0</v>
      </c>
      <c r="ABS6" s="40" t="str">
        <f>IF(定着対策!H29="○",1,IF(定着対策!I29="○",2,IF(定着対策!J29="○",3,IF(AND(定着対策!H29="",定着対策!I29="",定着対策!J29=""),"0",))))</f>
        <v>0</v>
      </c>
      <c r="ABT6" s="40" t="str">
        <f>IF(定着対策!H30="○",1,IF(定着対策!I30="○",2,IF(定着対策!J30="○",3,IF(AND(定着対策!H30="",定着対策!I30="",定着対策!J30=""),"0",))))</f>
        <v>0</v>
      </c>
      <c r="ABU6" s="40" t="str">
        <f>IF(定着対策!H31="○",1,IF(定着対策!I31="○",2,IF(定着対策!J31="○",3,IF(AND(定着対策!H31="",定着対策!I31="",定着対策!J31=""),"0",))))</f>
        <v>0</v>
      </c>
      <c r="ABV6" s="40" t="str">
        <f>IF(定着対策!H32="○",1,IF(定着対策!I32="○",2,IF(定着対策!J32="○",3,IF(AND(定着対策!H32="",定着対策!I32="",定着対策!J32=""),"0",))))</f>
        <v>0</v>
      </c>
      <c r="ABW6" s="40" t="str">
        <f>IF(定着対策!H33="○",1,IF(定着対策!I33="○",2,IF(定着対策!J33="○",3,IF(AND(定着対策!H33="",定着対策!I33="",定着対策!J33=""),"0",))))</f>
        <v>0</v>
      </c>
      <c r="ABX6" s="40" t="str">
        <f>IF(定着対策!H34="○",1,IF(定着対策!I34="○",2,IF(定着対策!J34="○",3,IF(AND(定着対策!H34="",定着対策!I34="",定着対策!J34=""),"0",))))</f>
        <v>0</v>
      </c>
      <c r="ABY6" s="40" t="str">
        <f>IF(定着対策!H35="○",1,IF(定着対策!I35="○",2,IF(定着対策!J35="○",3,IF(AND(定着対策!H35="",定着対策!I35="",定着対策!J35=""),"0",))))</f>
        <v>0</v>
      </c>
      <c r="ABZ6" s="40" t="str">
        <f>IF(定着対策!H36="○",1,IF(定着対策!I36="○",2,IF(定着対策!J36="○",3,IF(AND(定着対策!H36="",定着対策!I36="",定着対策!J36=""),"0",))))</f>
        <v>0</v>
      </c>
      <c r="ACA6" s="40" t="str">
        <f>IF(研修・講習!H4="あり","あり",IF(研修・講習!H4="なし","なし",IF(研修・講習!H4="","無回答",)))</f>
        <v>無回答</v>
      </c>
      <c r="ACB6" s="40">
        <f>IF(研修・講習!C9="○",1,)</f>
        <v>0</v>
      </c>
      <c r="ACC6" s="40">
        <f>IF(研修・講習!E9="○",1,)</f>
        <v>0</v>
      </c>
      <c r="ACD6" s="40">
        <f>IF(研修・講習!G9="○",1,)</f>
        <v>0</v>
      </c>
      <c r="ACE6" s="40">
        <f>IF(研修・講習!C11="○",1,)</f>
        <v>0</v>
      </c>
      <c r="ACF6" s="40">
        <f>IF(研修・講習!E11="○",1,)</f>
        <v>0</v>
      </c>
      <c r="ACG6" s="40">
        <f>IF(AND(研修・講習!C9="",研修・講習!E9="",研修・講習!G9="",研修・講習!C11="",研修・講習!E11=""),1,)</f>
        <v>1</v>
      </c>
      <c r="ACH6" s="40">
        <f>IF(研修・講習!C19="○",1,)</f>
        <v>0</v>
      </c>
      <c r="ACI6" s="40">
        <f>IF(研修・講習!E19="○",1,)</f>
        <v>0</v>
      </c>
      <c r="ACJ6" s="40">
        <f>IF(研修・講習!C21="○",1,)</f>
        <v>0</v>
      </c>
      <c r="ACK6" s="40">
        <f>IF(AND(研修・講習!C19="",研修・講習!E19="",研修・講習!C21=""),1,)</f>
        <v>1</v>
      </c>
      <c r="ACL6" s="40" t="str">
        <f>IF('専門性の高い看護師養成 （1）'!B3="いずれか在籍している","いずれか在籍している",IF('専門性の高い看護師養成 （1）'!B3="いずれも在籍していない","いずれも在籍していない",IF('専門性の高い看護師養成 （1）'!B3="","無回答",)))</f>
        <v>無回答</v>
      </c>
      <c r="ACM6" s="40">
        <f>'専門性の高い看護師養成 （1）'!O17</f>
        <v>0</v>
      </c>
      <c r="ACN6" s="40">
        <f>'専門性の高い看護師養成 （1）'!E10</f>
        <v>0</v>
      </c>
      <c r="ACO6" s="40">
        <f>'専門性の高い看護師養成 （1）'!E11</f>
        <v>0</v>
      </c>
      <c r="ACP6" s="40">
        <f>'専門性の高い看護師養成 （1）'!E12</f>
        <v>0</v>
      </c>
      <c r="ACQ6" s="40">
        <f>'専門性の高い看護師養成 （1）'!E13</f>
        <v>0</v>
      </c>
      <c r="ACR6" s="40">
        <f>'専門性の高い看護師養成 （1）'!E14</f>
        <v>0</v>
      </c>
      <c r="ACS6" s="40">
        <f>'専門性の高い看護師養成 （1）'!E15</f>
        <v>0</v>
      </c>
      <c r="ACT6" s="40">
        <f>'専門性の高い看護師養成 （1）'!E16</f>
        <v>0</v>
      </c>
      <c r="ACU6" s="40">
        <f>'専門性の高い看護師養成 （1）'!J10</f>
        <v>0</v>
      </c>
      <c r="ACV6" s="40">
        <f>'専門性の高い看護師養成 （1）'!J11</f>
        <v>0</v>
      </c>
      <c r="ACW6" s="40">
        <f>'専門性の高い看護師養成 （1）'!J12</f>
        <v>0</v>
      </c>
      <c r="ACX6" s="40">
        <f>'専門性の高い看護師養成 （1）'!J13</f>
        <v>0</v>
      </c>
      <c r="ACY6" s="40">
        <f>'専門性の高い看護師養成 （1）'!J14</f>
        <v>0</v>
      </c>
      <c r="ACZ6" s="40">
        <f>'専門性の高い看護師養成 （1）'!J15</f>
        <v>0</v>
      </c>
      <c r="ADA6" s="40">
        <f>'専門性の高い看護師養成 （1）'!PJ16</f>
        <v>0</v>
      </c>
      <c r="ADB6" s="40">
        <f>'専門性の高い看護師養成 （1）'!O30</f>
        <v>0</v>
      </c>
      <c r="ADC6" s="40">
        <f>'専門性の高い看護師養成 （1）'!E20</f>
        <v>0</v>
      </c>
      <c r="ADD6" s="40">
        <f>'専門性の高い看護師養成 （1）'!E21</f>
        <v>0</v>
      </c>
      <c r="ADE6" s="40">
        <f>'専門性の高い看護師養成 （1）'!E22</f>
        <v>0</v>
      </c>
      <c r="ADF6" s="40">
        <f>'専門性の高い看護師養成 （1）'!E23</f>
        <v>0</v>
      </c>
      <c r="ADG6" s="40">
        <f>'専門性の高い看護師養成 （1）'!E24</f>
        <v>0</v>
      </c>
      <c r="ADH6" s="40">
        <f>'専門性の高い看護師養成 （1）'!E25</f>
        <v>0</v>
      </c>
      <c r="ADI6" s="40">
        <f>'専門性の高い看護師養成 （1）'!E26</f>
        <v>0</v>
      </c>
      <c r="ADJ6" s="40">
        <f>'専門性の高い看護師養成 （1）'!E27</f>
        <v>0</v>
      </c>
      <c r="ADK6" s="40">
        <f>'専門性の高い看護師養成 （1）'!E28</f>
        <v>0</v>
      </c>
      <c r="ADL6" s="40">
        <f>'専門性の高い看護師養成 （1）'!E29</f>
        <v>0</v>
      </c>
      <c r="ADM6" s="40">
        <f>'専門性の高い看護師養成 （1）'!E30</f>
        <v>0</v>
      </c>
      <c r="ADN6" s="40">
        <f>'専門性の高い看護師養成 （1）'!J20</f>
        <v>0</v>
      </c>
      <c r="ADO6" s="40">
        <f>'専門性の高い看護師養成 （1）'!J21</f>
        <v>0</v>
      </c>
      <c r="ADP6" s="40">
        <f>'専門性の高い看護師養成 （1）'!J22</f>
        <v>0</v>
      </c>
      <c r="ADQ6" s="40">
        <f>'専門性の高い看護師養成 （1）'!J23</f>
        <v>0</v>
      </c>
      <c r="ADR6" s="40">
        <f>'専門性の高い看護師養成 （1）'!J24</f>
        <v>0</v>
      </c>
      <c r="ADS6" s="40">
        <f>'専門性の高い看護師養成 （1）'!J25</f>
        <v>0</v>
      </c>
      <c r="ADT6" s="40">
        <f>'専門性の高い看護師養成 （1）'!J26</f>
        <v>0</v>
      </c>
      <c r="ADU6" s="40">
        <f>'専門性の高い看護師養成 （1）'!J27</f>
        <v>0</v>
      </c>
      <c r="ADV6" s="40">
        <f>'専門性の高い看護師養成 （1）'!J28</f>
        <v>0</v>
      </c>
      <c r="ADW6" s="40">
        <f>'専門性の高い看護師養成 （1）'!J29</f>
        <v>0</v>
      </c>
      <c r="ADX6" s="40">
        <f>'専門性の高い看護師養成 （1）'!O43</f>
        <v>0</v>
      </c>
      <c r="ADY6" s="40">
        <f>'専門性の高い看護師養成 （1）'!E34</f>
        <v>0</v>
      </c>
      <c r="ADZ6" s="40">
        <f>'専門性の高い看護師養成 （1）'!E35</f>
        <v>0</v>
      </c>
      <c r="AEA6" s="40">
        <f>'専門性の高い看護師養成 （1）'!E36</f>
        <v>0</v>
      </c>
      <c r="AEB6" s="40">
        <f>'専門性の高い看護師養成 （1）'!E37</f>
        <v>0</v>
      </c>
      <c r="AEC6" s="40">
        <f>'専門性の高い看護師養成 （1）'!E38</f>
        <v>0</v>
      </c>
      <c r="AED6" s="40">
        <f>'専門性の高い看護師養成 （1）'!E39</f>
        <v>0</v>
      </c>
      <c r="AEE6" s="40">
        <f>'専門性の高い看護師養成 （1）'!E40</f>
        <v>0</v>
      </c>
      <c r="AEF6" s="40">
        <f>'専門性の高い看護師養成 （1）'!E41</f>
        <v>0</v>
      </c>
      <c r="AEG6" s="40">
        <f>'専門性の高い看護師養成 （1）'!E42</f>
        <v>0</v>
      </c>
      <c r="AEH6" s="40">
        <f>'専門性の高い看護師養成 （1）'!E43</f>
        <v>0</v>
      </c>
      <c r="AEI6" s="40">
        <f>'専門性の高い看護師養成 （1）'!J34</f>
        <v>0</v>
      </c>
      <c r="AEJ6" s="40">
        <f>'専門性の高い看護師養成 （1）'!J35</f>
        <v>0</v>
      </c>
      <c r="AEK6" s="40">
        <f>'専門性の高い看護師養成 （1）'!J36</f>
        <v>0</v>
      </c>
      <c r="AEL6" s="40">
        <f>'専門性の高い看護師養成 （1）'!J37</f>
        <v>0</v>
      </c>
      <c r="AEM6" s="40">
        <f>'専門性の高い看護師養成 （1）'!J38</f>
        <v>0</v>
      </c>
      <c r="AEN6" s="40">
        <f>'専門性の高い看護師養成 （1）'!J39</f>
        <v>0</v>
      </c>
      <c r="AEO6" s="40">
        <f>'専門性の高い看護師養成 （1）'!J40</f>
        <v>0</v>
      </c>
      <c r="AEP6" s="40">
        <f>'専門性の高い看護師養成 （1）'!J41</f>
        <v>0</v>
      </c>
      <c r="AEQ6" s="40">
        <f>'専門性の高い看護師養成 （1）'!J42</f>
        <v>0</v>
      </c>
      <c r="AER6" s="40">
        <f>'専門性の高い看護師養成 （1）'!E46</f>
        <v>0</v>
      </c>
      <c r="AES6" s="40">
        <f>IF('専門性の高い看護師養成 （1）'!B50="○",1,)</f>
        <v>0</v>
      </c>
      <c r="AET6" s="40">
        <f>IF('専門性の高い看護師養成 （1）'!B51="○",1,)</f>
        <v>0</v>
      </c>
      <c r="AEU6" s="40">
        <f>IF('専門性の高い看護師養成 （1）'!B52="○",1,)</f>
        <v>0</v>
      </c>
      <c r="AEV6" s="40">
        <f>IF('専門性の高い看護師養成 （1）'!B53="○",1,)</f>
        <v>0</v>
      </c>
      <c r="AEW6" s="40">
        <f>IF('専門性の高い看護師養成 （1）'!B54="○",1,)</f>
        <v>0</v>
      </c>
      <c r="AEX6" s="40">
        <f>IF('専門性の高い看護師養成 （1）'!B55="○",1,)</f>
        <v>0</v>
      </c>
      <c r="AEY6" s="40">
        <f>IF('専門性の高い看護師養成 （1）'!B56="○",1,)</f>
        <v>0</v>
      </c>
      <c r="AEZ6" s="40">
        <f>IF('専門性の高い看護師養成 （1）'!B57="○",1,)</f>
        <v>0</v>
      </c>
      <c r="AFA6" s="40">
        <f>IF('専門性の高い看護師養成 （1）'!B58="○",1,)</f>
        <v>0</v>
      </c>
      <c r="AFB6" s="40">
        <f>IF('専門性の高い看護師養成 （1）'!B59="○",1,)</f>
        <v>0</v>
      </c>
      <c r="AFC6" s="40">
        <f>IF('専門性の高い看護師養成 （1）'!B60="○",1,)</f>
        <v>0</v>
      </c>
      <c r="AFD6" s="40">
        <f>IF('専門性の高い看護師養成 （1）'!I50="○",1,)</f>
        <v>0</v>
      </c>
      <c r="AFE6" s="40">
        <f>IF('専門性の高い看護師養成 （1）'!I51="○",1,)</f>
        <v>0</v>
      </c>
      <c r="AFF6" s="40">
        <f>IF('専門性の高い看護師養成 （1）'!I52="○",1,)</f>
        <v>0</v>
      </c>
      <c r="AFG6" s="40">
        <f>IF('専門性の高い看護師養成 （1）'!I53="○",1,)</f>
        <v>0</v>
      </c>
      <c r="AFH6" s="40">
        <f>IF('専門性の高い看護師養成 （1）'!I54="○",1,)</f>
        <v>0</v>
      </c>
      <c r="AFI6" s="40">
        <f>IF('専門性の高い看護師養成 （1）'!I55="○",1,)</f>
        <v>0</v>
      </c>
      <c r="AFJ6" s="40">
        <f>IF('専門性の高い看護師養成 （1）'!I56="○",1,)</f>
        <v>0</v>
      </c>
      <c r="AFK6" s="40">
        <f>IF('専門性の高い看護師養成 （1）'!I57="○",1,)</f>
        <v>0</v>
      </c>
      <c r="AFL6" s="40">
        <f>IF('専門性の高い看護師養成 （1）'!I58="○",1,)</f>
        <v>0</v>
      </c>
      <c r="AFM6" s="40">
        <f>IF('専門性の高い看護師養成 （1）'!I59="○",1,)</f>
        <v>0</v>
      </c>
      <c r="AFN6" s="40">
        <f>IF('専門性の高い看護師養成 （1）'!B63="○",1,)</f>
        <v>0</v>
      </c>
      <c r="AFO6" s="40">
        <f>IF('専門性の高い看護師養成 （1）'!B64="○",1,)</f>
        <v>0</v>
      </c>
      <c r="AFP6" s="40">
        <f>IF('専門性の高い看護師養成 （1）'!B65="○",1,)</f>
        <v>0</v>
      </c>
      <c r="AFQ6" s="40">
        <f>IF('専門性の高い看護師養成 （1）'!I63="○",1,)</f>
        <v>0</v>
      </c>
      <c r="AFR6" s="40">
        <f>IF('専門性の高い看護師養成 （1）'!I64="○",1,)</f>
        <v>0</v>
      </c>
      <c r="AFS6" s="40">
        <f>IF('専門性の高い看護師養成 （1）'!I65="○",1,)</f>
        <v>0</v>
      </c>
      <c r="AFT6" s="40">
        <f>IF('専門性の高い看護師養成 　(2)'!B2="○",1,)</f>
        <v>0</v>
      </c>
      <c r="AFU6" s="40">
        <f>IF('専門性の高い看護師養成 　(2)'!B3="○",1,)</f>
        <v>0</v>
      </c>
      <c r="AFV6" s="40">
        <f>IF('専門性の高い看護師養成 　(2)'!B4="○",1,)</f>
        <v>0</v>
      </c>
      <c r="AFW6" s="40">
        <f>'専門性の高い看護師養成 　(2)'!O17</f>
        <v>0</v>
      </c>
      <c r="AFX6" s="40">
        <f>'専門性の高い看護師養成 　(2)'!E11</f>
        <v>0</v>
      </c>
      <c r="AFY6" s="40">
        <f>'専門性の高い看護師養成 　(2)'!E12</f>
        <v>0</v>
      </c>
      <c r="AFZ6" s="40">
        <f>'専門性の高い看護師養成 　(2)'!E13</f>
        <v>0</v>
      </c>
      <c r="AGA6" s="40">
        <f>'専門性の高い看護師養成 　(2)'!E14</f>
        <v>0</v>
      </c>
      <c r="AGB6" s="40">
        <f>'専門性の高い看護師養成 　(2)'!E15</f>
        <v>0</v>
      </c>
      <c r="AGC6" s="40">
        <f>'専門性の高い看護師養成 　(2)'!E16</f>
        <v>0</v>
      </c>
      <c r="AGD6" s="40">
        <f>'専門性の高い看護師養成 　(2)'!E17</f>
        <v>0</v>
      </c>
      <c r="AGE6" s="40">
        <f>'専門性の高い看護師養成 　(2)'!J11</f>
        <v>0</v>
      </c>
      <c r="AGF6" s="40">
        <f>'専門性の高い看護師養成 　(2)'!J12</f>
        <v>0</v>
      </c>
      <c r="AGG6" s="40">
        <f>'専門性の高い看護師養成 　(2)'!J13</f>
        <v>0</v>
      </c>
      <c r="AGH6" s="40">
        <f>'専門性の高い看護師養成 　(2)'!J14</f>
        <v>0</v>
      </c>
      <c r="AGI6" s="40">
        <f>'専門性の高い看護師養成 　(2)'!J15</f>
        <v>0</v>
      </c>
      <c r="AGJ6" s="40">
        <f>'専門性の高い看護師養成 　(2)'!J16</f>
        <v>0</v>
      </c>
      <c r="AGK6" s="40">
        <f>'専門性の高い看護師養成 　(2)'!J17</f>
        <v>0</v>
      </c>
      <c r="AGL6" s="40">
        <f>'専門性の高い看護師養成 　(2)'!O30</f>
        <v>0</v>
      </c>
      <c r="AGM6" s="40">
        <f>'専門性の高い看護師養成 　(2)'!E21</f>
        <v>0</v>
      </c>
      <c r="AGN6" s="40">
        <f>'専門性の高い看護師養成 　(2)'!E22</f>
        <v>0</v>
      </c>
      <c r="AGO6" s="40">
        <f>'専門性の高い看護師養成 　(2)'!E23</f>
        <v>0</v>
      </c>
      <c r="AGP6" s="40">
        <f>'専門性の高い看護師養成 　(2)'!E24</f>
        <v>0</v>
      </c>
      <c r="AGQ6" s="40">
        <f>'専門性の高い看護師養成 　(2)'!E25</f>
        <v>0</v>
      </c>
      <c r="AGR6" s="40">
        <f>'専門性の高い看護師養成 　(2)'!E26</f>
        <v>0</v>
      </c>
      <c r="AGS6" s="40">
        <f>'専門性の高い看護師養成 　(2)'!E27</f>
        <v>0</v>
      </c>
      <c r="AGT6" s="40">
        <f>'専門性の高い看護師養成 　(2)'!E28</f>
        <v>0</v>
      </c>
      <c r="AGU6" s="40">
        <f>'専門性の高い看護師養成 　(2)'!E29</f>
        <v>0</v>
      </c>
      <c r="AGV6" s="40">
        <f>'専門性の高い看護師養成 　(2)'!E30</f>
        <v>0</v>
      </c>
      <c r="AGW6" s="40">
        <f>'専門性の高い看護師養成 　(2)'!E31</f>
        <v>0</v>
      </c>
      <c r="AGX6" s="40">
        <f>'専門性の高い看護師養成 　(2)'!J21</f>
        <v>0</v>
      </c>
      <c r="AGY6" s="40">
        <f>'専門性の高い看護師養成 　(2)'!J22</f>
        <v>0</v>
      </c>
      <c r="AGZ6" s="40">
        <f>'専門性の高い看護師養成 　(2)'!J23</f>
        <v>0</v>
      </c>
      <c r="AHA6" s="40">
        <f>'専門性の高い看護師養成 　(2)'!J24</f>
        <v>0</v>
      </c>
      <c r="AHB6" s="40">
        <f>'専門性の高い看護師養成 　(2)'!J25</f>
        <v>0</v>
      </c>
      <c r="AHC6" s="40">
        <f>'専門性の高い看護師養成 　(2)'!J26</f>
        <v>0</v>
      </c>
      <c r="AHD6" s="40">
        <f>'専門性の高い看護師養成 　(2)'!J27</f>
        <v>0</v>
      </c>
      <c r="AHE6" s="40">
        <f>'専門性の高い看護師養成 　(2)'!J28</f>
        <v>0</v>
      </c>
      <c r="AHF6" s="40">
        <f>'専門性の高い看護師養成 　(2)'!J29</f>
        <v>0</v>
      </c>
      <c r="AHG6" s="40">
        <f>'専門性の高い看護師養成 　(2)'!J30</f>
        <v>0</v>
      </c>
      <c r="AHH6" s="40">
        <f>'専門性の高い看護師養成 　(2)'!O43</f>
        <v>0</v>
      </c>
      <c r="AHI6" s="40">
        <f>'専門性の高い看護師養成 　(2)'!E35</f>
        <v>0</v>
      </c>
      <c r="AHJ6" s="40">
        <f>'専門性の高い看護師養成 　(2)'!E36</f>
        <v>0</v>
      </c>
      <c r="AHK6" s="40">
        <f>'専門性の高い看護師養成 　(2)'!E37</f>
        <v>0</v>
      </c>
      <c r="AHL6" s="40">
        <f>'専門性の高い看護師養成 　(2)'!E38</f>
        <v>0</v>
      </c>
      <c r="AHM6" s="40">
        <f>'専門性の高い看護師養成 　(2)'!E39</f>
        <v>0</v>
      </c>
      <c r="AHN6" s="40">
        <f>'専門性の高い看護師養成 　(2)'!E40</f>
        <v>0</v>
      </c>
      <c r="AHO6" s="40">
        <f>'専門性の高い看護師養成 　(2)'!E41</f>
        <v>0</v>
      </c>
      <c r="AHP6" s="40">
        <f>'専門性の高い看護師養成 　(2)'!E42</f>
        <v>0</v>
      </c>
      <c r="AHQ6" s="40">
        <f>'専門性の高い看護師養成 　(2)'!E43</f>
        <v>0</v>
      </c>
      <c r="AHR6" s="40">
        <f>'専門性の高い看護師養成 　(2)'!E44</f>
        <v>0</v>
      </c>
      <c r="AHS6" s="40">
        <f>'専門性の高い看護師養成 　(2)'!J35</f>
        <v>0</v>
      </c>
      <c r="AHT6" s="40">
        <f>'専門性の高い看護師養成 　(2)'!J36</f>
        <v>0</v>
      </c>
      <c r="AHU6" s="40">
        <f>'専門性の高い看護師養成 　(2)'!J37</f>
        <v>0</v>
      </c>
      <c r="AHV6" s="40">
        <f>'専門性の高い看護師養成 　(2)'!J38</f>
        <v>0</v>
      </c>
      <c r="AHW6" s="40">
        <f>'専門性の高い看護師養成 　(2)'!J39</f>
        <v>0</v>
      </c>
      <c r="AHX6" s="40">
        <f>'専門性の高い看護師養成 　(2)'!J40</f>
        <v>0</v>
      </c>
      <c r="AHY6" s="40">
        <f>'専門性の高い看護師養成 　(2)'!J41</f>
        <v>0</v>
      </c>
      <c r="AHZ6" s="40">
        <f>'専門性の高い看護師養成 　(2)'!J42</f>
        <v>0</v>
      </c>
      <c r="AIA6" s="40">
        <f>'専門性の高い看護師養成 　(2)'!J43</f>
        <v>0</v>
      </c>
      <c r="AIB6" s="40">
        <f>'専門性の高い看護師養成 　(2)'!E47</f>
        <v>0</v>
      </c>
      <c r="AIC6" s="40">
        <f>IF('専門性の高い看護師養成 　(2)'!B51="○",1,)</f>
        <v>0</v>
      </c>
      <c r="AID6" s="40">
        <f>IF('専門性の高い看護師養成 　(2)'!B52="○",1,)</f>
        <v>0</v>
      </c>
      <c r="AIE6" s="40">
        <f>IF('専門性の高い看護師養成 　(2)'!B53="○",1,)</f>
        <v>0</v>
      </c>
      <c r="AIF6" s="40">
        <f>IF('専門性の高い看護師養成 　(2)'!B54="○",1,)</f>
        <v>0</v>
      </c>
      <c r="AIG6" s="40">
        <f>IF('専門性の高い看護師養成 　(2)'!B55="○",1,)</f>
        <v>0</v>
      </c>
      <c r="AIH6" s="40">
        <f>IF('専門性の高い看護師養成 　(2)'!B56="○",1,)</f>
        <v>0</v>
      </c>
      <c r="AII6" s="40">
        <f>IF('専門性の高い看護師養成 　(2)'!B57="○",1,)</f>
        <v>0</v>
      </c>
      <c r="AIJ6" s="40">
        <f>IF('専門性の高い看護師養成 　(2)'!B58="○",1,)</f>
        <v>0</v>
      </c>
      <c r="AIK6" s="40">
        <f>IF('専門性の高い看護師養成 　(2)'!B59="○",1,)</f>
        <v>0</v>
      </c>
      <c r="AIL6" s="40">
        <f>IF('専門性の高い看護師養成 　(2)'!B60="○",1,)</f>
        <v>0</v>
      </c>
      <c r="AIM6" s="40">
        <f>IF('専門性の高い看護師養成 　(2)'!B61="○",1,)</f>
        <v>0</v>
      </c>
      <c r="AIN6" s="40">
        <f>IF('専門性の高い看護師養成 　(2)'!I51="○",1,)</f>
        <v>0</v>
      </c>
      <c r="AIO6" s="40">
        <f>IF('専門性の高い看護師養成 　(2)'!I52="○",1,)</f>
        <v>0</v>
      </c>
      <c r="AIP6" s="40">
        <f>IF('専門性の高い看護師養成 　(2)'!I53="○",1,)</f>
        <v>0</v>
      </c>
      <c r="AIQ6" s="40">
        <f>IF('専門性の高い看護師養成 　(2)'!I54="○",1,)</f>
        <v>0</v>
      </c>
      <c r="AIR6" s="40">
        <f>IF('専門性の高い看護師養成 　(2)'!I55="○",1,)</f>
        <v>0</v>
      </c>
      <c r="AIS6" s="40">
        <f>IF('専門性の高い看護師養成 　(2)'!I56="○",1,)</f>
        <v>0</v>
      </c>
      <c r="AIT6" s="40">
        <f>IF('専門性の高い看護師養成 　(2)'!I57="○",1,)</f>
        <v>0</v>
      </c>
      <c r="AIU6" s="40">
        <f>IF('専門性の高い看護師養成 　(2)'!I58="○",1,)</f>
        <v>0</v>
      </c>
      <c r="AIV6" s="40">
        <f>IF('専門性の高い看護師養成 　(2)'!I59="○",1,)</f>
        <v>0</v>
      </c>
      <c r="AIW6" s="40">
        <f>IF('専門性の高い看護師養成 　(2)'!I60="○",1,)</f>
        <v>0</v>
      </c>
      <c r="AIX6" s="40">
        <f>IF('専門性の高い看護師養成 　(2)'!B64="○",1,)</f>
        <v>0</v>
      </c>
      <c r="AIY6" s="40">
        <f>IF('専門性の高い看護師養成 　(2)'!B65="○",1,)</f>
        <v>0</v>
      </c>
      <c r="AIZ6" s="40">
        <f>IF('専門性の高い看護師養成 　(2)'!B66="○",1,)</f>
        <v>0</v>
      </c>
      <c r="AJA6" s="40">
        <f>IF('専門性の高い看護師養成 　(2)'!I64="○",1,)</f>
        <v>0</v>
      </c>
      <c r="AJB6" s="40">
        <f>IF('専門性の高い看護師養成 　(2)'!I65="○",1,)</f>
        <v>0</v>
      </c>
      <c r="AJC6" s="40">
        <f>IF('専門性の高い看護師養成 　(2)'!I66="○",1,)</f>
        <v>0</v>
      </c>
      <c r="AJD6" s="40">
        <f>'専門性の高い看護師養成 作業 　（2）②'!O13</f>
        <v>0</v>
      </c>
      <c r="AJE6" s="40">
        <f>'専門性の高い看護師養成 作業 　（2）②'!E7</f>
        <v>0</v>
      </c>
      <c r="AJF6" s="40">
        <f>'専門性の高い看護師養成 作業 　（2）②'!E8</f>
        <v>0</v>
      </c>
      <c r="AJG6" s="40">
        <f>'専門性の高い看護師養成 作業 　（2）②'!E9</f>
        <v>0</v>
      </c>
      <c r="AJH6" s="40">
        <f>'専門性の高い看護師養成 作業 　（2）②'!E10</f>
        <v>0</v>
      </c>
      <c r="AJI6" s="40">
        <f>'専門性の高い看護師養成 作業 　（2）②'!E11</f>
        <v>0</v>
      </c>
      <c r="AJJ6" s="40">
        <f>'専門性の高い看護師養成 作業 　（2）②'!E12</f>
        <v>0</v>
      </c>
      <c r="AJK6" s="40">
        <f>'専門性の高い看護師養成 作業 　（2）②'!E13</f>
        <v>0</v>
      </c>
      <c r="AJL6" s="40">
        <f>'専門性の高い看護師養成 作業 　（2）②'!J7</f>
        <v>0</v>
      </c>
      <c r="AJM6" s="40">
        <f>'専門性の高い看護師養成 作業 　（2）②'!J8</f>
        <v>0</v>
      </c>
      <c r="AJN6" s="40">
        <f>'専門性の高い看護師養成 作業 　（2）②'!J9</f>
        <v>0</v>
      </c>
      <c r="AJO6" s="40">
        <f>'専門性の高い看護師養成 作業 　（2）②'!J10</f>
        <v>0</v>
      </c>
      <c r="AJP6" s="40">
        <f>'専門性の高い看護師養成 作業 　（2）②'!J11</f>
        <v>0</v>
      </c>
      <c r="AJQ6" s="40">
        <f>'専門性の高い看護師養成 作業 　（2）②'!J12</f>
        <v>0</v>
      </c>
      <c r="AJR6" s="40">
        <f>'専門性の高い看護師養成 作業 　（2）②'!J13</f>
        <v>0</v>
      </c>
      <c r="AJS6" s="40">
        <f>'専門性の高い看護師養成 作業 　（2）②'!O26</f>
        <v>0</v>
      </c>
      <c r="AJT6" s="40">
        <f>'専門性の高い看護師養成 作業 　（2）②'!E17</f>
        <v>0</v>
      </c>
      <c r="AJU6" s="40">
        <f>'専門性の高い看護師養成 作業 　（2）②'!E18</f>
        <v>0</v>
      </c>
      <c r="AJV6" s="40">
        <f>'専門性の高い看護師養成 作業 　（2）②'!E19</f>
        <v>0</v>
      </c>
      <c r="AJW6" s="40">
        <f>'専門性の高い看護師養成 作業 　（2）②'!E20</f>
        <v>0</v>
      </c>
      <c r="AJX6" s="40">
        <f>'専門性の高い看護師養成 作業 　（2）②'!E21</f>
        <v>0</v>
      </c>
      <c r="AJY6" s="40">
        <f>'専門性の高い看護師養成 作業 　（2）②'!E22</f>
        <v>0</v>
      </c>
      <c r="AJZ6" s="40">
        <f>'専門性の高い看護師養成 作業 　（2）②'!E23</f>
        <v>0</v>
      </c>
      <c r="AKA6" s="40">
        <f>'専門性の高い看護師養成 作業 　（2）②'!E24</f>
        <v>0</v>
      </c>
      <c r="AKB6" s="40">
        <f>'専門性の高い看護師養成 作業 　（2）②'!E25</f>
        <v>0</v>
      </c>
      <c r="AKC6" s="40">
        <f>'専門性の高い看護師養成 作業 　（2）②'!E26</f>
        <v>0</v>
      </c>
      <c r="AKD6" s="40">
        <f>'専門性の高い看護師養成 作業 　（2）②'!E27</f>
        <v>0</v>
      </c>
      <c r="AKE6" s="40">
        <f>'専門性の高い看護師養成 作業 　（2）②'!J17</f>
        <v>0</v>
      </c>
      <c r="AKF6" s="40">
        <f>'専門性の高い看護師養成 作業 　（2）②'!J18</f>
        <v>0</v>
      </c>
      <c r="AKG6" s="40">
        <f>'専門性の高い看護師養成 作業 　（2）②'!J19</f>
        <v>0</v>
      </c>
      <c r="AKH6" s="40">
        <f>'専門性の高い看護師養成 作業 　（2）②'!J20</f>
        <v>0</v>
      </c>
      <c r="AKI6" s="40">
        <f>'専門性の高い看護師養成 作業 　（2）②'!J21</f>
        <v>0</v>
      </c>
      <c r="AKJ6" s="40">
        <f>'専門性の高い看護師養成 作業 　（2）②'!J22</f>
        <v>0</v>
      </c>
      <c r="AKK6" s="40">
        <f>'専門性の高い看護師養成 作業 　（2）②'!J23</f>
        <v>0</v>
      </c>
      <c r="AKL6" s="40">
        <f>'専門性の高い看護師養成 作業 　（2）②'!J24</f>
        <v>0</v>
      </c>
      <c r="AKM6" s="40">
        <f>'専門性の高い看護師養成 作業 　（2）②'!J25</f>
        <v>0</v>
      </c>
      <c r="AKN6" s="40">
        <f>'専門性の高い看護師養成 作業 　（2）②'!J26</f>
        <v>0</v>
      </c>
      <c r="AKO6" s="40">
        <f>'専門性の高い看護師養成 作業 　（2）②'!O39</f>
        <v>0</v>
      </c>
      <c r="AKP6" s="40">
        <f>'専門性の高い看護師養成 作業 　（2）②'!E31</f>
        <v>0</v>
      </c>
      <c r="AKQ6" s="40">
        <f>'専門性の高い看護師養成 作業 　（2）②'!E32</f>
        <v>0</v>
      </c>
      <c r="AKR6" s="40">
        <f>'専門性の高い看護師養成 作業 　（2）②'!E33</f>
        <v>0</v>
      </c>
      <c r="AKS6" s="40">
        <f>'専門性の高い看護師養成 作業 　（2）②'!E34</f>
        <v>0</v>
      </c>
      <c r="AKT6" s="40">
        <f>'専門性の高い看護師養成 作業 　（2）②'!E35</f>
        <v>0</v>
      </c>
      <c r="AKU6" s="40">
        <f>'専門性の高い看護師養成 作業 　（2）②'!E36</f>
        <v>0</v>
      </c>
      <c r="AKV6" s="40">
        <f>'専門性の高い看護師養成 作業 　（2）②'!E37</f>
        <v>0</v>
      </c>
      <c r="AKW6" s="40">
        <f>'専門性の高い看護師養成 作業 　（2）②'!E38</f>
        <v>0</v>
      </c>
      <c r="AKX6" s="40">
        <f>'専門性の高い看護師養成 作業 　（2）②'!E39</f>
        <v>0</v>
      </c>
      <c r="AKY6" s="40">
        <f>'専門性の高い看護師養成 作業 　（2）②'!E40</f>
        <v>0</v>
      </c>
      <c r="AKZ6" s="40">
        <f>'専門性の高い看護師養成 作業 　（2）②'!J31</f>
        <v>0</v>
      </c>
      <c r="ALA6" s="40">
        <f>'専門性の高い看護師養成 作業 　（2）②'!J32</f>
        <v>0</v>
      </c>
      <c r="ALB6" s="40">
        <f>'専門性の高い看護師養成 作業 　（2）②'!J33</f>
        <v>0</v>
      </c>
      <c r="ALC6" s="40">
        <f>'専門性の高い看護師養成 作業 　（2）②'!J34</f>
        <v>0</v>
      </c>
      <c r="ALD6" s="40">
        <f>'専門性の高い看護師養成 作業 　（2）②'!J35</f>
        <v>0</v>
      </c>
      <c r="ALE6" s="40">
        <f>'専門性の高い看護師養成 作業 　（2）②'!J36</f>
        <v>0</v>
      </c>
      <c r="ALF6" s="40">
        <f>'専門性の高い看護師養成 作業 　（2）②'!J37</f>
        <v>0</v>
      </c>
      <c r="ALG6" s="40">
        <f>'専門性の高い看護師養成 作業 　（2）②'!J38</f>
        <v>0</v>
      </c>
      <c r="ALH6" s="40">
        <f>'専門性の高い看護師養成 作業 　（2）②'!J39</f>
        <v>0</v>
      </c>
      <c r="ALI6" s="40">
        <f>'専門性の高い看護師養成 作業 　（2）②'!E43</f>
        <v>0</v>
      </c>
      <c r="ALJ6" s="40">
        <f>IF('専門性の高い看護師養成 作業 　（2）②'!B47="○",1,)</f>
        <v>0</v>
      </c>
      <c r="ALK6" s="40">
        <f>IF('専門性の高い看護師養成 作業 　（2）②'!B48="○",1,)</f>
        <v>0</v>
      </c>
      <c r="ALL6" s="40">
        <f>IF('専門性の高い看護師養成 作業 　（2）②'!B49="○",1,)</f>
        <v>0</v>
      </c>
      <c r="ALM6" s="40">
        <f>IF('専門性の高い看護師養成 作業 　（2）②'!B50="○",1,)</f>
        <v>0</v>
      </c>
      <c r="ALN6" s="40">
        <f>IF('専門性の高い看護師養成 作業 　（2）②'!B51="○",1,)</f>
        <v>0</v>
      </c>
      <c r="ALO6" s="40">
        <f>IF('専門性の高い看護師養成 作業 　（2）②'!B52="○",1,)</f>
        <v>0</v>
      </c>
      <c r="ALP6" s="40">
        <f>IF('専門性の高い看護師養成 作業 　（2）②'!B53="○",1,)</f>
        <v>0</v>
      </c>
      <c r="ALQ6" s="40">
        <f>IF('専門性の高い看護師養成 作業 　（2）②'!B54="○",1,)</f>
        <v>0</v>
      </c>
      <c r="ALR6" s="40">
        <f>IF('専門性の高い看護師養成 作業 　（2）②'!B55="○",1,)</f>
        <v>0</v>
      </c>
      <c r="ALS6" s="40">
        <f>IF('専門性の高い看護師養成 作業 　（2）②'!B56="○",1,)</f>
        <v>0</v>
      </c>
      <c r="ALT6" s="40">
        <f>IF('専門性の高い看護師養成 作業 　（2）②'!B57="○",1,)</f>
        <v>0</v>
      </c>
      <c r="ALU6" s="40">
        <f>IF('専門性の高い看護師養成 作業 　（2）②'!I47="○",1,)</f>
        <v>0</v>
      </c>
      <c r="ALV6" s="40">
        <f>IF('専門性の高い看護師養成 作業 　（2）②'!I48="○",1,)</f>
        <v>0</v>
      </c>
      <c r="ALW6" s="40">
        <f>IF('専門性の高い看護師養成 作業 　（2）②'!I49="○",1,)</f>
        <v>0</v>
      </c>
      <c r="ALX6" s="40">
        <f>IF('専門性の高い看護師養成 作業 　（2）②'!I50="○",1,)</f>
        <v>0</v>
      </c>
      <c r="ALY6" s="40">
        <f>IF('専門性の高い看護師養成 作業 　（2）②'!I51="○",1,)</f>
        <v>0</v>
      </c>
      <c r="ALZ6" s="40">
        <f>IF('専門性の高い看護師養成 作業 　（2）②'!I52="○",1,)</f>
        <v>0</v>
      </c>
      <c r="AMA6" s="40">
        <f>IF('専門性の高い看護師養成 作業 　（2）②'!I53="○",1,)</f>
        <v>0</v>
      </c>
      <c r="AMB6" s="40">
        <f>IF('専門性の高い看護師養成 作業 　（2）②'!I54="○",1,)</f>
        <v>0</v>
      </c>
      <c r="AMC6" s="40">
        <f>IF('専門性の高い看護師養成 作業 　（2）②'!I55="○",1,)</f>
        <v>0</v>
      </c>
      <c r="AMD6" s="40">
        <f>IF('専門性の高い看護師養成 作業 　（2）②'!I56="○",1,)</f>
        <v>0</v>
      </c>
      <c r="AME6" s="40">
        <f>IF('専門性の高い看護師養成 作業 　（2）②'!B60="○",1,)</f>
        <v>0</v>
      </c>
      <c r="AMF6" s="40">
        <f>IF('専門性の高い看護師養成 作業 　（2）②'!B61="○",1,)</f>
        <v>0</v>
      </c>
      <c r="AMG6" s="40">
        <f>IF('専門性の高い看護師養成 作業 　（2）②'!B62="○",1,)</f>
        <v>0</v>
      </c>
      <c r="AMH6" s="40">
        <f>IF('専門性の高い看護師養成 作業 　（2）②'!I60="○",1,)</f>
        <v>0</v>
      </c>
      <c r="AMI6" s="40">
        <f>IF('専門性の高い看護師養成 作業 　（2）②'!I61="○",1,)</f>
        <v>0</v>
      </c>
      <c r="AMJ6" s="40">
        <f>IF('専門性の高い看護師養成 作業 　（2）②'!I62="○",1,)</f>
        <v>0</v>
      </c>
      <c r="AMK6" s="40">
        <f>IF('専門性の高い看護師養成作業　（3）～'!B3="○",1,)</f>
        <v>0</v>
      </c>
      <c r="AML6" s="40">
        <f>IF('専門性の高い看護師養成作業　（3）～'!K3="○",1,)</f>
        <v>0</v>
      </c>
      <c r="AMM6" s="40">
        <f>IF('専門性の高い看護師養成作業　（3）～'!B4="○",1,)</f>
        <v>0</v>
      </c>
      <c r="AMN6" s="40">
        <f>IF('専門性の高い看護師養成作業　（3）～'!K4="○",1,)</f>
        <v>0</v>
      </c>
      <c r="AMO6" s="40">
        <f>IF('専門性の高い看護師養成作業　（3）～'!B5="○",1,)</f>
        <v>0</v>
      </c>
      <c r="AMP6" s="40">
        <f>IF('専門性の高い看護師養成作業　（3）～'!K5="○",1,)</f>
        <v>0</v>
      </c>
      <c r="AMQ6" s="40">
        <f>IF('専門性の高い看護師養成作業　（3）～'!B6="○",1,)</f>
        <v>0</v>
      </c>
      <c r="AMR6" s="40">
        <f>IF('専門性の高い看護師養成作業　（3）～'!K6="○",1,)</f>
        <v>0</v>
      </c>
      <c r="AMS6" s="40">
        <f>IF('専門性の高い看護師養成作業　（3）～'!B7="○",1,)</f>
        <v>0</v>
      </c>
      <c r="AMT6" s="40">
        <f>IF(AND('専門性の高い看護師養成作業　（3）～'!B3="",'専門性の高い看護師養成作業　（3）～'!K3="",'専門性の高い看護師養成作業　（3）～'!B4="",'専門性の高い看護師養成作業　（3）～'!K4="",'専門性の高い看護師養成作業　（3）～'!B5="",'専門性の高い看護師養成作業　（3）～'!K5="",'専門性の高い看護師養成作業　（3）～'!B6="",'専門性の高い看護師養成作業　（3）～'!K6="",'専門性の高い看護師養成作業　（3）～'!B7),1,)</f>
        <v>1</v>
      </c>
      <c r="AMU6" s="40">
        <f>'専門性の高い看護師養成 作業 　（2）②'!O13</f>
        <v>0</v>
      </c>
      <c r="AMV6" s="40">
        <f>'専門性の高い看護師養成作業　（3）～'!H12</f>
        <v>0</v>
      </c>
      <c r="AMW6" s="40">
        <f>'専門性の高い看護師養成作業　（3）～'!K12</f>
        <v>0</v>
      </c>
      <c r="AMX6" s="40">
        <f>'専門性の高い看護師養成作業　（3）～'!P12</f>
        <v>0</v>
      </c>
      <c r="AMY6" s="40">
        <f>'専門性の高い看護師養成 作業 　（2）②'!O26</f>
        <v>0</v>
      </c>
      <c r="AMZ6" s="40">
        <f>'専門性の高い看護師養成作業　（3）～'!H14</f>
        <v>0</v>
      </c>
      <c r="ANA6" s="40">
        <f>'専門性の高い看護師養成作業　（3）～'!K14</f>
        <v>0</v>
      </c>
      <c r="ANB6" s="40">
        <f>'専門性の高い看護師養成作業　（3）～'!P14</f>
        <v>0</v>
      </c>
      <c r="ANC6" s="40">
        <f>'専門性の高い看護師養成 作業 　（2）②'!O39</f>
        <v>0</v>
      </c>
      <c r="AND6" s="40">
        <f>'専門性の高い看護師養成作業　（3）～'!H16</f>
        <v>0</v>
      </c>
      <c r="ANE6" s="40">
        <f>'専門性の高い看護師養成作業　（3）～'!K16</f>
        <v>0</v>
      </c>
      <c r="ANF6" s="40">
        <f>'専門性の高い看護師養成作業　（3）～'!P16</f>
        <v>0</v>
      </c>
      <c r="ANG6" s="40">
        <f>'専門性の高い看護師養成 作業 　（2）②'!E43</f>
        <v>0</v>
      </c>
      <c r="ANH6" s="40">
        <f>'専門性の高い看護師養成作業　（3）～'!H18</f>
        <v>0</v>
      </c>
      <c r="ANI6" s="40">
        <f>'専門性の高い看護師養成作業　（3）～'!K18</f>
        <v>0</v>
      </c>
      <c r="ANJ6" s="40">
        <f>'専門性の高い看護師養成作業　（3）～'!P18</f>
        <v>0</v>
      </c>
      <c r="ANK6" s="40">
        <f>'専門性の高い看護師養成作業　（3）～'!B23</f>
        <v>0</v>
      </c>
      <c r="ANL6" s="40">
        <f>'専門性の高い看護師養成作業　（3）～'!B29</f>
        <v>0</v>
      </c>
      <c r="ANM6" s="40" t="str">
        <f>IF('専門性の高い看護師養成作業　（3）～'!B34="予定あり","予定あり",IF('専門性の高い看護師養成作業　（3）～'!B34="検討中","検討中",IF('専門性の高い看護師養成作業　（3）～'!B34="予定なし","予定なし",IF('専門性の高い看護師養成作業　（3）～'!B34="既に指定を受けている","既に指定を受けている",IF('専門性の高い看護師養成作業　（3）～'!B34="","無回答")))))</f>
        <v>無回答</v>
      </c>
      <c r="ANN6" s="40" t="str">
        <f>'専門性の高い看護師養成作業　（3）～'!Y38</f>
        <v>R.</v>
      </c>
      <c r="ANO6" s="40">
        <f>'専門性の高い看護師養成作業　（3）～'!Q38</f>
        <v>0</v>
      </c>
      <c r="ANP6" s="40" t="str">
        <f>IF(新人看護職員研修・その他!A3="あり","あり",IF(新人看護職員研修・その他!A3="なし","なし",IF(新人看護職員研修・その他!A3="新人看護職員の採用なし","新人看護職員の採用なし",IF(新人看護職員研修・その他!A3="","無回答",))))</f>
        <v>無回答</v>
      </c>
      <c r="ANQ6" s="40">
        <f>IF(新人看護職員研修・その他!A8="○",1,)</f>
        <v>0</v>
      </c>
      <c r="ANR6" s="40">
        <f>IF(新人看護職員研修・その他!G8="○",1,)</f>
        <v>0</v>
      </c>
      <c r="ANS6" s="40">
        <f>IF(新人看護職員研修・その他!M8="○",1,)</f>
        <v>0</v>
      </c>
      <c r="ANT6" s="40">
        <f>IF(新人看護職員研修・その他!S8="○",1,)</f>
        <v>0</v>
      </c>
      <c r="ANU6" s="40">
        <f>IF(新人看護職員研修・その他!A10="○",1,)</f>
        <v>0</v>
      </c>
      <c r="ANV6" s="40">
        <f>IF(新人看護職員研修・その他!H10="○",1,)</f>
        <v>0</v>
      </c>
      <c r="ANW6" s="40">
        <f>IF(AND(新人看護職員研修・その他!A8="",新人看護職員研修・その他!G8="",新人看護職員研修・その他!M8="",新人看護職員研修・その他!S8="",新人看護職員研修・その他!A10="",新人看護職員研修・その他!H10=""),1,)</f>
        <v>1</v>
      </c>
      <c r="ANX6" s="40" t="str">
        <f>IF(新人看護職員研修・その他!A15="ある","ある",IF(新人看護職員研修・その他!A15="ない","ない",IF(新人看護職員研修・その他!A15="","無回答",)))</f>
        <v>無回答</v>
      </c>
      <c r="ANY6" s="40">
        <f>IF(新人看護職員研修・その他!A19="○",1,)</f>
        <v>0</v>
      </c>
      <c r="ANZ6" s="40">
        <f>IF(新人看護職員研修・その他!I19="○",1,)</f>
        <v>0</v>
      </c>
      <c r="AOA6" s="40">
        <f>IF(新人看護職員研修・その他!R19="○",1,)</f>
        <v>0</v>
      </c>
      <c r="AOB6" s="40">
        <f>IF(新人看護職員研修・その他!A21="○",1,)</f>
        <v>0</v>
      </c>
      <c r="AOC6" s="40">
        <f>IF(新人看護職員研修・その他!N21="○",1,)</f>
        <v>0</v>
      </c>
      <c r="AOD6" s="40">
        <f>IF(新人看護職員研修・その他!A23="○",1,)</f>
        <v>0</v>
      </c>
      <c r="AOE6" s="40">
        <f>IF(新人看護職員研修・その他!K23="○",1,)</f>
        <v>0</v>
      </c>
      <c r="AOF6" s="40">
        <f>IF(AND(新人看護職員研修・その他!A19="",新人看護職員研修・その他!I19="",新人看護職員研修・その他!R19="",新人看護職員研修・その他!A21="",新人看護職員研修・その他!N21="",新人看護職員研修・その他!A23="",新人看護職員研修・その他!K23=""),1,)</f>
        <v>1</v>
      </c>
      <c r="AOG6" s="40">
        <f>IF(新人看護職員研修・その他!A28="○",1,)</f>
        <v>0</v>
      </c>
      <c r="AOH6" s="40">
        <f>IF(新人看護職員研修・その他!F28="○",1,)</f>
        <v>0</v>
      </c>
      <c r="AOI6" s="40">
        <f>IF(新人看護職員研修・その他!O28="○",1,)</f>
        <v>0</v>
      </c>
      <c r="AOJ6" s="40">
        <f>IF(新人看護職員研修・その他!T28="○",1,)</f>
        <v>0</v>
      </c>
      <c r="AOK6" s="40">
        <f>IF(新人看護職員研修・その他!A30="○",1,)</f>
        <v>0</v>
      </c>
      <c r="AOL6" s="40">
        <f>IF(新人看護職員研修・その他!H30="○",1,)</f>
        <v>0</v>
      </c>
      <c r="AOM6" s="40">
        <f>IF(AND(新人看護職員研修・その他!A28="",新人看護職員研修・その他!F28="",新人看護職員研修・その他!O28="",新人看護職員研修・その他!T28="",新人看護職員研修・その他!A30="",新人看護職員研修・その他!H30=""),1,)</f>
        <v>1</v>
      </c>
      <c r="AON6" s="40">
        <f>採用状況!A33</f>
        <v>0</v>
      </c>
      <c r="AOO6" s="40">
        <f>採用状況!E48</f>
        <v>0</v>
      </c>
      <c r="AOP6" s="40">
        <f>離職者!D47</f>
        <v>0</v>
      </c>
      <c r="AOQ6" s="40">
        <f>離職者!D52</f>
        <v>0</v>
      </c>
      <c r="AOR6" s="40">
        <f>勤務環境!B35</f>
        <v>0</v>
      </c>
      <c r="AOS6" s="40">
        <f>勤務環境2!C34</f>
        <v>0</v>
      </c>
      <c r="AOT6" s="40">
        <f>院内保育・看護体制!A8</f>
        <v>0</v>
      </c>
      <c r="AOU6" s="40">
        <f>院内保育・看護体制!A39</f>
        <v>0</v>
      </c>
      <c r="AOV6" s="40">
        <f>夜勤従事人数!D53</f>
        <v>0</v>
      </c>
      <c r="AOW6" s="40">
        <f>夜勤従事人数!C66</f>
        <v>0</v>
      </c>
      <c r="AOX6" s="40">
        <f>定着対策!B39</f>
        <v>0</v>
      </c>
      <c r="AOY6" s="40">
        <f>研修・講習!F13</f>
        <v>0</v>
      </c>
      <c r="AOZ6" s="40">
        <f>研修・講習!B24</f>
        <v>0</v>
      </c>
      <c r="APA6" s="40">
        <f>研修・講習!B30</f>
        <v>0</v>
      </c>
      <c r="APB6" s="40">
        <f>'専門性の高い看護師養成作業　（3）～'!B23</f>
        <v>0</v>
      </c>
      <c r="APC6" s="40">
        <f>'専門性の高い看護師養成作業　（3）～'!B29</f>
        <v>0</v>
      </c>
      <c r="APD6" s="40">
        <f>'専門性の高い看護師養成作業　（3）～'!B41</f>
        <v>0</v>
      </c>
      <c r="APE6" s="40">
        <f>新人看護職員研修・その他!N10</f>
        <v>0</v>
      </c>
      <c r="APF6" s="40">
        <f>新人看護職員研修・その他!N30</f>
        <v>0</v>
      </c>
      <c r="APG6" s="40">
        <f>新人看護職員研修・その他!Q23</f>
        <v>0</v>
      </c>
      <c r="APH6" s="40">
        <f>新人看護職員研修・その他!B37</f>
        <v>0</v>
      </c>
      <c r="API6" s="40">
        <f>新人看護職員研修・その他!B42</f>
        <v>0</v>
      </c>
      <c r="APJ6" s="12" t="str">
        <f>新人看護職員研修・その他!B50</f>
        <v>奨学金名：</v>
      </c>
      <c r="APK6" s="12" t="str">
        <f>新人看護職員研修・その他!B51</f>
        <v>対象者：</v>
      </c>
      <c r="APL6" s="12" t="str">
        <f>新人看護職員研修・その他!B52</f>
        <v>奨学金月額貸与額：</v>
      </c>
      <c r="APM6" s="12" t="str">
        <f>新人看護職員研修・その他!B53</f>
        <v>返済免除の要件：</v>
      </c>
      <c r="APN6" s="12" t="str">
        <f>新人看護職員研修・その他!B54</f>
        <v>令和６年度までの貸与実績者数：</v>
      </c>
      <c r="APO6" s="12" t="str">
        <f>新人看護職員研修・その他!B55</f>
        <v>貸与者のうち令和７年４月１日に貴院へ就職した人数：</v>
      </c>
      <c r="APP6" s="12" t="str">
        <f>新人看護職員研修・その他!B56</f>
        <v>感じられている効果、課題等：</v>
      </c>
    </row>
    <row r="7" spans="1:1108" ht="13.15" customHeight="1">
      <c r="EI7" s="17"/>
    </row>
    <row r="9" spans="1:1108">
      <c r="DS9" s="14"/>
    </row>
    <row r="10" spans="1:1108">
      <c r="AMK10" s="82"/>
      <c r="AML10" s="82"/>
      <c r="AMM10" s="82"/>
      <c r="AMN10" s="82"/>
      <c r="AMO10" s="82"/>
      <c r="AMP10" s="82"/>
      <c r="AMQ10" s="82"/>
      <c r="AMR10" s="82"/>
      <c r="AMS10" s="82"/>
      <c r="AMT10" s="82"/>
    </row>
    <row r="11" spans="1:1108">
      <c r="AMK11" s="82"/>
      <c r="AML11" s="82"/>
      <c r="AMM11" s="82"/>
      <c r="AMN11" s="82"/>
      <c r="AMO11" s="82"/>
      <c r="AMP11" s="82"/>
      <c r="AMQ11" s="82"/>
      <c r="AMR11" s="82"/>
      <c r="AMS11" s="82"/>
      <c r="AMT11" s="82"/>
    </row>
    <row r="12" spans="1:1108">
      <c r="AMK12" s="82"/>
      <c r="AML12" s="82"/>
      <c r="AMM12" s="82"/>
      <c r="AMN12" s="82"/>
      <c r="AMO12" s="82"/>
      <c r="AMP12" s="82"/>
      <c r="AMQ12" s="82"/>
      <c r="AMR12" s="82"/>
      <c r="AMS12" s="82"/>
      <c r="AMT12" s="82"/>
    </row>
    <row r="18" spans="133:133">
      <c r="EC18" s="14"/>
    </row>
  </sheetData>
  <sheetProtection password="C710" sheet="1" objects="1" scenarios="1"/>
  <mergeCells count="974">
    <mergeCell ref="APJ1:APP5"/>
    <mergeCell ref="AON1:AON5"/>
    <mergeCell ref="AOO1:AOO5"/>
    <mergeCell ref="AOP1:AOP5"/>
    <mergeCell ref="AOQ1:AOQ5"/>
    <mergeCell ref="AOR1:AOR5"/>
    <mergeCell ref="AOS1:AOS5"/>
    <mergeCell ref="AOT1:AOT5"/>
    <mergeCell ref="AOU1:AOU5"/>
    <mergeCell ref="AOV1:AOV5"/>
    <mergeCell ref="AOW1:AOW5"/>
    <mergeCell ref="AOX1:AOX5"/>
    <mergeCell ref="AOY1:AOY5"/>
    <mergeCell ref="API1:API5"/>
    <mergeCell ref="AOZ1:AOZ5"/>
    <mergeCell ref="APA1:APA5"/>
    <mergeCell ref="APB1:APB5"/>
    <mergeCell ref="APC1:APC5"/>
    <mergeCell ref="APD1:APD5"/>
    <mergeCell ref="APE1:APE5"/>
    <mergeCell ref="APG1:APG5"/>
    <mergeCell ref="APF1:APF5"/>
    <mergeCell ref="APH1:APH5"/>
    <mergeCell ref="ACB4:ACB5"/>
    <mergeCell ref="ACC4:ACC5"/>
    <mergeCell ref="ACD4:ACD5"/>
    <mergeCell ref="ABF4:ABF5"/>
    <mergeCell ref="ABG4:ABG5"/>
    <mergeCell ref="ABH4:ABH5"/>
    <mergeCell ref="ABI4:ABI5"/>
    <mergeCell ref="ABZ4:ABZ5"/>
    <mergeCell ref="ADB3:ADB5"/>
    <mergeCell ref="ACN3:ADA4"/>
    <mergeCell ref="AAW3:AAW5"/>
    <mergeCell ref="AAY3:ABC3"/>
    <mergeCell ref="ABD3:ABF3"/>
    <mergeCell ref="AAY2:ABZ2"/>
    <mergeCell ref="AAM3:AAO3"/>
    <mergeCell ref="AAP4:AAP5"/>
    <mergeCell ref="AAY4:AAY5"/>
    <mergeCell ref="AAZ4:AAZ5"/>
    <mergeCell ref="ABA4:ABA5"/>
    <mergeCell ref="AAQ3:AAQ5"/>
    <mergeCell ref="ABW4:ABW5"/>
    <mergeCell ref="ABX4:ABX5"/>
    <mergeCell ref="ABY4:ABY5"/>
    <mergeCell ref="ABV4:ABV5"/>
    <mergeCell ref="ABK4:ABK5"/>
    <mergeCell ref="ABL4:ABL5"/>
    <mergeCell ref="ABE4:ABE5"/>
    <mergeCell ref="AAS3:AAS5"/>
    <mergeCell ref="AAT3:AAT5"/>
    <mergeCell ref="ABD4:ABD5"/>
    <mergeCell ref="ABJ4:ABJ5"/>
    <mergeCell ref="ABM4:ABM5"/>
    <mergeCell ref="ABB4:ABB5"/>
    <mergeCell ref="ZH4:ZH5"/>
    <mergeCell ref="ZI4:ZI5"/>
    <mergeCell ref="ZJ4:ZJ5"/>
    <mergeCell ref="ZK2:ZN3"/>
    <mergeCell ref="ZL4:ZL5"/>
    <mergeCell ref="AAY1:ABZ1"/>
    <mergeCell ref="ACA3:ACA5"/>
    <mergeCell ref="AAL2:AAP2"/>
    <mergeCell ref="AAJ2:AAK2"/>
    <mergeCell ref="AAQ2:AAW2"/>
    <mergeCell ref="ZM4:ZM5"/>
    <mergeCell ref="ABG3:ABZ3"/>
    <mergeCell ref="ABQ4:ABQ5"/>
    <mergeCell ref="ABR4:ABR5"/>
    <mergeCell ref="ABS4:ABS5"/>
    <mergeCell ref="ABT4:ABT5"/>
    <mergeCell ref="ABU4:ABU5"/>
    <mergeCell ref="ABC4:ABC5"/>
    <mergeCell ref="AAL4:AAL5"/>
    <mergeCell ref="AAM4:AAM5"/>
    <mergeCell ref="AAN4:AAN5"/>
    <mergeCell ref="AAO4:AAO5"/>
    <mergeCell ref="AAX2:AAX5"/>
    <mergeCell ref="AAR3:AAR5"/>
    <mergeCell ref="YY4:YY5"/>
    <mergeCell ref="YZ4:YZ5"/>
    <mergeCell ref="ZA4:ZA5"/>
    <mergeCell ref="ZB4:ZB5"/>
    <mergeCell ref="ZC4:ZC5"/>
    <mergeCell ref="ZD4:ZD5"/>
    <mergeCell ref="ZE4:ZE5"/>
    <mergeCell ref="ZF4:ZF5"/>
    <mergeCell ref="ZG4:ZG5"/>
    <mergeCell ref="YP4:YP5"/>
    <mergeCell ref="YQ4:YQ5"/>
    <mergeCell ref="YR4:YR5"/>
    <mergeCell ref="YS4:YS5"/>
    <mergeCell ref="YT4:YT5"/>
    <mergeCell ref="YU4:YU5"/>
    <mergeCell ref="YV4:YV5"/>
    <mergeCell ref="YW4:YW5"/>
    <mergeCell ref="YX4:YX5"/>
    <mergeCell ref="YG4:YG5"/>
    <mergeCell ref="YH4:YH5"/>
    <mergeCell ref="YI4:YI5"/>
    <mergeCell ref="YJ4:YJ5"/>
    <mergeCell ref="YK4:YK5"/>
    <mergeCell ref="YL4:YL5"/>
    <mergeCell ref="YM4:YM5"/>
    <mergeCell ref="YN4:YN5"/>
    <mergeCell ref="YO4:YO5"/>
    <mergeCell ref="XX4:XX5"/>
    <mergeCell ref="XY4:XY5"/>
    <mergeCell ref="XZ4:XZ5"/>
    <mergeCell ref="YA4:YA5"/>
    <mergeCell ref="YB4:YB5"/>
    <mergeCell ref="YC4:YC5"/>
    <mergeCell ref="YD4:YD5"/>
    <mergeCell ref="YE4:YE5"/>
    <mergeCell ref="YF4:YF5"/>
    <mergeCell ref="WY4:WY5"/>
    <mergeCell ref="WZ4:WZ5"/>
    <mergeCell ref="XA4:XA5"/>
    <mergeCell ref="XB4:XB5"/>
    <mergeCell ref="XC4:XC5"/>
    <mergeCell ref="XT4:XT5"/>
    <mergeCell ref="XU4:XU5"/>
    <mergeCell ref="XV4:XV5"/>
    <mergeCell ref="XW4:XW5"/>
    <mergeCell ref="WP4:WP5"/>
    <mergeCell ref="WQ4:WQ5"/>
    <mergeCell ref="WR4:WR5"/>
    <mergeCell ref="WS4:WS5"/>
    <mergeCell ref="WT4:WT5"/>
    <mergeCell ref="WU4:WU5"/>
    <mergeCell ref="WV4:WV5"/>
    <mergeCell ref="WW4:WW5"/>
    <mergeCell ref="WX4:WX5"/>
    <mergeCell ref="WJ4:WJ5"/>
    <mergeCell ref="WK4:WK5"/>
    <mergeCell ref="WC4:WC5"/>
    <mergeCell ref="WD4:WD5"/>
    <mergeCell ref="WE4:WE5"/>
    <mergeCell ref="WL4:WL5"/>
    <mergeCell ref="WM4:WM5"/>
    <mergeCell ref="WN4:WN5"/>
    <mergeCell ref="WO4:WO5"/>
    <mergeCell ref="VL4:VL5"/>
    <mergeCell ref="VM4:VM5"/>
    <mergeCell ref="VN4:VN5"/>
    <mergeCell ref="VO4:VO5"/>
    <mergeCell ref="VP4:VP5"/>
    <mergeCell ref="WF4:WF5"/>
    <mergeCell ref="WG4:WG5"/>
    <mergeCell ref="WH4:WH5"/>
    <mergeCell ref="WI4:WI5"/>
    <mergeCell ref="VC4:VC5"/>
    <mergeCell ref="VD4:VD5"/>
    <mergeCell ref="VE4:VE5"/>
    <mergeCell ref="VF4:VF5"/>
    <mergeCell ref="VG4:VG5"/>
    <mergeCell ref="VH4:VH5"/>
    <mergeCell ref="VI4:VI5"/>
    <mergeCell ref="VJ4:VJ5"/>
    <mergeCell ref="VK4:VK5"/>
    <mergeCell ref="UT4:UT5"/>
    <mergeCell ref="UU4:UU5"/>
    <mergeCell ref="UV4:UV5"/>
    <mergeCell ref="UW4:UW5"/>
    <mergeCell ref="UX4:UX5"/>
    <mergeCell ref="UY4:UY5"/>
    <mergeCell ref="UZ4:UZ5"/>
    <mergeCell ref="VA4:VA5"/>
    <mergeCell ref="VB4:VB5"/>
    <mergeCell ref="QX2:RE2"/>
    <mergeCell ref="PZ2:QG2"/>
    <mergeCell ref="QH2:QO2"/>
    <mergeCell ref="PH3:PH5"/>
    <mergeCell ref="UO4:UO5"/>
    <mergeCell ref="UP4:UP5"/>
    <mergeCell ref="UQ4:UQ5"/>
    <mergeCell ref="UR4:UR5"/>
    <mergeCell ref="US4:US5"/>
    <mergeCell ref="UM4:UM5"/>
    <mergeCell ref="UN4:UN5"/>
    <mergeCell ref="RV4:RV5"/>
    <mergeCell ref="RW4:RW5"/>
    <mergeCell ref="QH4:QK4"/>
    <mergeCell ref="QL4:QL5"/>
    <mergeCell ref="QM4:QM5"/>
    <mergeCell ref="QP4:QS4"/>
    <mergeCell ref="QO3:QO5"/>
    <mergeCell ref="QP3:QU3"/>
    <mergeCell ref="QV3:QV5"/>
    <mergeCell ref="QW3:QW5"/>
    <mergeCell ref="QT4:QT5"/>
    <mergeCell ref="QP2:QW2"/>
    <mergeCell ref="RD3:RD5"/>
    <mergeCell ref="A1:A5"/>
    <mergeCell ref="C1:EB1"/>
    <mergeCell ref="EC1:FL1"/>
    <mergeCell ref="FM1:GC1"/>
    <mergeCell ref="GD1:GY1"/>
    <mergeCell ref="GZ1:IE1"/>
    <mergeCell ref="IF1:KS1"/>
    <mergeCell ref="KT1:RY1"/>
    <mergeCell ref="KG4:KG5"/>
    <mergeCell ref="KD4:KD5"/>
    <mergeCell ref="KE4:KE5"/>
    <mergeCell ref="IW4:IW5"/>
    <mergeCell ref="JA4:JA5"/>
    <mergeCell ref="JB4:JB5"/>
    <mergeCell ref="JC4:JC5"/>
    <mergeCell ref="JD4:JD5"/>
    <mergeCell ref="MH3:MM3"/>
    <mergeCell ref="OD2:OK2"/>
    <mergeCell ref="OL2:OS2"/>
    <mergeCell ref="QN3:QN5"/>
    <mergeCell ref="RC4:RC5"/>
    <mergeCell ref="RN4:RQ4"/>
    <mergeCell ref="RR4:RR5"/>
    <mergeCell ref="RS4:RS5"/>
    <mergeCell ref="AFV4:AFV5"/>
    <mergeCell ref="AFH3:AFH5"/>
    <mergeCell ref="AFI3:AFI5"/>
    <mergeCell ref="AFJ3:AFJ5"/>
    <mergeCell ref="AFK3:AFK5"/>
    <mergeCell ref="AFL3:AFL5"/>
    <mergeCell ref="AFM3:AFM5"/>
    <mergeCell ref="AOG2:AOM2"/>
    <mergeCell ref="ANP1:AOM1"/>
    <mergeCell ref="ANV3:ANV5"/>
    <mergeCell ref="ANW3:ANW5"/>
    <mergeCell ref="AOG3:AOG5"/>
    <mergeCell ref="AMU4:AMU5"/>
    <mergeCell ref="AMV4:AMV5"/>
    <mergeCell ref="ANM2:ANM5"/>
    <mergeCell ref="ANN2:ANN5"/>
    <mergeCell ref="ANO2:ANO5"/>
    <mergeCell ref="ANP2:ANP5"/>
    <mergeCell ref="ANQ3:ANQ5"/>
    <mergeCell ref="ANR3:ANR5"/>
    <mergeCell ref="ANS3:ANS5"/>
    <mergeCell ref="ANT3:ANT5"/>
    <mergeCell ref="ANU3:ANU5"/>
    <mergeCell ref="AOH3:AOH5"/>
    <mergeCell ref="AEV3:AEV5"/>
    <mergeCell ref="AEW3:AEW5"/>
    <mergeCell ref="AEX3:AEX5"/>
    <mergeCell ref="AFE3:AFE5"/>
    <mergeCell ref="AFF3:AFF5"/>
    <mergeCell ref="AFG3:AFG5"/>
    <mergeCell ref="ADX3:ADX5"/>
    <mergeCell ref="AFT4:AFT5"/>
    <mergeCell ref="AFU4:AFU5"/>
    <mergeCell ref="LX3:LX5"/>
    <mergeCell ref="LY3:LY5"/>
    <mergeCell ref="LZ3:ME3"/>
    <mergeCell ref="MF3:MF5"/>
    <mergeCell ref="MG3:MG5"/>
    <mergeCell ref="LZ4:MC4"/>
    <mergeCell ref="RZ2:RZ5"/>
    <mergeCell ref="SA4:SA5"/>
    <mergeCell ref="SB4:SB5"/>
    <mergeCell ref="OT2:PA2"/>
    <mergeCell ref="PB2:PI2"/>
    <mergeCell ref="PJ2:PQ2"/>
    <mergeCell ref="PR2:PY2"/>
    <mergeCell ref="MH2:MO2"/>
    <mergeCell ref="MP2:MW2"/>
    <mergeCell ref="MX2:NE2"/>
    <mergeCell ref="NF2:NM2"/>
    <mergeCell ref="NN2:NU2"/>
    <mergeCell ref="NV2:OC2"/>
    <mergeCell ref="RN2:RU2"/>
    <mergeCell ref="RV2:RY3"/>
    <mergeCell ref="QF3:QF5"/>
    <mergeCell ref="QG3:QG5"/>
    <mergeCell ref="QH3:QM3"/>
    <mergeCell ref="JL4:JL5"/>
    <mergeCell ref="JM4:JM5"/>
    <mergeCell ref="KR4:KR5"/>
    <mergeCell ref="KH4:KH5"/>
    <mergeCell ref="KI4:KI5"/>
    <mergeCell ref="KJ4:KJ5"/>
    <mergeCell ref="KL4:KL5"/>
    <mergeCell ref="KM4:KM5"/>
    <mergeCell ref="KN4:KN5"/>
    <mergeCell ref="KO4:KO5"/>
    <mergeCell ref="KP4:KP5"/>
    <mergeCell ref="KQ4:KQ5"/>
    <mergeCell ref="KC4:KC5"/>
    <mergeCell ref="JX4:JX5"/>
    <mergeCell ref="JR4:JR5"/>
    <mergeCell ref="JV4:JV5"/>
    <mergeCell ref="JJ4:JJ5"/>
    <mergeCell ref="JI3:JM3"/>
    <mergeCell ref="JK4:JK5"/>
    <mergeCell ref="IF2:IJ2"/>
    <mergeCell ref="IF3:IF5"/>
    <mergeCell ref="IG3:IJ3"/>
    <mergeCell ref="IG4:IH4"/>
    <mergeCell ref="II4:II5"/>
    <mergeCell ref="IJ4:IJ5"/>
    <mergeCell ref="IM4:IM5"/>
    <mergeCell ref="IN4:IN5"/>
    <mergeCell ref="IO4:IO5"/>
    <mergeCell ref="IS4:IS5"/>
    <mergeCell ref="IT4:IT5"/>
    <mergeCell ref="IU4:IU5"/>
    <mergeCell ref="IV4:IV5"/>
    <mergeCell ref="IP4:IP5"/>
    <mergeCell ref="IK3:IP3"/>
    <mergeCell ref="IK2:KS2"/>
    <mergeCell ref="KB3:KE3"/>
    <mergeCell ref="KF3:KJ3"/>
    <mergeCell ref="JO4:JO5"/>
    <mergeCell ref="JP4:JP5"/>
    <mergeCell ref="JQ4:JQ5"/>
    <mergeCell ref="HL2:IE2"/>
    <mergeCell ref="HZ4:HZ5"/>
    <mergeCell ref="IB4:IB5"/>
    <mergeCell ref="IC4:IC5"/>
    <mergeCell ref="HV4:HV5"/>
    <mergeCell ref="HW4:HW5"/>
    <mergeCell ref="HX4:HX5"/>
    <mergeCell ref="HP4:HP5"/>
    <mergeCell ref="HQ4:HQ5"/>
    <mergeCell ref="HY4:HY5"/>
    <mergeCell ref="HP3:HS3"/>
    <mergeCell ref="HT3:HV3"/>
    <mergeCell ref="HL4:HL5"/>
    <mergeCell ref="HN4:HN5"/>
    <mergeCell ref="HM4:HM5"/>
    <mergeCell ref="HO4:HO5"/>
    <mergeCell ref="HS4:HS5"/>
    <mergeCell ref="HW3:HX3"/>
    <mergeCell ref="IA4:IA5"/>
    <mergeCell ref="IB3:IC3"/>
    <mergeCell ref="ID4:ID5"/>
    <mergeCell ref="IE4:IE5"/>
    <mergeCell ref="ID3:IE3"/>
    <mergeCell ref="HT4:HT5"/>
    <mergeCell ref="W4:X4"/>
    <mergeCell ref="Y4:Z4"/>
    <mergeCell ref="AA4:AB4"/>
    <mergeCell ref="AC4:AD4"/>
    <mergeCell ref="AE4:AF4"/>
    <mergeCell ref="AG4:AH4"/>
    <mergeCell ref="C2:L3"/>
    <mergeCell ref="M2:V3"/>
    <mergeCell ref="O4:P4"/>
    <mergeCell ref="Q4:R4"/>
    <mergeCell ref="S4:T4"/>
    <mergeCell ref="U4:V4"/>
    <mergeCell ref="C4:D4"/>
    <mergeCell ref="E4:F4"/>
    <mergeCell ref="G4:H4"/>
    <mergeCell ref="I4:J4"/>
    <mergeCell ref="K4:L4"/>
    <mergeCell ref="M4:N4"/>
    <mergeCell ref="DI2:DR3"/>
    <mergeCell ref="DS2:EB3"/>
    <mergeCell ref="W3:AF3"/>
    <mergeCell ref="AG3:AP3"/>
    <mergeCell ref="AQ3:AZ3"/>
    <mergeCell ref="BA3:BJ3"/>
    <mergeCell ref="CY3:DH3"/>
    <mergeCell ref="W2:AP2"/>
    <mergeCell ref="AQ2:CD2"/>
    <mergeCell ref="CE2:CN3"/>
    <mergeCell ref="CO2:DH2"/>
    <mergeCell ref="BK3:BT3"/>
    <mergeCell ref="BU3:CD3"/>
    <mergeCell ref="CO3:CX3"/>
    <mergeCell ref="BG4:BH4"/>
    <mergeCell ref="BI4:BJ4"/>
    <mergeCell ref="BK4:BL4"/>
    <mergeCell ref="BM4:BN4"/>
    <mergeCell ref="BO4:BP4"/>
    <mergeCell ref="BQ4:BR4"/>
    <mergeCell ref="AI4:AJ4"/>
    <mergeCell ref="CE4:CF4"/>
    <mergeCell ref="CG4:CH4"/>
    <mergeCell ref="AQ4:AR4"/>
    <mergeCell ref="AS4:AT4"/>
    <mergeCell ref="AK4:AL4"/>
    <mergeCell ref="AM4:AN4"/>
    <mergeCell ref="AO4:AP4"/>
    <mergeCell ref="AU4:AV4"/>
    <mergeCell ref="AW4:AX4"/>
    <mergeCell ref="AY4:AZ4"/>
    <mergeCell ref="BA4:BB4"/>
    <mergeCell ref="BC4:BD4"/>
    <mergeCell ref="BE4:BF4"/>
    <mergeCell ref="BS4:BT4"/>
    <mergeCell ref="CI4:CJ4"/>
    <mergeCell ref="CK4:CL4"/>
    <mergeCell ref="CM4:CN4"/>
    <mergeCell ref="CO4:CP4"/>
    <mergeCell ref="BU4:BV4"/>
    <mergeCell ref="BW4:BX4"/>
    <mergeCell ref="BY4:BZ4"/>
    <mergeCell ref="CA4:CB4"/>
    <mergeCell ref="CC4:CD4"/>
    <mergeCell ref="DC4:DD4"/>
    <mergeCell ref="DE4:DF4"/>
    <mergeCell ref="DG4:DH4"/>
    <mergeCell ref="DI4:DJ4"/>
    <mergeCell ref="DK4:DL4"/>
    <mergeCell ref="DM4:DN4"/>
    <mergeCell ref="CQ4:CR4"/>
    <mergeCell ref="CS4:CT4"/>
    <mergeCell ref="CU4:CV4"/>
    <mergeCell ref="CW4:CX4"/>
    <mergeCell ref="CY4:CZ4"/>
    <mergeCell ref="DA4:DB4"/>
    <mergeCell ref="EA4:EB4"/>
    <mergeCell ref="DO4:DP4"/>
    <mergeCell ref="DQ4:DR4"/>
    <mergeCell ref="DS4:DT4"/>
    <mergeCell ref="DU4:DV4"/>
    <mergeCell ref="DW4:DX4"/>
    <mergeCell ref="DY4:DZ4"/>
    <mergeCell ref="GP4:GP5"/>
    <mergeCell ref="GS4:GS5"/>
    <mergeCell ref="EC3:EC5"/>
    <mergeCell ref="ED3:ED5"/>
    <mergeCell ref="EE3:EE5"/>
    <mergeCell ref="EF3:EF5"/>
    <mergeCell ref="EG3:EG5"/>
    <mergeCell ref="FB2:FB5"/>
    <mergeCell ref="FE2:FL2"/>
    <mergeCell ref="FJ3:FJ5"/>
    <mergeCell ref="FK3:FK5"/>
    <mergeCell ref="EZ3:EZ5"/>
    <mergeCell ref="FA3:FA5"/>
    <mergeCell ref="FC3:FC5"/>
    <mergeCell ref="FD3:FD5"/>
    <mergeCell ref="EX3:EX5"/>
    <mergeCell ref="EY3:EY5"/>
    <mergeCell ref="FC2:FD2"/>
    <mergeCell ref="FW2:FW5"/>
    <mergeCell ref="EN3:EN5"/>
    <mergeCell ref="EO3:EO5"/>
    <mergeCell ref="EP3:EP5"/>
    <mergeCell ref="EQ3:EQ5"/>
    <mergeCell ref="EH3:EH5"/>
    <mergeCell ref="EI3:EI5"/>
    <mergeCell ref="EJ3:EJ5"/>
    <mergeCell ref="EK3:EK5"/>
    <mergeCell ref="EL3:EL5"/>
    <mergeCell ref="EM3:EM5"/>
    <mergeCell ref="ER3:ER5"/>
    <mergeCell ref="ES3:ES5"/>
    <mergeCell ref="ET3:ET5"/>
    <mergeCell ref="EU3:EU5"/>
    <mergeCell ref="EV3:EV5"/>
    <mergeCell ref="EW3:EW5"/>
    <mergeCell ref="EC2:FA2"/>
    <mergeCell ref="HD4:HF4"/>
    <mergeCell ref="GZ2:HI3"/>
    <mergeCell ref="FN2:FV2"/>
    <mergeCell ref="FX2:GC2"/>
    <mergeCell ref="GD2:GD5"/>
    <mergeCell ref="GE2:GE5"/>
    <mergeCell ref="GN4:GN5"/>
    <mergeCell ref="HG4:HI4"/>
    <mergeCell ref="HN3:HO3"/>
    <mergeCell ref="GH4:GH5"/>
    <mergeCell ref="HK2:HK5"/>
    <mergeCell ref="GU4:GU5"/>
    <mergeCell ref="FN3:FP4"/>
    <mergeCell ref="FQ3:FS4"/>
    <mergeCell ref="FT3:FV4"/>
    <mergeCell ref="FX3:FZ4"/>
    <mergeCell ref="GA3:GC4"/>
    <mergeCell ref="GF3:GI3"/>
    <mergeCell ref="GF4:GF5"/>
    <mergeCell ref="GI4:GI5"/>
    <mergeCell ref="GG4:GG5"/>
    <mergeCell ref="GJ3:GM3"/>
    <mergeCell ref="GN3:GQ3"/>
    <mergeCell ref="HJ2:HJ5"/>
    <mergeCell ref="GQ4:GQ5"/>
    <mergeCell ref="GR4:GR5"/>
    <mergeCell ref="GJ4:GJ5"/>
    <mergeCell ref="FE3:FE5"/>
    <mergeCell ref="FF3:FF5"/>
    <mergeCell ref="FG3:FG5"/>
    <mergeCell ref="FH3:FH5"/>
    <mergeCell ref="FI3:FI5"/>
    <mergeCell ref="GZ4:HC4"/>
    <mergeCell ref="FL3:FL5"/>
    <mergeCell ref="FM2:FM5"/>
    <mergeCell ref="GK4:GK5"/>
    <mergeCell ref="GL4:GL5"/>
    <mergeCell ref="GO4:GO5"/>
    <mergeCell ref="GF2:GY2"/>
    <mergeCell ref="GV3:GY3"/>
    <mergeCell ref="GV4:GV5"/>
    <mergeCell ref="GW4:GW5"/>
    <mergeCell ref="GR3:GU3"/>
    <mergeCell ref="GM4:GM5"/>
    <mergeCell ref="GT4:GT5"/>
    <mergeCell ref="GX4:GX5"/>
    <mergeCell ref="GY4:GY5"/>
    <mergeCell ref="KT2:LA2"/>
    <mergeCell ref="LB2:LI2"/>
    <mergeCell ref="LJ2:LQ2"/>
    <mergeCell ref="LR2:LY2"/>
    <mergeCell ref="LZ2:MG2"/>
    <mergeCell ref="KT3:KY3"/>
    <mergeCell ref="KZ3:KZ5"/>
    <mergeCell ref="LA3:LA5"/>
    <mergeCell ref="LB3:LG3"/>
    <mergeCell ref="LH3:LH5"/>
    <mergeCell ref="LI3:LI5"/>
    <mergeCell ref="LJ3:LO3"/>
    <mergeCell ref="LP3:LP5"/>
    <mergeCell ref="LQ3:LQ5"/>
    <mergeCell ref="LR3:LW3"/>
    <mergeCell ref="LR4:LU4"/>
    <mergeCell ref="LV4:LV5"/>
    <mergeCell ref="LW4:LW5"/>
    <mergeCell ref="KT4:KW4"/>
    <mergeCell ref="KX4:KX5"/>
    <mergeCell ref="KY4:KY5"/>
    <mergeCell ref="LB4:LE4"/>
    <mergeCell ref="LF4:LF5"/>
    <mergeCell ref="LG4:LG5"/>
    <mergeCell ref="MD4:MD5"/>
    <mergeCell ref="ME4:ME5"/>
    <mergeCell ref="MH4:MK4"/>
    <mergeCell ref="ML4:ML5"/>
    <mergeCell ref="MM4:MM5"/>
    <mergeCell ref="NF4:NI4"/>
    <mergeCell ref="NJ4:NJ5"/>
    <mergeCell ref="NK4:NK5"/>
    <mergeCell ref="NN4:NQ4"/>
    <mergeCell ref="NV4:NY4"/>
    <mergeCell ref="NZ4:NZ5"/>
    <mergeCell ref="OA4:OA5"/>
    <mergeCell ref="OD4:OG4"/>
    <mergeCell ref="MN3:MN5"/>
    <mergeCell ref="MO3:MO5"/>
    <mergeCell ref="MP3:MU3"/>
    <mergeCell ref="MV3:MV5"/>
    <mergeCell ref="MW3:MW5"/>
    <mergeCell ref="MX3:NC3"/>
    <mergeCell ref="NB4:NB5"/>
    <mergeCell ref="NC4:NC5"/>
    <mergeCell ref="MP4:MS4"/>
    <mergeCell ref="MT4:MT5"/>
    <mergeCell ref="MU4:MU5"/>
    <mergeCell ref="MX4:NA4"/>
    <mergeCell ref="NF3:NK3"/>
    <mergeCell ref="NL3:NL5"/>
    <mergeCell ref="NM3:NM5"/>
    <mergeCell ref="NN3:NS3"/>
    <mergeCell ref="PI3:PI5"/>
    <mergeCell ref="PJ3:PO3"/>
    <mergeCell ref="PN4:PN5"/>
    <mergeCell ref="PO4:PO5"/>
    <mergeCell ref="PB4:PE4"/>
    <mergeCell ref="PF4:PF5"/>
    <mergeCell ref="PG4:PG5"/>
    <mergeCell ref="PJ4:PM4"/>
    <mergeCell ref="OJ3:OJ5"/>
    <mergeCell ref="OK3:OK5"/>
    <mergeCell ref="OL3:OQ3"/>
    <mergeCell ref="OZ3:OZ5"/>
    <mergeCell ref="PA3:PA5"/>
    <mergeCell ref="PB3:PG3"/>
    <mergeCell ref="ZZ2:ZZ5"/>
    <mergeCell ref="AAC4:AAC5"/>
    <mergeCell ref="ZO3:ZQ3"/>
    <mergeCell ref="ZR3:ZV3"/>
    <mergeCell ref="RF3:RK3"/>
    <mergeCell ref="RL3:RL5"/>
    <mergeCell ref="RM3:RM5"/>
    <mergeCell ref="RF4:RI4"/>
    <mergeCell ref="RJ4:RJ5"/>
    <mergeCell ref="RK4:RK5"/>
    <mergeCell ref="RU3:RU5"/>
    <mergeCell ref="RF2:RM2"/>
    <mergeCell ref="SA2:SX2"/>
    <mergeCell ref="SY2:TV2"/>
    <mergeCell ref="TW2:UT2"/>
    <mergeCell ref="RX4:RX5"/>
    <mergeCell ref="SM4:SM5"/>
    <mergeCell ref="SJ4:SJ5"/>
    <mergeCell ref="SK4:SK5"/>
    <mergeCell ref="SL4:SL5"/>
    <mergeCell ref="TO4:TO5"/>
    <mergeCell ref="TP4:TP5"/>
    <mergeCell ref="SN4:SN5"/>
    <mergeCell ref="SO4:SO5"/>
    <mergeCell ref="QU4:QU5"/>
    <mergeCell ref="QX4:RA4"/>
    <mergeCell ref="RY4:RY5"/>
    <mergeCell ref="SI4:SI5"/>
    <mergeCell ref="PQ3:PQ5"/>
    <mergeCell ref="PR3:PW3"/>
    <mergeCell ref="PX3:PX5"/>
    <mergeCell ref="PY3:PY5"/>
    <mergeCell ref="PZ3:QE3"/>
    <mergeCell ref="PR4:PU4"/>
    <mergeCell ref="PV4:PV5"/>
    <mergeCell ref="PW4:PW5"/>
    <mergeCell ref="QD4:QD5"/>
    <mergeCell ref="QE4:QE5"/>
    <mergeCell ref="PZ4:QC4"/>
    <mergeCell ref="SC4:SC5"/>
    <mergeCell ref="SD4:SD5"/>
    <mergeCell ref="SE4:SE5"/>
    <mergeCell ref="SF4:SF5"/>
    <mergeCell ref="SG4:SG5"/>
    <mergeCell ref="SH4:SH5"/>
    <mergeCell ref="SP4:SP5"/>
    <mergeCell ref="SQ4:SQ5"/>
    <mergeCell ref="SR4:SR5"/>
    <mergeCell ref="SS4:SS5"/>
    <mergeCell ref="ST4:ST5"/>
    <mergeCell ref="SU4:SU5"/>
    <mergeCell ref="SV4:SV5"/>
    <mergeCell ref="SW4:SW5"/>
    <mergeCell ref="SX4:SX5"/>
    <mergeCell ref="SY4:SY5"/>
    <mergeCell ref="SZ4:SZ5"/>
    <mergeCell ref="TQ4:TQ5"/>
    <mergeCell ref="TX4:TX5"/>
    <mergeCell ref="TY4:TY5"/>
    <mergeCell ref="TZ4:TZ5"/>
    <mergeCell ref="UA4:UA5"/>
    <mergeCell ref="UB4:UB5"/>
    <mergeCell ref="UC4:UC5"/>
    <mergeCell ref="KK3:KS3"/>
    <mergeCell ref="KB4:KB5"/>
    <mergeCell ref="KF4:KF5"/>
    <mergeCell ref="KK4:KK5"/>
    <mergeCell ref="JN4:JN5"/>
    <mergeCell ref="JS4:JS5"/>
    <mergeCell ref="JW4:JW5"/>
    <mergeCell ref="KS4:KS5"/>
    <mergeCell ref="JN3:JR3"/>
    <mergeCell ref="JS3:JV3"/>
    <mergeCell ref="JT4:JT5"/>
    <mergeCell ref="JU4:JU5"/>
    <mergeCell ref="JY4:JY5"/>
    <mergeCell ref="JZ4:JZ5"/>
    <mergeCell ref="KA4:KA5"/>
    <mergeCell ref="JW3:KA3"/>
    <mergeCell ref="IK4:IK5"/>
    <mergeCell ref="IQ4:IQ5"/>
    <mergeCell ref="IY4:IY5"/>
    <mergeCell ref="JF4:JF5"/>
    <mergeCell ref="JI4:JI5"/>
    <mergeCell ref="IQ3:IX3"/>
    <mergeCell ref="IR4:IR5"/>
    <mergeCell ref="IX4:IX5"/>
    <mergeCell ref="IZ4:IZ5"/>
    <mergeCell ref="JE4:JE5"/>
    <mergeCell ref="IY3:JE3"/>
    <mergeCell ref="JH4:JH5"/>
    <mergeCell ref="JG4:JG5"/>
    <mergeCell ref="IL4:IL5"/>
    <mergeCell ref="JF3:JH3"/>
    <mergeCell ref="LJ4:LM4"/>
    <mergeCell ref="LN4:LN5"/>
    <mergeCell ref="LO4:LO5"/>
    <mergeCell ref="OS3:OS5"/>
    <mergeCell ref="OT3:OY3"/>
    <mergeCell ref="OL4:OO4"/>
    <mergeCell ref="OP4:OP5"/>
    <mergeCell ref="OQ4:OQ5"/>
    <mergeCell ref="OT4:OW4"/>
    <mergeCell ref="NT3:NT5"/>
    <mergeCell ref="NU3:NU5"/>
    <mergeCell ref="NV3:OA3"/>
    <mergeCell ref="OB3:OB5"/>
    <mergeCell ref="OC3:OC5"/>
    <mergeCell ref="OD3:OI3"/>
    <mergeCell ref="OR3:OR5"/>
    <mergeCell ref="OX4:OX5"/>
    <mergeCell ref="OY4:OY5"/>
    <mergeCell ref="ND3:ND5"/>
    <mergeCell ref="NE3:NE5"/>
    <mergeCell ref="NR4:NR5"/>
    <mergeCell ref="NS4:NS5"/>
    <mergeCell ref="OH4:OH5"/>
    <mergeCell ref="OI4:OI5"/>
    <mergeCell ref="PP3:PP5"/>
    <mergeCell ref="AAI4:AAI5"/>
    <mergeCell ref="ZO2:ZY2"/>
    <mergeCell ref="AAA2:AAI2"/>
    <mergeCell ref="ZR4:ZR5"/>
    <mergeCell ref="ZS4:ZS5"/>
    <mergeCell ref="AAH4:AAH5"/>
    <mergeCell ref="ZO4:ZO5"/>
    <mergeCell ref="ZP4:ZP5"/>
    <mergeCell ref="ZQ4:ZQ5"/>
    <mergeCell ref="AAG3:AAI3"/>
    <mergeCell ref="ZN4:ZN5"/>
    <mergeCell ref="ZT4:ZT5"/>
    <mergeCell ref="ZU4:ZU5"/>
    <mergeCell ref="AAA4:AAA5"/>
    <mergeCell ref="AAB4:AAB5"/>
    <mergeCell ref="AAD4:AAD5"/>
    <mergeCell ref="AAF4:AAF5"/>
    <mergeCell ref="RB4:RB5"/>
    <mergeCell ref="ZV4:ZV5"/>
    <mergeCell ref="AAE4:AAE5"/>
    <mergeCell ref="ZX4:ZX5"/>
    <mergeCell ref="ZY4:ZY5"/>
    <mergeCell ref="QX3:RC3"/>
    <mergeCell ref="ZO1:AAX1"/>
    <mergeCell ref="AAK3:AAK5"/>
    <mergeCell ref="AAJ3:AAJ5"/>
    <mergeCell ref="ZW4:ZW5"/>
    <mergeCell ref="WQ3:WX3"/>
    <mergeCell ref="UM3:UT3"/>
    <mergeCell ref="UE3:UL3"/>
    <mergeCell ref="TW3:UD3"/>
    <mergeCell ref="TR4:TR5"/>
    <mergeCell ref="TS4:TS5"/>
    <mergeCell ref="TT4:TT5"/>
    <mergeCell ref="TU4:TU5"/>
    <mergeCell ref="TV4:TV5"/>
    <mergeCell ref="TW4:TW5"/>
    <mergeCell ref="ZK4:ZK5"/>
    <mergeCell ref="UD4:UD5"/>
    <mergeCell ref="UE4:UE5"/>
    <mergeCell ref="UF4:UF5"/>
    <mergeCell ref="UG4:UG5"/>
    <mergeCell ref="UH4:UH5"/>
    <mergeCell ref="UI4:UI5"/>
    <mergeCell ref="UJ4:UJ5"/>
    <mergeCell ref="UK4:UK5"/>
    <mergeCell ref="UL4:UL5"/>
    <mergeCell ref="RZ1:ZN1"/>
    <mergeCell ref="TO3:TV3"/>
    <mergeCell ref="TG3:TN3"/>
    <mergeCell ref="SY3:TF3"/>
    <mergeCell ref="SQ3:SX3"/>
    <mergeCell ref="SI3:SP3"/>
    <mergeCell ref="UU2:VR2"/>
    <mergeCell ref="TA4:TA5"/>
    <mergeCell ref="TB4:TB5"/>
    <mergeCell ref="TC4:TC5"/>
    <mergeCell ref="TD4:TD5"/>
    <mergeCell ref="TE4:TE5"/>
    <mergeCell ref="TF4:TF5"/>
    <mergeCell ref="TG4:TG5"/>
    <mergeCell ref="TH4:TH5"/>
    <mergeCell ref="TI4:TI5"/>
    <mergeCell ref="TJ4:TJ5"/>
    <mergeCell ref="TK4:TK5"/>
    <mergeCell ref="TL4:TL5"/>
    <mergeCell ref="TM4:TM5"/>
    <mergeCell ref="TN4:TN5"/>
    <mergeCell ref="VC3:VJ3"/>
    <mergeCell ref="UU3:VB3"/>
    <mergeCell ref="XW3:YD3"/>
    <mergeCell ref="HU4:HU5"/>
    <mergeCell ref="HY3:IA3"/>
    <mergeCell ref="AAU3:AAU5"/>
    <mergeCell ref="AAV3:AAV5"/>
    <mergeCell ref="XO2:YL2"/>
    <mergeCell ref="WI3:WP3"/>
    <mergeCell ref="WA3:WH3"/>
    <mergeCell ref="VS3:VZ3"/>
    <mergeCell ref="VK3:VR3"/>
    <mergeCell ref="VQ4:VQ5"/>
    <mergeCell ref="VR4:VR5"/>
    <mergeCell ref="VS4:VS5"/>
    <mergeCell ref="VT4:VT5"/>
    <mergeCell ref="VU4:VU5"/>
    <mergeCell ref="VV4:VV5"/>
    <mergeCell ref="VW4:VW5"/>
    <mergeCell ref="VX4:VX5"/>
    <mergeCell ref="VY4:VY5"/>
    <mergeCell ref="VZ4:VZ5"/>
    <mergeCell ref="WA4:WA5"/>
    <mergeCell ref="WB4:WB5"/>
    <mergeCell ref="YU3:ZB3"/>
    <mergeCell ref="YM3:YT3"/>
    <mergeCell ref="YE3:YL3"/>
    <mergeCell ref="XO3:XV3"/>
    <mergeCell ref="YM2:ZJ2"/>
    <mergeCell ref="XG3:XN3"/>
    <mergeCell ref="WY3:XF3"/>
    <mergeCell ref="AAG4:AAG5"/>
    <mergeCell ref="ZW3:ZY3"/>
    <mergeCell ref="AAA3:AAC3"/>
    <mergeCell ref="AAD3:AAF3"/>
    <mergeCell ref="XD4:XD5"/>
    <mergeCell ref="XE4:XE5"/>
    <mergeCell ref="XF4:XF5"/>
    <mergeCell ref="XG4:XG5"/>
    <mergeCell ref="XH4:XH5"/>
    <mergeCell ref="XI4:XI5"/>
    <mergeCell ref="XJ4:XJ5"/>
    <mergeCell ref="XK4:XK5"/>
    <mergeCell ref="XL4:XL5"/>
    <mergeCell ref="XM4:XM5"/>
    <mergeCell ref="XN4:XN5"/>
    <mergeCell ref="XO4:XO5"/>
    <mergeCell ref="XP4:XP5"/>
    <mergeCell ref="XQ4:XQ5"/>
    <mergeCell ref="XR4:XR5"/>
    <mergeCell ref="XS4:XS5"/>
    <mergeCell ref="B1:B5"/>
    <mergeCell ref="ACA1:ACK1"/>
    <mergeCell ref="ACA2:ACG2"/>
    <mergeCell ref="ACB3:ACG3"/>
    <mergeCell ref="ACH4:ACH5"/>
    <mergeCell ref="ACI4:ACI5"/>
    <mergeCell ref="ACJ4:ACJ5"/>
    <mergeCell ref="ACK4:ACK5"/>
    <mergeCell ref="ACE4:ACE5"/>
    <mergeCell ref="ACF4:ACF5"/>
    <mergeCell ref="ACG4:ACG5"/>
    <mergeCell ref="ACH2:ACK3"/>
    <mergeCell ref="HR4:HR5"/>
    <mergeCell ref="HL3:HM3"/>
    <mergeCell ref="ABN4:ABN5"/>
    <mergeCell ref="ABO4:ABO5"/>
    <mergeCell ref="ABP4:ABP5"/>
    <mergeCell ref="WQ2:XN2"/>
    <mergeCell ref="RE3:RE5"/>
    <mergeCell ref="RN3:RS3"/>
    <mergeCell ref="RT3:RT5"/>
    <mergeCell ref="VS2:WP2"/>
    <mergeCell ref="SA3:SH3"/>
    <mergeCell ref="ZC3:ZJ3"/>
    <mergeCell ref="AIB3:AIB5"/>
    <mergeCell ref="AIC3:AIC5"/>
    <mergeCell ref="AMK1:ANJ1"/>
    <mergeCell ref="ANK1:ANO1"/>
    <mergeCell ref="ANK2:ANK5"/>
    <mergeCell ref="ANL2:ANL5"/>
    <mergeCell ref="AMY2:ANB3"/>
    <mergeCell ref="AMY4:AMY5"/>
    <mergeCell ref="AMZ4:AMZ5"/>
    <mergeCell ref="ANA4:ANA5"/>
    <mergeCell ref="ANB4:ANB5"/>
    <mergeCell ref="ANG2:ANJ3"/>
    <mergeCell ref="ANG4:ANG5"/>
    <mergeCell ref="ANH4:ANH5"/>
    <mergeCell ref="ANI4:ANI5"/>
    <mergeCell ref="ANJ4:ANJ5"/>
    <mergeCell ref="ACL1:AMJ1"/>
    <mergeCell ref="AMK2:AMT2"/>
    <mergeCell ref="ACL3:ACL5"/>
    <mergeCell ref="ACM3:ACM5"/>
    <mergeCell ref="AER3:AER5"/>
    <mergeCell ref="AES3:AES5"/>
    <mergeCell ref="AET3:AET5"/>
    <mergeCell ref="AEU3:AEU5"/>
    <mergeCell ref="ADC3:ADW4"/>
    <mergeCell ref="ADY3:AEQ4"/>
    <mergeCell ref="AFN3:AFN5"/>
    <mergeCell ref="AFO3:AFO5"/>
    <mergeCell ref="AFP3:AFP5"/>
    <mergeCell ref="AFQ3:AFQ5"/>
    <mergeCell ref="AIJ3:AIJ5"/>
    <mergeCell ref="AIK3:AIK5"/>
    <mergeCell ref="AIL3:AIL5"/>
    <mergeCell ref="AID3:AID5"/>
    <mergeCell ref="AIE3:AIE5"/>
    <mergeCell ref="AIF3:AIF5"/>
    <mergeCell ref="AIG3:AIG5"/>
    <mergeCell ref="AIH3:AIH5"/>
    <mergeCell ref="AII3:AII5"/>
    <mergeCell ref="AEY3:AEY5"/>
    <mergeCell ref="AEZ3:AEZ5"/>
    <mergeCell ref="AFA3:AFA5"/>
    <mergeCell ref="AFB3:AFB5"/>
    <mergeCell ref="AFC3:AFC5"/>
    <mergeCell ref="AFD3:AFD5"/>
    <mergeCell ref="AFR3:AFR5"/>
    <mergeCell ref="AFS3:AFS5"/>
    <mergeCell ref="AFT2:AFV3"/>
    <mergeCell ref="AIV3:AIV5"/>
    <mergeCell ref="AIW3:AIW5"/>
    <mergeCell ref="AIX3:AIX5"/>
    <mergeCell ref="AIY3:AIY5"/>
    <mergeCell ref="AIZ3:AIZ5"/>
    <mergeCell ref="AJA3:AJA5"/>
    <mergeCell ref="AJB3:AJB5"/>
    <mergeCell ref="AJC3:AJC5"/>
    <mergeCell ref="AFW2:AJC2"/>
    <mergeCell ref="AIM3:AIM5"/>
    <mergeCell ref="AIN3:AIN5"/>
    <mergeCell ref="AIO3:AIO5"/>
    <mergeCell ref="AIP3:AIP5"/>
    <mergeCell ref="AIQ3:AIQ5"/>
    <mergeCell ref="AIR3:AIR5"/>
    <mergeCell ref="AIS3:AIS5"/>
    <mergeCell ref="AIT3:AIT5"/>
    <mergeCell ref="AIU3:AIU5"/>
    <mergeCell ref="AFW3:AFW5"/>
    <mergeCell ref="AFX3:AGK4"/>
    <mergeCell ref="AGL3:AGL5"/>
    <mergeCell ref="AGM3:AHG4"/>
    <mergeCell ref="AHH3:AHH5"/>
    <mergeCell ref="AHI3:AIA4"/>
    <mergeCell ref="ACL2:AFS2"/>
    <mergeCell ref="AJD2:AMJ2"/>
    <mergeCell ref="AJD3:AJD5"/>
    <mergeCell ref="AJE3:AJR4"/>
    <mergeCell ref="AJS3:AJS5"/>
    <mergeCell ref="AJT3:AKN4"/>
    <mergeCell ref="AKO3:AKO5"/>
    <mergeCell ref="AKP3:ALH4"/>
    <mergeCell ref="ALI3:ALI5"/>
    <mergeCell ref="ALJ3:ALJ5"/>
    <mergeCell ref="ALK3:ALK5"/>
    <mergeCell ref="ALL3:ALL5"/>
    <mergeCell ref="ALM3:ALM5"/>
    <mergeCell ref="ALN3:ALN5"/>
    <mergeCell ref="ALO3:ALO5"/>
    <mergeCell ref="ALP3:ALP5"/>
    <mergeCell ref="ALQ3:ALQ5"/>
    <mergeCell ref="ALR3:ALR5"/>
    <mergeCell ref="ALS3:ALS5"/>
    <mergeCell ref="ALT3:ALT5"/>
    <mergeCell ref="ALU3:ALU5"/>
    <mergeCell ref="ALV3:ALV5"/>
    <mergeCell ref="ALW3:ALW5"/>
    <mergeCell ref="ALX3:ALX5"/>
    <mergeCell ref="ALY3:ALY5"/>
    <mergeCell ref="ALZ3:ALZ5"/>
    <mergeCell ref="AMA3:AMA5"/>
    <mergeCell ref="AMB3:AMB5"/>
    <mergeCell ref="AMC3:AMC5"/>
    <mergeCell ref="AMD3:AMD5"/>
    <mergeCell ref="AME3:AME5"/>
    <mergeCell ref="AMF3:AMF5"/>
    <mergeCell ref="AMG3:AMG5"/>
    <mergeCell ref="AMH3:AMH5"/>
    <mergeCell ref="AMI3:AMI5"/>
    <mergeCell ref="AMJ3:AMJ5"/>
    <mergeCell ref="ANC2:ANF3"/>
    <mergeCell ref="ANC4:ANC5"/>
    <mergeCell ref="AND4:AND5"/>
    <mergeCell ref="ANE4:ANE5"/>
    <mergeCell ref="ANF4:ANF5"/>
    <mergeCell ref="AOI3:AOI5"/>
    <mergeCell ref="AMK3:AMK5"/>
    <mergeCell ref="AML3:AML5"/>
    <mergeCell ref="AMM3:AMM5"/>
    <mergeCell ref="AMN3:AMN5"/>
    <mergeCell ref="AMO3:AMO5"/>
    <mergeCell ref="AMP3:AMP5"/>
    <mergeCell ref="AMQ3:AMQ5"/>
    <mergeCell ref="AMR3:AMR5"/>
    <mergeCell ref="AMS3:AMS5"/>
    <mergeCell ref="ANX2:ANX5"/>
    <mergeCell ref="ANY2:AOF2"/>
    <mergeCell ref="ANY3:ANY5"/>
    <mergeCell ref="ANZ3:ANZ5"/>
    <mergeCell ref="AOA3:AOA5"/>
    <mergeCell ref="AOB3:AOB5"/>
    <mergeCell ref="AOJ3:AOJ5"/>
    <mergeCell ref="AOK3:AOK5"/>
    <mergeCell ref="AOL3:AOL5"/>
    <mergeCell ref="AOM3:AOM5"/>
    <mergeCell ref="AOD3:AOD5"/>
    <mergeCell ref="AOE3:AOE5"/>
    <mergeCell ref="AOF3:AOF5"/>
    <mergeCell ref="AMT3:AMT5"/>
    <mergeCell ref="AMU2:AMX3"/>
    <mergeCell ref="AMW4:AMW5"/>
    <mergeCell ref="AMX4:AMX5"/>
    <mergeCell ref="AOC3:AOC5"/>
    <mergeCell ref="ANQ2:ANW2"/>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pageSetUpPr fitToPage="1"/>
  </sheetPr>
  <dimension ref="A1:O53"/>
  <sheetViews>
    <sheetView workbookViewId="0">
      <selection activeCell="A11" sqref="A11:G11"/>
    </sheetView>
  </sheetViews>
  <sheetFormatPr defaultColWidth="8.875" defaultRowHeight="13.5"/>
  <cols>
    <col min="1" max="1" width="5.125" style="3" customWidth="1"/>
    <col min="2" max="2" width="3.5" style="3" customWidth="1"/>
    <col min="3" max="4" width="8.875" style="3"/>
    <col min="5" max="5" width="12.75" style="3" customWidth="1"/>
    <col min="6" max="6" width="8.5" style="3" customWidth="1"/>
    <col min="7" max="7" width="3.375" style="3" customWidth="1"/>
    <col min="8" max="8" width="14.875" style="3" customWidth="1"/>
    <col min="9" max="9" width="14.125" style="3" customWidth="1"/>
    <col min="10" max="10" width="14.25" style="3" customWidth="1"/>
    <col min="11" max="11" width="10.875" style="3" customWidth="1"/>
    <col min="12" max="16384" width="8.875" style="3"/>
  </cols>
  <sheetData>
    <row r="1" spans="1:15" ht="15" customHeight="1">
      <c r="A1" s="7" t="s">
        <v>1028</v>
      </c>
    </row>
    <row r="2" spans="1:15" ht="15" customHeight="1"/>
    <row r="3" spans="1:15" ht="15" customHeight="1">
      <c r="A3" s="3" t="s">
        <v>753</v>
      </c>
      <c r="M3" s="131"/>
      <c r="O3" s="131"/>
    </row>
    <row r="4" spans="1:15" ht="9" customHeight="1">
      <c r="M4" s="131"/>
      <c r="O4" s="131"/>
    </row>
    <row r="5" spans="1:15" ht="18" customHeight="1">
      <c r="A5" s="234"/>
      <c r="B5" s="235"/>
      <c r="C5" s="235"/>
      <c r="D5" s="235"/>
      <c r="E5" s="235"/>
      <c r="F5" s="235"/>
      <c r="G5" s="233"/>
      <c r="H5" s="160" t="s">
        <v>62</v>
      </c>
      <c r="I5" s="155" t="s">
        <v>84</v>
      </c>
      <c r="J5" s="153" t="s">
        <v>60</v>
      </c>
      <c r="K5" s="131"/>
    </row>
    <row r="6" spans="1:15" ht="20.100000000000001" customHeight="1">
      <c r="A6" s="265" t="s">
        <v>63</v>
      </c>
      <c r="B6" s="266"/>
      <c r="C6" s="266"/>
      <c r="D6" s="266"/>
      <c r="E6" s="266"/>
      <c r="F6" s="266"/>
      <c r="G6" s="267"/>
      <c r="H6" s="63"/>
      <c r="I6" s="63"/>
      <c r="J6" s="63"/>
      <c r="K6" s="51" t="s">
        <v>412</v>
      </c>
    </row>
    <row r="7" spans="1:15" ht="20.100000000000001" customHeight="1">
      <c r="A7" s="265" t="s">
        <v>64</v>
      </c>
      <c r="B7" s="266"/>
      <c r="C7" s="266"/>
      <c r="D7" s="266"/>
      <c r="E7" s="266"/>
      <c r="F7" s="266"/>
      <c r="G7" s="267"/>
      <c r="H7" s="63"/>
      <c r="I7" s="63"/>
      <c r="J7" s="63"/>
      <c r="K7" s="131"/>
    </row>
    <row r="8" spans="1:15" ht="20.100000000000001" customHeight="1">
      <c r="A8" s="265" t="s">
        <v>166</v>
      </c>
      <c r="B8" s="266"/>
      <c r="C8" s="266"/>
      <c r="D8" s="266"/>
      <c r="E8" s="266"/>
      <c r="F8" s="266"/>
      <c r="G8" s="267"/>
      <c r="H8" s="63"/>
      <c r="I8" s="63"/>
      <c r="J8" s="63"/>
      <c r="K8" s="131"/>
    </row>
    <row r="9" spans="1:15" ht="20.100000000000001" customHeight="1">
      <c r="A9" s="265" t="s">
        <v>78</v>
      </c>
      <c r="B9" s="266"/>
      <c r="C9" s="266"/>
      <c r="D9" s="266"/>
      <c r="E9" s="266"/>
      <c r="F9" s="266"/>
      <c r="G9" s="267"/>
      <c r="H9" s="63"/>
      <c r="I9" s="63"/>
      <c r="J9" s="63"/>
    </row>
    <row r="10" spans="1:15" ht="20.100000000000001" customHeight="1">
      <c r="A10" s="265" t="s">
        <v>104</v>
      </c>
      <c r="B10" s="266"/>
      <c r="C10" s="266"/>
      <c r="D10" s="266"/>
      <c r="E10" s="266"/>
      <c r="F10" s="266"/>
      <c r="G10" s="267"/>
      <c r="H10" s="63"/>
      <c r="I10" s="63"/>
      <c r="J10" s="63"/>
      <c r="K10" s="131"/>
    </row>
    <row r="11" spans="1:15" ht="20.100000000000001" customHeight="1">
      <c r="A11" s="265" t="s">
        <v>65</v>
      </c>
      <c r="B11" s="266"/>
      <c r="C11" s="266"/>
      <c r="D11" s="266"/>
      <c r="E11" s="266"/>
      <c r="F11" s="266"/>
      <c r="G11" s="267"/>
      <c r="H11" s="63"/>
      <c r="I11" s="63"/>
      <c r="J11" s="63"/>
      <c r="K11" s="131"/>
    </row>
    <row r="12" spans="1:15" ht="20.100000000000001" customHeight="1">
      <c r="A12" s="265" t="s">
        <v>66</v>
      </c>
      <c r="B12" s="266"/>
      <c r="C12" s="266"/>
      <c r="D12" s="266"/>
      <c r="E12" s="266"/>
      <c r="F12" s="266"/>
      <c r="G12" s="267"/>
      <c r="H12" s="63"/>
      <c r="I12" s="63"/>
      <c r="J12" s="63"/>
      <c r="K12" s="131"/>
    </row>
    <row r="13" spans="1:15" ht="20.100000000000001" customHeight="1">
      <c r="A13" s="265" t="s">
        <v>67</v>
      </c>
      <c r="B13" s="266"/>
      <c r="C13" s="266"/>
      <c r="D13" s="266"/>
      <c r="E13" s="266"/>
      <c r="F13" s="266"/>
      <c r="G13" s="267"/>
      <c r="H13" s="63"/>
      <c r="I13" s="63"/>
      <c r="J13" s="63"/>
      <c r="K13" s="131"/>
    </row>
    <row r="14" spans="1:15" ht="20.100000000000001" customHeight="1">
      <c r="A14" s="265" t="s">
        <v>103</v>
      </c>
      <c r="B14" s="266"/>
      <c r="C14" s="266"/>
      <c r="D14" s="266"/>
      <c r="E14" s="266"/>
      <c r="F14" s="266"/>
      <c r="G14" s="267"/>
      <c r="H14" s="63"/>
      <c r="I14" s="63"/>
      <c r="J14" s="63"/>
      <c r="K14" s="131"/>
    </row>
    <row r="15" spans="1:15" ht="20.100000000000001" customHeight="1">
      <c r="A15" s="265" t="s">
        <v>68</v>
      </c>
      <c r="B15" s="266"/>
      <c r="C15" s="266"/>
      <c r="D15" s="266"/>
      <c r="E15" s="266"/>
      <c r="F15" s="266"/>
      <c r="G15" s="267"/>
      <c r="H15" s="63"/>
      <c r="I15" s="63"/>
      <c r="J15" s="63"/>
      <c r="K15" s="131"/>
    </row>
    <row r="16" spans="1:15" ht="20.100000000000001" customHeight="1">
      <c r="A16" s="265" t="s">
        <v>69</v>
      </c>
      <c r="B16" s="266"/>
      <c r="C16" s="266"/>
      <c r="D16" s="266"/>
      <c r="E16" s="266"/>
      <c r="F16" s="266"/>
      <c r="G16" s="267"/>
      <c r="H16" s="63"/>
      <c r="I16" s="63"/>
      <c r="J16" s="63"/>
      <c r="K16" s="131"/>
    </row>
    <row r="17" spans="1:11" ht="20.100000000000001" customHeight="1">
      <c r="A17" s="265" t="s">
        <v>70</v>
      </c>
      <c r="B17" s="266"/>
      <c r="C17" s="266"/>
      <c r="D17" s="266"/>
      <c r="E17" s="266"/>
      <c r="F17" s="266"/>
      <c r="G17" s="267"/>
      <c r="H17" s="63"/>
      <c r="I17" s="63"/>
      <c r="J17" s="63"/>
      <c r="K17" s="131"/>
    </row>
    <row r="18" spans="1:11" ht="20.100000000000001" customHeight="1">
      <c r="A18" s="265" t="s">
        <v>71</v>
      </c>
      <c r="B18" s="266"/>
      <c r="C18" s="266"/>
      <c r="D18" s="266"/>
      <c r="E18" s="266"/>
      <c r="F18" s="266"/>
      <c r="G18" s="267"/>
      <c r="H18" s="63"/>
      <c r="I18" s="63"/>
      <c r="J18" s="63"/>
      <c r="K18" s="131"/>
    </row>
    <row r="19" spans="1:11" ht="20.100000000000001" customHeight="1">
      <c r="A19" s="265" t="s">
        <v>72</v>
      </c>
      <c r="B19" s="266"/>
      <c r="C19" s="266"/>
      <c r="D19" s="266"/>
      <c r="E19" s="266"/>
      <c r="F19" s="266"/>
      <c r="G19" s="267"/>
      <c r="H19" s="63"/>
      <c r="I19" s="63"/>
      <c r="J19" s="63"/>
    </row>
    <row r="20" spans="1:11" ht="20.100000000000001" customHeight="1">
      <c r="A20" s="265" t="s">
        <v>73</v>
      </c>
      <c r="B20" s="266"/>
      <c r="C20" s="266"/>
      <c r="D20" s="266"/>
      <c r="E20" s="266"/>
      <c r="F20" s="266"/>
      <c r="G20" s="267"/>
      <c r="H20" s="63"/>
      <c r="I20" s="63"/>
      <c r="J20" s="63"/>
    </row>
    <row r="21" spans="1:11" ht="20.100000000000001" customHeight="1">
      <c r="A21" s="265" t="s">
        <v>74</v>
      </c>
      <c r="B21" s="266"/>
      <c r="C21" s="266"/>
      <c r="D21" s="266"/>
      <c r="E21" s="266"/>
      <c r="F21" s="266"/>
      <c r="G21" s="267"/>
      <c r="H21" s="63"/>
      <c r="I21" s="63"/>
      <c r="J21" s="63"/>
    </row>
    <row r="22" spans="1:11" ht="20.100000000000001" customHeight="1">
      <c r="A22" s="265" t="s">
        <v>170</v>
      </c>
      <c r="B22" s="266"/>
      <c r="C22" s="266"/>
      <c r="D22" s="266"/>
      <c r="E22" s="266"/>
      <c r="F22" s="266"/>
      <c r="G22" s="267"/>
      <c r="H22" s="63"/>
      <c r="I22" s="63"/>
      <c r="J22" s="63"/>
    </row>
    <row r="23" spans="1:11" ht="20.100000000000001" customHeight="1">
      <c r="A23" s="265" t="s">
        <v>75</v>
      </c>
      <c r="B23" s="266"/>
      <c r="C23" s="266"/>
      <c r="D23" s="266"/>
      <c r="E23" s="266"/>
      <c r="F23" s="266"/>
      <c r="G23" s="267"/>
      <c r="H23" s="63"/>
      <c r="I23" s="63"/>
      <c r="J23" s="63"/>
    </row>
    <row r="24" spans="1:11" ht="20.100000000000001" customHeight="1">
      <c r="A24" s="265" t="s">
        <v>76</v>
      </c>
      <c r="B24" s="266"/>
      <c r="C24" s="266"/>
      <c r="D24" s="266"/>
      <c r="E24" s="266"/>
      <c r="F24" s="266"/>
      <c r="G24" s="267"/>
      <c r="H24" s="63"/>
      <c r="I24" s="63"/>
      <c r="J24" s="63"/>
    </row>
    <row r="25" spans="1:11" ht="20.100000000000001" customHeight="1">
      <c r="A25" s="265" t="s">
        <v>77</v>
      </c>
      <c r="B25" s="266"/>
      <c r="C25" s="266"/>
      <c r="D25" s="266"/>
      <c r="E25" s="266"/>
      <c r="F25" s="266"/>
      <c r="G25" s="267"/>
      <c r="H25" s="63"/>
      <c r="I25" s="63"/>
      <c r="J25" s="63"/>
    </row>
    <row r="26" spans="1:11" ht="20.100000000000001" customHeight="1">
      <c r="A26" s="265" t="s">
        <v>195</v>
      </c>
      <c r="B26" s="266"/>
      <c r="C26" s="266"/>
      <c r="D26" s="266"/>
      <c r="E26" s="266"/>
      <c r="F26" s="266"/>
      <c r="G26" s="267"/>
      <c r="H26" s="63"/>
      <c r="I26" s="63"/>
      <c r="J26" s="63"/>
    </row>
    <row r="27" spans="1:11" ht="20.100000000000001" customHeight="1">
      <c r="A27" s="265" t="s">
        <v>157</v>
      </c>
      <c r="B27" s="266"/>
      <c r="C27" s="266"/>
      <c r="D27" s="266"/>
      <c r="E27" s="266"/>
      <c r="F27" s="266"/>
      <c r="G27" s="267"/>
      <c r="H27" s="63"/>
      <c r="I27" s="63"/>
      <c r="J27" s="63"/>
    </row>
    <row r="28" spans="1:11" ht="20.100000000000001" customHeight="1">
      <c r="A28" s="265" t="s">
        <v>198</v>
      </c>
      <c r="B28" s="266"/>
      <c r="C28" s="266"/>
      <c r="D28" s="266"/>
      <c r="E28" s="266"/>
      <c r="F28" s="266"/>
      <c r="G28" s="267"/>
      <c r="H28" s="63"/>
      <c r="I28" s="63"/>
      <c r="J28" s="63"/>
    </row>
    <row r="29" spans="1:11" ht="20.100000000000001" customHeight="1">
      <c r="A29" s="265" t="s">
        <v>199</v>
      </c>
      <c r="B29" s="266"/>
      <c r="C29" s="266"/>
      <c r="D29" s="266"/>
      <c r="E29" s="266"/>
      <c r="F29" s="266"/>
      <c r="G29" s="267"/>
      <c r="H29" s="63"/>
      <c r="I29" s="63"/>
      <c r="J29" s="63"/>
    </row>
    <row r="30" spans="1:11" ht="20.25" customHeight="1">
      <c r="A30" s="265" t="s">
        <v>200</v>
      </c>
      <c r="B30" s="266"/>
      <c r="C30" s="266"/>
      <c r="D30" s="266"/>
      <c r="E30" s="266"/>
      <c r="F30" s="266"/>
      <c r="G30" s="267"/>
      <c r="H30" s="63"/>
      <c r="I30" s="63"/>
      <c r="J30" s="63"/>
    </row>
    <row r="31" spans="1:11" ht="15" customHeight="1"/>
    <row r="32" spans="1:11" ht="15" customHeight="1">
      <c r="B32" s="3" t="s">
        <v>584</v>
      </c>
    </row>
    <row r="33" spans="1:10" ht="15" customHeight="1">
      <c r="A33" s="268"/>
      <c r="B33" s="268"/>
      <c r="C33" s="268"/>
      <c r="D33" s="268"/>
      <c r="E33" s="268"/>
      <c r="F33" s="268"/>
      <c r="G33" s="268"/>
      <c r="H33" s="268"/>
      <c r="I33" s="268"/>
      <c r="J33" s="268"/>
    </row>
    <row r="34" spans="1:10" ht="15" customHeight="1">
      <c r="A34" s="268"/>
      <c r="B34" s="268"/>
      <c r="C34" s="268"/>
      <c r="D34" s="268"/>
      <c r="E34" s="268"/>
      <c r="F34" s="268"/>
      <c r="G34" s="268"/>
      <c r="H34" s="268"/>
      <c r="I34" s="268"/>
      <c r="J34" s="268"/>
    </row>
    <row r="35" spans="1:10" ht="15" customHeight="1">
      <c r="A35" s="268"/>
      <c r="B35" s="268"/>
      <c r="C35" s="268"/>
      <c r="D35" s="268"/>
      <c r="E35" s="268"/>
      <c r="F35" s="268"/>
      <c r="G35" s="268"/>
      <c r="H35" s="268"/>
      <c r="I35" s="268"/>
      <c r="J35" s="268"/>
    </row>
    <row r="36" spans="1:10" ht="15" customHeight="1">
      <c r="A36" s="268"/>
      <c r="B36" s="268"/>
      <c r="C36" s="268"/>
      <c r="D36" s="268"/>
      <c r="E36" s="268"/>
      <c r="F36" s="268"/>
      <c r="G36" s="268"/>
      <c r="H36" s="268"/>
      <c r="I36" s="268"/>
      <c r="J36" s="268"/>
    </row>
    <row r="37" spans="1:10" ht="15" customHeight="1">
      <c r="A37" s="3" t="s">
        <v>1001</v>
      </c>
    </row>
    <row r="38" spans="1:10" ht="5.25" customHeight="1"/>
    <row r="39" spans="1:10" ht="15" customHeight="1">
      <c r="B39" s="3" t="s">
        <v>413</v>
      </c>
      <c r="E39" s="9"/>
    </row>
    <row r="40" spans="1:10" ht="6.75" customHeight="1"/>
    <row r="41" spans="1:10" ht="15" customHeight="1">
      <c r="B41" s="63"/>
      <c r="C41" s="18" t="s">
        <v>452</v>
      </c>
      <c r="G41" s="63"/>
      <c r="H41" s="3" t="s">
        <v>114</v>
      </c>
    </row>
    <row r="42" spans="1:10" ht="13.5" customHeight="1">
      <c r="B42" s="8"/>
      <c r="G42" s="8"/>
    </row>
    <row r="43" spans="1:10" ht="15" customHeight="1">
      <c r="B43" s="63"/>
      <c r="C43" s="3" t="s">
        <v>50</v>
      </c>
      <c r="G43" s="63"/>
      <c r="H43" s="3" t="s">
        <v>113</v>
      </c>
    </row>
    <row r="44" spans="1:10" ht="13.5" customHeight="1">
      <c r="B44" s="8"/>
      <c r="G44" s="8"/>
    </row>
    <row r="45" spans="1:10" ht="15" customHeight="1">
      <c r="B45" s="63"/>
      <c r="C45" s="3" t="s">
        <v>454</v>
      </c>
      <c r="G45" s="63"/>
      <c r="H45" s="3" t="s">
        <v>115</v>
      </c>
    </row>
    <row r="46" spans="1:10" ht="15" customHeight="1">
      <c r="B46" s="8"/>
    </row>
    <row r="47" spans="1:10" ht="15" customHeight="1">
      <c r="B47" s="63"/>
      <c r="C47" s="3" t="s">
        <v>46</v>
      </c>
      <c r="E47" s="3" t="s">
        <v>732</v>
      </c>
    </row>
    <row r="48" spans="1:10" ht="15" customHeight="1">
      <c r="E48" s="268"/>
      <c r="F48" s="268"/>
      <c r="G48" s="268"/>
      <c r="H48" s="268"/>
      <c r="I48" s="268"/>
      <c r="J48" s="268"/>
    </row>
    <row r="49" spans="5:10" ht="15" customHeight="1">
      <c r="E49" s="268"/>
      <c r="F49" s="268"/>
      <c r="G49" s="268"/>
      <c r="H49" s="268"/>
      <c r="I49" s="268"/>
      <c r="J49" s="268"/>
    </row>
    <row r="50" spans="5:10" ht="15" customHeight="1">
      <c r="E50" s="268"/>
      <c r="F50" s="268"/>
      <c r="G50" s="268"/>
      <c r="H50" s="268"/>
      <c r="I50" s="268"/>
      <c r="J50" s="268"/>
    </row>
    <row r="51" spans="5:10" ht="15" customHeight="1">
      <c r="E51" s="268"/>
      <c r="F51" s="268"/>
      <c r="G51" s="268"/>
      <c r="H51" s="268"/>
      <c r="I51" s="268"/>
      <c r="J51" s="268"/>
    </row>
    <row r="53" spans="5:10" ht="3" customHeight="1"/>
  </sheetData>
  <protectedRanges>
    <protectedRange sqref="H6:J30 A33 B41 B43 B45 B47 G41 G43 G45 E48" name="範囲1"/>
  </protectedRanges>
  <mergeCells count="28">
    <mergeCell ref="E48:J51"/>
    <mergeCell ref="A33:J36"/>
    <mergeCell ref="A19:G19"/>
    <mergeCell ref="A20:G20"/>
    <mergeCell ref="A21:G21"/>
    <mergeCell ref="A22:G22"/>
    <mergeCell ref="A23:G23"/>
    <mergeCell ref="A29:G29"/>
    <mergeCell ref="A30:G30"/>
    <mergeCell ref="A24:G24"/>
    <mergeCell ref="A25:G25"/>
    <mergeCell ref="A26:G26"/>
    <mergeCell ref="A27:G27"/>
    <mergeCell ref="A28:G28"/>
    <mergeCell ref="A5:G5"/>
    <mergeCell ref="A6:G6"/>
    <mergeCell ref="A7:G7"/>
    <mergeCell ref="A8:G8"/>
    <mergeCell ref="A9:G9"/>
    <mergeCell ref="A15:G15"/>
    <mergeCell ref="A16:G16"/>
    <mergeCell ref="A17:G17"/>
    <mergeCell ref="A18:G18"/>
    <mergeCell ref="A10:G10"/>
    <mergeCell ref="A11:G11"/>
    <mergeCell ref="A12:G12"/>
    <mergeCell ref="A13:G13"/>
    <mergeCell ref="A14:G14"/>
  </mergeCells>
  <phoneticPr fontId="6"/>
  <dataValidations count="1">
    <dataValidation type="list" allowBlank="1" showInputMessage="1" showErrorMessage="1" sqref="H6:J30 B41 B43 B45 B47 G41 G43 G45" xr:uid="{00000000-0002-0000-0100-000000000000}">
      <formula1>$K$6</formula1>
    </dataValidation>
  </dataValidations>
  <pageMargins left="0.59055118110236227" right="0.59055118110236227" top="0.74803149606299213" bottom="0.39370078740157483" header="0.51181102362204722" footer="0.51181102362204722"/>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79998168889431442"/>
  </sheetPr>
  <dimension ref="A1:P55"/>
  <sheetViews>
    <sheetView workbookViewId="0">
      <selection activeCell="H12" sqref="H12:J12"/>
    </sheetView>
  </sheetViews>
  <sheetFormatPr defaultColWidth="8.875" defaultRowHeight="13.5"/>
  <cols>
    <col min="1" max="1" width="5.75" style="3" customWidth="1"/>
    <col min="2" max="3" width="8.875" style="3"/>
    <col min="4" max="5" width="9" style="3" customWidth="1"/>
    <col min="6" max="6" width="9.875" style="3" customWidth="1"/>
    <col min="7" max="7" width="2.75" style="3" customWidth="1"/>
    <col min="8" max="8" width="9" style="3" customWidth="1"/>
    <col min="9" max="9" width="6.625" style="3" customWidth="1"/>
    <col min="10" max="10" width="6.5" style="3" customWidth="1"/>
    <col min="11" max="11" width="2.75" style="3" customWidth="1"/>
    <col min="12" max="12" width="9" style="3" customWidth="1"/>
    <col min="13" max="13" width="5.5" style="3" customWidth="1"/>
    <col min="14" max="14" width="5.75" style="3" customWidth="1"/>
    <col min="15" max="15" width="2.75" style="3" customWidth="1"/>
    <col min="16" max="16384" width="8.875" style="3"/>
  </cols>
  <sheetData>
    <row r="1" spans="1:16" ht="17.25">
      <c r="A1" s="120" t="s">
        <v>79</v>
      </c>
    </row>
    <row r="2" spans="1:16" ht="13.5" customHeight="1">
      <c r="A2" s="269" t="s">
        <v>1029</v>
      </c>
      <c r="B2" s="269"/>
      <c r="C2" s="269"/>
      <c r="D2" s="269"/>
      <c r="E2" s="269"/>
      <c r="F2" s="269"/>
      <c r="G2" s="269"/>
      <c r="H2" s="269"/>
      <c r="I2" s="269"/>
      <c r="J2" s="269"/>
      <c r="K2" s="269"/>
      <c r="L2" s="269"/>
      <c r="M2" s="269"/>
      <c r="N2" s="269"/>
      <c r="O2" s="269"/>
    </row>
    <row r="3" spans="1:16" s="7" customFormat="1" ht="14.25">
      <c r="A3" s="269"/>
      <c r="B3" s="269"/>
      <c r="C3" s="269"/>
      <c r="D3" s="269"/>
      <c r="E3" s="269"/>
      <c r="F3" s="269"/>
      <c r="G3" s="269"/>
      <c r="H3" s="269"/>
      <c r="I3" s="269"/>
      <c r="J3" s="269"/>
      <c r="K3" s="269"/>
      <c r="L3" s="269"/>
      <c r="M3" s="269"/>
      <c r="N3" s="269"/>
      <c r="O3" s="269"/>
    </row>
    <row r="4" spans="1:16" s="11" customFormat="1" ht="6.75" customHeight="1">
      <c r="A4" s="3"/>
      <c r="B4" s="3"/>
      <c r="C4" s="3"/>
      <c r="D4" s="3"/>
      <c r="E4" s="3"/>
      <c r="F4" s="3"/>
      <c r="G4" s="3"/>
      <c r="H4" s="3"/>
      <c r="I4" s="3"/>
      <c r="J4" s="3"/>
      <c r="K4" s="3"/>
      <c r="L4" s="3"/>
      <c r="M4" s="3"/>
      <c r="N4" s="3"/>
    </row>
    <row r="5" spans="1:16">
      <c r="A5" s="3" t="s">
        <v>746</v>
      </c>
    </row>
    <row r="6" spans="1:16" ht="6.75" customHeight="1">
      <c r="A6" s="3" t="s">
        <v>147</v>
      </c>
    </row>
    <row r="7" spans="1:16">
      <c r="B7" s="3" t="s">
        <v>102</v>
      </c>
    </row>
    <row r="8" spans="1:16" ht="3.75" customHeight="1"/>
    <row r="9" spans="1:16" ht="38.25" customHeight="1">
      <c r="B9" s="273"/>
      <c r="C9" s="274"/>
      <c r="D9" s="275"/>
      <c r="E9" s="234" t="s">
        <v>801</v>
      </c>
      <c r="F9" s="235"/>
      <c r="G9" s="233"/>
      <c r="H9" s="234" t="s">
        <v>694</v>
      </c>
      <c r="I9" s="235"/>
      <c r="J9" s="235"/>
      <c r="K9" s="233"/>
      <c r="L9" s="278" t="s">
        <v>580</v>
      </c>
      <c r="M9" s="278"/>
      <c r="N9" s="278"/>
      <c r="O9" s="278"/>
    </row>
    <row r="10" spans="1:16" ht="36" customHeight="1">
      <c r="B10" s="234" t="s">
        <v>128</v>
      </c>
      <c r="C10" s="235"/>
      <c r="D10" s="233"/>
      <c r="E10" s="221"/>
      <c r="F10" s="223"/>
      <c r="G10" s="123" t="s">
        <v>579</v>
      </c>
      <c r="H10" s="221"/>
      <c r="I10" s="222"/>
      <c r="J10" s="223"/>
      <c r="K10" s="124" t="s">
        <v>579</v>
      </c>
      <c r="L10" s="279" t="e">
        <f>ROUNDUP(H10/E10*100,2)</f>
        <v>#DIV/0!</v>
      </c>
      <c r="M10" s="279"/>
      <c r="N10" s="279"/>
      <c r="O10" s="279"/>
      <c r="P10" s="121"/>
    </row>
    <row r="11" spans="1:16" ht="36" customHeight="1">
      <c r="B11" s="234" t="s">
        <v>143</v>
      </c>
      <c r="C11" s="235"/>
      <c r="D11" s="233"/>
      <c r="E11" s="221"/>
      <c r="F11" s="223"/>
      <c r="G11" s="123" t="s">
        <v>579</v>
      </c>
      <c r="H11" s="221"/>
      <c r="I11" s="222"/>
      <c r="J11" s="223"/>
      <c r="K11" s="124" t="s">
        <v>579</v>
      </c>
      <c r="L11" s="279" t="e">
        <f>ROUNDUP(H11/E11*100,2)</f>
        <v>#DIV/0!</v>
      </c>
      <c r="M11" s="279"/>
      <c r="N11" s="279"/>
      <c r="O11" s="279"/>
      <c r="P11" s="121"/>
    </row>
    <row r="12" spans="1:16" ht="36" customHeight="1">
      <c r="B12" s="234" t="s">
        <v>6</v>
      </c>
      <c r="C12" s="235"/>
      <c r="D12" s="233"/>
      <c r="E12" s="271">
        <f>SUM(E10:F11)</f>
        <v>0</v>
      </c>
      <c r="F12" s="272"/>
      <c r="G12" s="125" t="s">
        <v>579</v>
      </c>
      <c r="H12" s="280">
        <f>SUM(H10:J11)</f>
        <v>0</v>
      </c>
      <c r="I12" s="281"/>
      <c r="J12" s="282"/>
      <c r="K12" s="126" t="s">
        <v>579</v>
      </c>
      <c r="L12" s="279" t="e">
        <f>ROUNDUP(H12/E12*100,2)</f>
        <v>#DIV/0!</v>
      </c>
      <c r="M12" s="279"/>
      <c r="N12" s="279"/>
      <c r="O12" s="279"/>
      <c r="P12" s="8"/>
    </row>
    <row r="15" spans="1:16">
      <c r="A15" s="3" t="s">
        <v>802</v>
      </c>
    </row>
    <row r="16" spans="1:16" ht="15" customHeight="1">
      <c r="A16" s="3" t="s">
        <v>803</v>
      </c>
    </row>
    <row r="17" spans="1:15" ht="8.25" customHeight="1"/>
    <row r="18" spans="1:15" ht="15" customHeight="1">
      <c r="B18" s="3" t="s">
        <v>455</v>
      </c>
      <c r="D18" s="270"/>
      <c r="E18" s="270"/>
    </row>
    <row r="19" spans="1:15" ht="15" customHeight="1">
      <c r="B19" s="3" t="s">
        <v>456</v>
      </c>
      <c r="D19" s="270"/>
      <c r="E19" s="270"/>
    </row>
    <row r="20" spans="1:15">
      <c r="B20" s="122"/>
      <c r="C20" s="122"/>
      <c r="D20" s="122"/>
      <c r="E20" s="122"/>
    </row>
    <row r="22" spans="1:15">
      <c r="A22" s="3" t="s">
        <v>148</v>
      </c>
    </row>
    <row r="23" spans="1:15" ht="13.5" customHeight="1">
      <c r="A23" s="3" t="s">
        <v>585</v>
      </c>
    </row>
    <row r="24" spans="1:15" ht="15" customHeight="1">
      <c r="B24" s="3" t="s">
        <v>9</v>
      </c>
      <c r="H24" s="278" t="s">
        <v>414</v>
      </c>
      <c r="I24" s="278"/>
      <c r="J24" s="278"/>
      <c r="K24" s="278"/>
      <c r="L24" s="278" t="s">
        <v>415</v>
      </c>
      <c r="M24" s="278"/>
      <c r="N24" s="278"/>
      <c r="O24" s="278"/>
    </row>
    <row r="25" spans="1:15" ht="15" customHeight="1">
      <c r="B25" s="3" t="s">
        <v>10</v>
      </c>
      <c r="H25" s="278"/>
      <c r="I25" s="278"/>
      <c r="J25" s="278"/>
      <c r="K25" s="278"/>
      <c r="L25" s="278"/>
      <c r="M25" s="278"/>
      <c r="N25" s="278"/>
      <c r="O25" s="278"/>
    </row>
    <row r="26" spans="1:15" ht="15" customHeight="1">
      <c r="B26" s="3" t="s">
        <v>56</v>
      </c>
      <c r="H26" s="232" t="s">
        <v>202</v>
      </c>
      <c r="I26" s="232"/>
      <c r="J26" s="232"/>
      <c r="K26" s="232"/>
      <c r="L26" s="232" t="s">
        <v>202</v>
      </c>
      <c r="M26" s="232"/>
      <c r="N26" s="232"/>
      <c r="O26" s="232"/>
    </row>
    <row r="27" spans="1:15" ht="15" customHeight="1">
      <c r="B27" s="3" t="s">
        <v>133</v>
      </c>
      <c r="H27" s="276"/>
      <c r="I27" s="276"/>
      <c r="J27" s="276"/>
      <c r="K27" s="276"/>
      <c r="L27" s="276"/>
      <c r="M27" s="276"/>
      <c r="N27" s="276"/>
      <c r="O27" s="276"/>
    </row>
    <row r="28" spans="1:15" ht="15" customHeight="1">
      <c r="B28" s="3" t="s">
        <v>134</v>
      </c>
      <c r="H28" s="276"/>
      <c r="I28" s="276"/>
      <c r="J28" s="276"/>
      <c r="K28" s="276"/>
      <c r="L28" s="276"/>
      <c r="M28" s="276"/>
      <c r="N28" s="276"/>
      <c r="O28" s="276"/>
    </row>
    <row r="29" spans="1:15" ht="15" customHeight="1">
      <c r="B29" s="3" t="s">
        <v>135</v>
      </c>
      <c r="H29" s="276"/>
      <c r="I29" s="276"/>
      <c r="J29" s="276"/>
      <c r="K29" s="276"/>
      <c r="L29" s="276"/>
      <c r="M29" s="276"/>
      <c r="N29" s="276"/>
      <c r="O29" s="276"/>
    </row>
    <row r="30" spans="1:15" ht="15" customHeight="1">
      <c r="B30" s="3" t="s">
        <v>136</v>
      </c>
      <c r="H30" s="232" t="s">
        <v>129</v>
      </c>
      <c r="I30" s="232"/>
      <c r="J30" s="232"/>
      <c r="K30" s="232"/>
      <c r="L30" s="277" t="s">
        <v>129</v>
      </c>
      <c r="M30" s="277"/>
      <c r="N30" s="277"/>
      <c r="O30" s="277"/>
    </row>
    <row r="31" spans="1:15" ht="15" customHeight="1">
      <c r="B31" s="3" t="s">
        <v>137</v>
      </c>
      <c r="H31" s="276"/>
      <c r="I31" s="276"/>
      <c r="J31" s="276"/>
      <c r="K31" s="276"/>
      <c r="L31" s="276"/>
      <c r="M31" s="276"/>
      <c r="N31" s="276"/>
      <c r="O31" s="276"/>
    </row>
    <row r="32" spans="1:15" ht="15" customHeight="1">
      <c r="B32" s="3" t="s">
        <v>138</v>
      </c>
      <c r="H32" s="276"/>
      <c r="I32" s="276"/>
      <c r="J32" s="276"/>
      <c r="K32" s="276"/>
      <c r="L32" s="276"/>
      <c r="M32" s="276"/>
      <c r="N32" s="276"/>
      <c r="O32" s="276"/>
    </row>
    <row r="33" spans="2:15" ht="15" customHeight="1">
      <c r="B33" s="3" t="s">
        <v>139</v>
      </c>
      <c r="H33" s="276"/>
      <c r="I33" s="276"/>
      <c r="J33" s="276"/>
      <c r="K33" s="276"/>
      <c r="L33" s="276"/>
      <c r="M33" s="276"/>
      <c r="N33" s="276"/>
      <c r="O33" s="276"/>
    </row>
    <row r="34" spans="2:15" ht="15" customHeight="1">
      <c r="B34" s="3" t="s">
        <v>140</v>
      </c>
      <c r="H34" s="232" t="s">
        <v>130</v>
      </c>
      <c r="I34" s="232"/>
      <c r="J34" s="232"/>
      <c r="K34" s="232"/>
      <c r="L34" s="232" t="s">
        <v>130</v>
      </c>
      <c r="M34" s="232"/>
      <c r="N34" s="232"/>
      <c r="O34" s="232"/>
    </row>
    <row r="35" spans="2:15" ht="15" customHeight="1">
      <c r="B35" s="3" t="s">
        <v>141</v>
      </c>
      <c r="H35" s="276"/>
      <c r="I35" s="276"/>
      <c r="J35" s="276"/>
      <c r="K35" s="276"/>
      <c r="L35" s="276"/>
      <c r="M35" s="276"/>
      <c r="N35" s="276"/>
      <c r="O35" s="276"/>
    </row>
    <row r="36" spans="2:15" ht="15" customHeight="1">
      <c r="B36" s="3" t="s">
        <v>142</v>
      </c>
      <c r="H36" s="276"/>
      <c r="I36" s="276"/>
      <c r="J36" s="276"/>
      <c r="K36" s="276"/>
      <c r="L36" s="276"/>
      <c r="M36" s="276"/>
      <c r="N36" s="276"/>
      <c r="O36" s="276"/>
    </row>
    <row r="37" spans="2:15" ht="15" customHeight="1">
      <c r="B37" s="3" t="s">
        <v>526</v>
      </c>
      <c r="H37" s="276"/>
      <c r="I37" s="276"/>
      <c r="J37" s="276"/>
      <c r="K37" s="276"/>
      <c r="L37" s="276"/>
      <c r="M37" s="276"/>
      <c r="N37" s="276"/>
      <c r="O37" s="276"/>
    </row>
    <row r="38" spans="2:15" ht="15" customHeight="1">
      <c r="B38" s="3" t="s">
        <v>167</v>
      </c>
    </row>
    <row r="39" spans="2:15" ht="15" customHeight="1">
      <c r="B39" s="3" t="s">
        <v>643</v>
      </c>
    </row>
    <row r="40" spans="2:15" ht="15" customHeight="1">
      <c r="B40" s="3" t="s">
        <v>648</v>
      </c>
    </row>
    <row r="41" spans="2:15" ht="15" customHeight="1">
      <c r="B41" s="3" t="s">
        <v>644</v>
      </c>
    </row>
    <row r="42" spans="2:15" ht="15" customHeight="1">
      <c r="B42" s="3" t="s">
        <v>645</v>
      </c>
    </row>
    <row r="43" spans="2:15" ht="15" customHeight="1">
      <c r="B43" s="3" t="s">
        <v>646</v>
      </c>
    </row>
    <row r="44" spans="2:15" ht="15" customHeight="1">
      <c r="B44" s="3" t="s">
        <v>649</v>
      </c>
    </row>
    <row r="45" spans="2:15" ht="12.75" customHeight="1">
      <c r="D45" s="3" t="s">
        <v>733</v>
      </c>
    </row>
    <row r="46" spans="2:15" ht="12.75" customHeight="1">
      <c r="D46" s="3" t="s">
        <v>416</v>
      </c>
    </row>
    <row r="47" spans="2:15">
      <c r="D47" s="268"/>
      <c r="E47" s="268"/>
      <c r="F47" s="268"/>
      <c r="G47" s="268"/>
      <c r="H47" s="268"/>
      <c r="I47" s="268"/>
      <c r="J47" s="268"/>
      <c r="K47" s="268"/>
      <c r="L47" s="268"/>
      <c r="M47" s="268"/>
      <c r="N47" s="268"/>
      <c r="O47" s="268"/>
    </row>
    <row r="48" spans="2:15">
      <c r="D48" s="268"/>
      <c r="E48" s="268"/>
      <c r="F48" s="268"/>
      <c r="G48" s="268"/>
      <c r="H48" s="268"/>
      <c r="I48" s="268"/>
      <c r="J48" s="268"/>
      <c r="K48" s="268"/>
      <c r="L48" s="268"/>
      <c r="M48" s="268"/>
      <c r="N48" s="268"/>
      <c r="O48" s="268"/>
    </row>
    <row r="49" spans="1:15">
      <c r="D49" s="268"/>
      <c r="E49" s="268"/>
      <c r="F49" s="268"/>
      <c r="G49" s="268"/>
      <c r="H49" s="268"/>
      <c r="I49" s="268"/>
      <c r="J49" s="268"/>
      <c r="K49" s="268"/>
      <c r="L49" s="268"/>
      <c r="M49" s="268"/>
      <c r="N49" s="268"/>
      <c r="O49" s="268"/>
    </row>
    <row r="50" spans="1:15" ht="13.15" customHeight="1">
      <c r="D50" s="268"/>
      <c r="E50" s="268"/>
      <c r="F50" s="268"/>
      <c r="G50" s="268"/>
      <c r="H50" s="268"/>
      <c r="I50" s="268"/>
      <c r="J50" s="268"/>
      <c r="K50" s="268"/>
      <c r="L50" s="268"/>
      <c r="M50" s="268"/>
      <c r="N50" s="268"/>
      <c r="O50" s="268"/>
    </row>
    <row r="51" spans="1:15" ht="13.15" customHeight="1">
      <c r="D51" s="3" t="s">
        <v>417</v>
      </c>
    </row>
    <row r="52" spans="1:15" ht="13.15" customHeight="1">
      <c r="D52" s="268"/>
      <c r="E52" s="268"/>
      <c r="F52" s="268"/>
      <c r="G52" s="268"/>
      <c r="H52" s="268"/>
      <c r="I52" s="268"/>
      <c r="J52" s="268"/>
      <c r="K52" s="268"/>
      <c r="L52" s="268"/>
      <c r="M52" s="268"/>
      <c r="N52" s="268"/>
      <c r="O52" s="268"/>
    </row>
    <row r="53" spans="1:15" ht="13.15" customHeight="1">
      <c r="D53" s="268"/>
      <c r="E53" s="268"/>
      <c r="F53" s="268"/>
      <c r="G53" s="268"/>
      <c r="H53" s="268"/>
      <c r="I53" s="268"/>
      <c r="J53" s="268"/>
      <c r="K53" s="268"/>
      <c r="L53" s="268"/>
      <c r="M53" s="268"/>
      <c r="N53" s="268"/>
      <c r="O53" s="268"/>
    </row>
    <row r="54" spans="1:15" s="7" customFormat="1" ht="13.15" customHeight="1">
      <c r="A54" s="3"/>
      <c r="B54" s="3"/>
      <c r="C54" s="3"/>
      <c r="D54" s="268"/>
      <c r="E54" s="268"/>
      <c r="F54" s="268"/>
      <c r="G54" s="268"/>
      <c r="H54" s="268"/>
      <c r="I54" s="268"/>
      <c r="J54" s="268"/>
      <c r="K54" s="268"/>
      <c r="L54" s="268"/>
      <c r="M54" s="268"/>
      <c r="N54" s="268"/>
      <c r="O54" s="268"/>
    </row>
    <row r="55" spans="1:15">
      <c r="D55" s="268"/>
      <c r="E55" s="268"/>
      <c r="F55" s="268"/>
      <c r="G55" s="268"/>
      <c r="H55" s="268"/>
      <c r="I55" s="268"/>
      <c r="J55" s="268"/>
      <c r="K55" s="268"/>
      <c r="L55" s="268"/>
      <c r="M55" s="268"/>
      <c r="N55" s="268"/>
      <c r="O55" s="268"/>
    </row>
  </sheetData>
  <protectedRanges>
    <protectedRange sqref="E10:F11 H10:J11 D18 H27 H31 H35 L27 L31 L35 D47 D52" name="範囲1"/>
  </protectedRanges>
  <mergeCells count="34">
    <mergeCell ref="D47:O50"/>
    <mergeCell ref="D52:O55"/>
    <mergeCell ref="L31:O33"/>
    <mergeCell ref="H34:K34"/>
    <mergeCell ref="L34:O34"/>
    <mergeCell ref="H35:K37"/>
    <mergeCell ref="L35:O37"/>
    <mergeCell ref="H31:K33"/>
    <mergeCell ref="H24:K25"/>
    <mergeCell ref="L9:O9"/>
    <mergeCell ref="L10:O10"/>
    <mergeCell ref="L11:O11"/>
    <mergeCell ref="L12:O12"/>
    <mergeCell ref="L24:O25"/>
    <mergeCell ref="H11:J11"/>
    <mergeCell ref="H12:J12"/>
    <mergeCell ref="H26:K26"/>
    <mergeCell ref="L26:O26"/>
    <mergeCell ref="H27:K29"/>
    <mergeCell ref="L27:O29"/>
    <mergeCell ref="H30:K30"/>
    <mergeCell ref="L30:O30"/>
    <mergeCell ref="A2:O3"/>
    <mergeCell ref="B12:D12"/>
    <mergeCell ref="D18:E19"/>
    <mergeCell ref="B11:D11"/>
    <mergeCell ref="E12:F12"/>
    <mergeCell ref="E11:F11"/>
    <mergeCell ref="E10:F10"/>
    <mergeCell ref="B10:D10"/>
    <mergeCell ref="B9:D9"/>
    <mergeCell ref="H10:J10"/>
    <mergeCell ref="E9:G9"/>
    <mergeCell ref="H9:K9"/>
  </mergeCells>
  <phoneticPr fontId="6"/>
  <dataValidations count="2">
    <dataValidation type="list" allowBlank="1" showInputMessage="1" showErrorMessage="1" sqref="D18" xr:uid="{00000000-0002-0000-0200-000000000000}">
      <formula1>$B$18:$B$19</formula1>
    </dataValidation>
    <dataValidation type="list" allowBlank="1" showInputMessage="1" showErrorMessage="1" sqref="H27:O29 H31:O33 H35:O37" xr:uid="{00000000-0002-0000-0200-000001000000}">
      <formula1>$B$24:$B$44</formula1>
    </dataValidation>
  </dataValidations>
  <pageMargins left="0.78740157480314965" right="0.78740157480314965" top="0.55118110236220474" bottom="0.98425196850393704"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N73"/>
  <sheetViews>
    <sheetView topLeftCell="A3" workbookViewId="0">
      <selection activeCell="A16" sqref="A16"/>
    </sheetView>
  </sheetViews>
  <sheetFormatPr defaultColWidth="8.875" defaultRowHeight="13.5"/>
  <cols>
    <col min="1" max="1" width="0.875" style="3" customWidth="1"/>
    <col min="2" max="2" width="8.875" style="3"/>
    <col min="3" max="3" width="17" style="3" customWidth="1"/>
    <col min="4" max="5" width="15.5" style="3" customWidth="1"/>
    <col min="6" max="7" width="5.5" style="3" bestFit="1" customWidth="1"/>
    <col min="8" max="10" width="5.5" style="3" customWidth="1"/>
    <col min="11" max="16384" width="8.875" style="3"/>
  </cols>
  <sheetData>
    <row r="1" spans="1:11" ht="17.25">
      <c r="A1" s="120" t="s">
        <v>80</v>
      </c>
    </row>
    <row r="3" spans="1:11" ht="14.25">
      <c r="A3" s="289" t="s">
        <v>464</v>
      </c>
      <c r="B3" s="289"/>
      <c r="C3" s="289"/>
      <c r="D3" s="289"/>
      <c r="E3" s="289"/>
    </row>
    <row r="4" spans="1:11" ht="13.5" customHeight="1">
      <c r="A4" s="128"/>
    </row>
    <row r="5" spans="1:11" ht="14.25">
      <c r="A5" s="7" t="s">
        <v>179</v>
      </c>
    </row>
    <row r="6" spans="1:11" ht="14.25">
      <c r="A6" s="7"/>
    </row>
    <row r="7" spans="1:11">
      <c r="A7" s="288" t="s">
        <v>752</v>
      </c>
      <c r="B7" s="288"/>
      <c r="C7" s="288"/>
      <c r="D7" s="288"/>
      <c r="E7" s="288"/>
      <c r="F7" s="288"/>
      <c r="G7" s="288"/>
      <c r="H7" s="288"/>
    </row>
    <row r="8" spans="1:11" ht="6" customHeight="1"/>
    <row r="9" spans="1:11">
      <c r="C9" s="290"/>
      <c r="D9" s="283" t="s">
        <v>418</v>
      </c>
      <c r="E9" s="293"/>
      <c r="F9" s="283" t="s">
        <v>419</v>
      </c>
    </row>
    <row r="10" spans="1:11">
      <c r="C10" s="291"/>
      <c r="D10" s="283"/>
      <c r="E10" s="294"/>
      <c r="F10" s="283"/>
    </row>
    <row r="11" spans="1:11" ht="14.25">
      <c r="A11" s="7"/>
      <c r="C11" s="292"/>
      <c r="D11" s="283"/>
      <c r="E11" s="295"/>
      <c r="F11" s="283"/>
      <c r="G11" s="132">
        <f>(C9*60+E9)/1440</f>
        <v>0</v>
      </c>
    </row>
    <row r="12" spans="1:11" ht="13.5" customHeight="1"/>
    <row r="13" spans="1:11" ht="7.5" customHeight="1"/>
    <row r="14" spans="1:11" ht="13.15" customHeight="1">
      <c r="A14" s="296" t="s">
        <v>1052</v>
      </c>
      <c r="B14" s="296"/>
      <c r="C14" s="296"/>
      <c r="D14" s="296"/>
      <c r="E14" s="296"/>
      <c r="F14" s="296"/>
      <c r="G14" s="296"/>
      <c r="H14" s="296"/>
      <c r="I14" s="296"/>
      <c r="J14" s="296"/>
      <c r="K14" s="296"/>
    </row>
    <row r="15" spans="1:11">
      <c r="A15" s="296"/>
      <c r="B15" s="296"/>
      <c r="C15" s="296"/>
      <c r="D15" s="296"/>
      <c r="E15" s="296"/>
      <c r="F15" s="296"/>
      <c r="G15" s="296"/>
      <c r="H15" s="296"/>
      <c r="I15" s="296"/>
      <c r="J15" s="296"/>
      <c r="K15" s="296"/>
    </row>
    <row r="16" spans="1:11">
      <c r="C16" s="284"/>
      <c r="D16" s="283" t="s">
        <v>420</v>
      </c>
      <c r="E16" s="287"/>
    </row>
    <row r="17" spans="1:14">
      <c r="C17" s="285"/>
      <c r="D17" s="283"/>
      <c r="E17" s="287"/>
    </row>
    <row r="18" spans="1:14">
      <c r="C18" s="286"/>
      <c r="D18" s="283"/>
      <c r="E18" s="287"/>
    </row>
    <row r="19" spans="1:14" ht="14.25" customHeight="1"/>
    <row r="20" spans="1:14">
      <c r="A20" s="288" t="s">
        <v>463</v>
      </c>
      <c r="B20" s="288"/>
      <c r="C20" s="288"/>
      <c r="D20" s="288"/>
      <c r="E20" s="288"/>
      <c r="F20" s="288"/>
      <c r="G20" s="288"/>
      <c r="H20" s="288"/>
      <c r="I20" s="288"/>
      <c r="J20" s="288"/>
    </row>
    <row r="21" spans="1:14" ht="18" customHeight="1">
      <c r="B21" s="3" t="s">
        <v>116</v>
      </c>
      <c r="D21" s="11" t="s">
        <v>181</v>
      </c>
      <c r="E21" s="11"/>
      <c r="F21" s="11"/>
      <c r="G21" s="11"/>
    </row>
    <row r="22" spans="1:14" ht="18" customHeight="1">
      <c r="B22" s="3" t="s">
        <v>117</v>
      </c>
      <c r="D22" s="11" t="s">
        <v>82</v>
      </c>
      <c r="E22" s="11"/>
      <c r="F22" s="11"/>
      <c r="G22" s="11"/>
    </row>
    <row r="23" spans="1:14" ht="18" customHeight="1">
      <c r="B23" s="3" t="s">
        <v>118</v>
      </c>
      <c r="D23" s="11" t="s">
        <v>999</v>
      </c>
      <c r="E23" s="11"/>
      <c r="F23" s="11"/>
      <c r="G23" s="11"/>
    </row>
    <row r="24" spans="1:14" ht="18" customHeight="1">
      <c r="B24" s="3" t="s">
        <v>119</v>
      </c>
      <c r="D24" s="11" t="s">
        <v>83</v>
      </c>
      <c r="E24" s="11"/>
      <c r="F24" s="11"/>
      <c r="G24" s="11"/>
    </row>
    <row r="25" spans="1:14" ht="18" customHeight="1">
      <c r="B25" s="3" t="s">
        <v>120</v>
      </c>
    </row>
    <row r="26" spans="1:14" ht="9.75" customHeight="1"/>
    <row r="27" spans="1:14" ht="21.95" customHeight="1">
      <c r="B27" s="131"/>
      <c r="C27" s="131"/>
      <c r="D27" s="232" t="s">
        <v>462</v>
      </c>
      <c r="E27" s="234" t="s">
        <v>740</v>
      </c>
      <c r="F27" s="235"/>
      <c r="G27" s="235"/>
      <c r="H27" s="235"/>
      <c r="I27" s="235"/>
      <c r="J27" s="233"/>
      <c r="L27" s="3" t="s">
        <v>421</v>
      </c>
      <c r="N27" s="3" t="s">
        <v>182</v>
      </c>
    </row>
    <row r="28" spans="1:14" ht="21.95" customHeight="1">
      <c r="B28" s="131"/>
      <c r="C28" s="131"/>
      <c r="D28" s="248"/>
      <c r="E28" s="150" t="s">
        <v>533</v>
      </c>
      <c r="F28" s="234" t="s">
        <v>534</v>
      </c>
      <c r="G28" s="235"/>
      <c r="H28" s="235"/>
      <c r="I28" s="235"/>
      <c r="J28" s="233"/>
      <c r="L28" s="3" t="s">
        <v>422</v>
      </c>
      <c r="N28" s="3" t="s">
        <v>460</v>
      </c>
    </row>
    <row r="29" spans="1:14" ht="21.95" customHeight="1">
      <c r="B29" s="273" t="s">
        <v>116</v>
      </c>
      <c r="C29" s="275"/>
      <c r="D29" s="63"/>
      <c r="E29" s="63"/>
      <c r="F29" s="151" t="s">
        <v>457</v>
      </c>
      <c r="G29" s="114"/>
      <c r="H29" s="152" t="s">
        <v>458</v>
      </c>
      <c r="I29" s="114"/>
      <c r="J29" s="108" t="s">
        <v>459</v>
      </c>
      <c r="L29" s="19" t="str">
        <f>"R"&amp;G29&amp;"."&amp;I29</f>
        <v>R.</v>
      </c>
    </row>
    <row r="30" spans="1:14" ht="21.95" customHeight="1">
      <c r="B30" s="273" t="s">
        <v>183</v>
      </c>
      <c r="C30" s="275"/>
      <c r="D30" s="63"/>
      <c r="E30" s="63"/>
      <c r="F30" s="151" t="s">
        <v>457</v>
      </c>
      <c r="G30" s="114"/>
      <c r="H30" s="152" t="s">
        <v>458</v>
      </c>
      <c r="I30" s="114"/>
      <c r="J30" s="108" t="s">
        <v>459</v>
      </c>
      <c r="L30" s="19" t="str">
        <f>"R"&amp;G30&amp;"."&amp;I30</f>
        <v>R.</v>
      </c>
    </row>
    <row r="31" spans="1:14" ht="21.95" customHeight="1">
      <c r="B31" s="273" t="s">
        <v>184</v>
      </c>
      <c r="C31" s="275"/>
      <c r="D31" s="63"/>
      <c r="E31" s="63"/>
      <c r="F31" s="151" t="s">
        <v>457</v>
      </c>
      <c r="G31" s="114"/>
      <c r="H31" s="152" t="s">
        <v>458</v>
      </c>
      <c r="I31" s="114"/>
      <c r="J31" s="108" t="s">
        <v>459</v>
      </c>
      <c r="L31" s="19" t="str">
        <f>"R"&amp;G31&amp;"."&amp;I31</f>
        <v>R.</v>
      </c>
    </row>
    <row r="32" spans="1:14" ht="21.95" customHeight="1">
      <c r="B32" s="273" t="s">
        <v>119</v>
      </c>
      <c r="C32" s="275"/>
      <c r="D32" s="63"/>
      <c r="E32" s="63"/>
      <c r="F32" s="151" t="s">
        <v>457</v>
      </c>
      <c r="G32" s="114"/>
      <c r="H32" s="152" t="s">
        <v>458</v>
      </c>
      <c r="I32" s="114"/>
      <c r="J32" s="108" t="s">
        <v>459</v>
      </c>
      <c r="L32" s="19" t="str">
        <f>"R"&amp;G32&amp;"."&amp;I32</f>
        <v>R.</v>
      </c>
    </row>
    <row r="33" spans="2:12" ht="18.75" customHeight="1">
      <c r="B33" s="302" t="s">
        <v>527</v>
      </c>
      <c r="C33" s="303"/>
      <c r="D33" s="312"/>
      <c r="E33" s="312"/>
      <c r="F33" s="241" t="s">
        <v>457</v>
      </c>
      <c r="G33" s="297"/>
      <c r="H33" s="242" t="s">
        <v>458</v>
      </c>
      <c r="I33" s="297"/>
      <c r="J33" s="243" t="s">
        <v>459</v>
      </c>
      <c r="L33" s="19" t="str">
        <f>"R"&amp;G33&amp;"."&amp;I33</f>
        <v>R.</v>
      </c>
    </row>
    <row r="34" spans="2:12" ht="19.5" customHeight="1">
      <c r="B34" s="304"/>
      <c r="C34" s="305"/>
      <c r="D34" s="313"/>
      <c r="E34" s="313"/>
      <c r="F34" s="315"/>
      <c r="G34" s="298"/>
      <c r="H34" s="240"/>
      <c r="I34" s="298"/>
      <c r="J34" s="300"/>
    </row>
    <row r="35" spans="2:12" ht="18.75" customHeight="1">
      <c r="B35" s="306"/>
      <c r="C35" s="307"/>
      <c r="D35" s="313"/>
      <c r="E35" s="313"/>
      <c r="F35" s="315"/>
      <c r="G35" s="298"/>
      <c r="H35" s="240"/>
      <c r="I35" s="298"/>
      <c r="J35" s="300"/>
    </row>
    <row r="36" spans="2:12" ht="13.5" customHeight="1">
      <c r="B36" s="308"/>
      <c r="C36" s="309"/>
      <c r="D36" s="313"/>
      <c r="E36" s="313"/>
      <c r="F36" s="315"/>
      <c r="G36" s="298"/>
      <c r="H36" s="240"/>
      <c r="I36" s="298"/>
      <c r="J36" s="300"/>
    </row>
    <row r="37" spans="2:12" ht="13.5" customHeight="1">
      <c r="B37" s="308"/>
      <c r="C37" s="309"/>
      <c r="D37" s="313"/>
      <c r="E37" s="313"/>
      <c r="F37" s="315"/>
      <c r="G37" s="298"/>
      <c r="H37" s="240"/>
      <c r="I37" s="298"/>
      <c r="J37" s="300"/>
    </row>
    <row r="38" spans="2:12" ht="13.5" customHeight="1">
      <c r="B38" s="308"/>
      <c r="C38" s="309"/>
      <c r="D38" s="313"/>
      <c r="E38" s="313"/>
      <c r="F38" s="315"/>
      <c r="G38" s="298"/>
      <c r="H38" s="240"/>
      <c r="I38" s="298"/>
      <c r="J38" s="300"/>
    </row>
    <row r="39" spans="2:12" ht="13.5" customHeight="1">
      <c r="B39" s="308"/>
      <c r="C39" s="309"/>
      <c r="D39" s="313"/>
      <c r="E39" s="313"/>
      <c r="F39" s="315"/>
      <c r="G39" s="298"/>
      <c r="H39" s="240"/>
      <c r="I39" s="298"/>
      <c r="J39" s="300"/>
    </row>
    <row r="40" spans="2:12" ht="13.5" customHeight="1">
      <c r="B40" s="308"/>
      <c r="C40" s="309"/>
      <c r="D40" s="313"/>
      <c r="E40" s="313"/>
      <c r="F40" s="315"/>
      <c r="G40" s="298"/>
      <c r="H40" s="240"/>
      <c r="I40" s="298"/>
      <c r="J40" s="300"/>
    </row>
    <row r="41" spans="2:12" ht="13.5" customHeight="1">
      <c r="B41" s="308"/>
      <c r="C41" s="309"/>
      <c r="D41" s="313"/>
      <c r="E41" s="313"/>
      <c r="F41" s="315"/>
      <c r="G41" s="298"/>
      <c r="H41" s="240"/>
      <c r="I41" s="298"/>
      <c r="J41" s="300"/>
    </row>
    <row r="42" spans="2:12" ht="13.5" customHeight="1">
      <c r="B42" s="310"/>
      <c r="C42" s="311"/>
      <c r="D42" s="314"/>
      <c r="E42" s="314"/>
      <c r="F42" s="316"/>
      <c r="G42" s="299"/>
      <c r="H42" s="317"/>
      <c r="I42" s="299"/>
      <c r="J42" s="301"/>
    </row>
    <row r="43" spans="2:12" ht="13.5" customHeight="1">
      <c r="B43" s="131"/>
      <c r="C43" s="131"/>
      <c r="D43" s="131"/>
      <c r="E43" s="131"/>
      <c r="F43" s="131"/>
      <c r="G43" s="131"/>
    </row>
    <row r="44" spans="2:12" ht="13.5" customHeight="1">
      <c r="B44" s="131"/>
      <c r="C44" s="131"/>
      <c r="D44" s="131"/>
      <c r="E44" s="131"/>
      <c r="F44" s="131"/>
      <c r="G44" s="131"/>
    </row>
    <row r="45" spans="2:12">
      <c r="B45" s="131"/>
      <c r="C45" s="131"/>
      <c r="D45" s="131"/>
      <c r="E45" s="131"/>
      <c r="F45" s="131"/>
      <c r="G45" s="131"/>
    </row>
    <row r="46" spans="2:12">
      <c r="B46" s="131"/>
      <c r="C46" s="131"/>
      <c r="D46" s="131"/>
      <c r="E46" s="131"/>
      <c r="F46" s="131"/>
      <c r="G46" s="131"/>
    </row>
    <row r="47" spans="2:12">
      <c r="B47" s="131"/>
      <c r="C47" s="131"/>
      <c r="D47" s="131"/>
      <c r="E47" s="131"/>
      <c r="F47" s="131"/>
      <c r="G47" s="131"/>
    </row>
    <row r="48" spans="2:12">
      <c r="B48" s="131"/>
      <c r="C48" s="131"/>
      <c r="D48" s="131"/>
      <c r="E48" s="131"/>
      <c r="F48" s="131"/>
      <c r="G48" s="131"/>
    </row>
    <row r="54" ht="14.25" customHeight="1"/>
    <row r="55" ht="9" customHeight="1"/>
    <row r="58" ht="17.25" customHeight="1"/>
    <row r="61" ht="20.25" customHeight="1"/>
    <row r="62" ht="20.25" customHeight="1"/>
    <row r="63" ht="18" customHeight="1"/>
    <row r="64" ht="16.5" customHeight="1"/>
    <row r="65" spans="4:4" ht="18.75" customHeight="1"/>
    <row r="66" spans="4:4" ht="20.25" customHeight="1"/>
    <row r="67" spans="4:4" ht="19.5" customHeight="1"/>
    <row r="68" spans="4:4" ht="29.25" customHeight="1"/>
    <row r="69" spans="4:4" ht="42.75" customHeight="1"/>
    <row r="73" spans="4:4">
      <c r="D73" s="3" t="s">
        <v>85</v>
      </c>
    </row>
  </sheetData>
  <protectedRanges>
    <protectedRange sqref="C9 E9 C16 D29:E29 G29 I29 D30:E30 G30 I30 D31:E31 G31 I31 D32:E32 G32 I32 B35 D33 E33 G33 I33" name="範囲1"/>
  </protectedRanges>
  <mergeCells count="26">
    <mergeCell ref="I33:I42"/>
    <mergeCell ref="J33:J42"/>
    <mergeCell ref="E27:J27"/>
    <mergeCell ref="F28:J28"/>
    <mergeCell ref="B29:C29"/>
    <mergeCell ref="D27:D28"/>
    <mergeCell ref="B30:C30"/>
    <mergeCell ref="B31:C31"/>
    <mergeCell ref="B32:C32"/>
    <mergeCell ref="B33:C34"/>
    <mergeCell ref="B35:C42"/>
    <mergeCell ref="D33:D42"/>
    <mergeCell ref="E33:E42"/>
    <mergeCell ref="F33:F42"/>
    <mergeCell ref="G33:G42"/>
    <mergeCell ref="H33:H42"/>
    <mergeCell ref="F9:F11"/>
    <mergeCell ref="C16:C18"/>
    <mergeCell ref="D16:E18"/>
    <mergeCell ref="A20:J20"/>
    <mergeCell ref="A3:E3"/>
    <mergeCell ref="A7:H7"/>
    <mergeCell ref="C9:C11"/>
    <mergeCell ref="D9:D11"/>
    <mergeCell ref="E9:E11"/>
    <mergeCell ref="A14:K15"/>
  </mergeCells>
  <phoneticPr fontId="6"/>
  <dataValidations count="2">
    <dataValidation type="list" allowBlank="1" showInputMessage="1" showErrorMessage="1" sqref="D29:D42" xr:uid="{00000000-0002-0000-0300-000000000000}">
      <formula1>$L$27:$L$28</formula1>
    </dataValidation>
    <dataValidation type="list" allowBlank="1" showInputMessage="1" showErrorMessage="1" sqref="E29:E42" xr:uid="{00000000-0002-0000-0300-000001000000}">
      <formula1>$N$27:$N$28</formula1>
    </dataValidation>
  </dataValidations>
  <pageMargins left="0.78740157480314965" right="0.78740157480314965" top="0.55118110236220474" bottom="0.98425196850393704" header="0.51181102362204722" footer="0.51181102362204722"/>
  <pageSetup paperSize="9" scale="9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79998168889431442"/>
  </sheetPr>
  <dimension ref="A1:P50"/>
  <sheetViews>
    <sheetView workbookViewId="0">
      <selection activeCell="C22" sqref="C22"/>
    </sheetView>
  </sheetViews>
  <sheetFormatPr defaultColWidth="8.875" defaultRowHeight="13.5"/>
  <cols>
    <col min="1" max="1" width="8.875" style="3"/>
    <col min="2" max="2" width="4.875" style="3" customWidth="1"/>
    <col min="3" max="3" width="9.5" style="3" customWidth="1"/>
    <col min="4" max="4" width="2.75" style="3" customWidth="1"/>
    <col min="5" max="5" width="14.125" style="3" customWidth="1"/>
    <col min="6" max="6" width="2.75" style="3" customWidth="1"/>
    <col min="7" max="7" width="13.5" style="3" customWidth="1"/>
    <col min="8" max="8" width="2.875" style="3" customWidth="1"/>
    <col min="9" max="9" width="13.375" style="3" customWidth="1"/>
    <col min="10" max="10" width="2.75" style="3" customWidth="1"/>
    <col min="11" max="11" width="13.375" style="3" customWidth="1"/>
    <col min="12" max="12" width="2.75" style="3" customWidth="1"/>
    <col min="13" max="13" width="16.375" style="3" customWidth="1"/>
    <col min="14" max="16384" width="8.875" style="3"/>
  </cols>
  <sheetData>
    <row r="1" spans="1:13" ht="14.25">
      <c r="A1" s="7" t="s">
        <v>173</v>
      </c>
    </row>
    <row r="2" spans="1:13" ht="14.25">
      <c r="A2" s="7"/>
    </row>
    <row r="3" spans="1:13">
      <c r="A3" s="3" t="s">
        <v>1030</v>
      </c>
    </row>
    <row r="4" spans="1:13" ht="5.25" customHeight="1"/>
    <row r="5" spans="1:13">
      <c r="A5" s="3" t="s">
        <v>175</v>
      </c>
    </row>
    <row r="6" spans="1:13" ht="7.5" customHeight="1"/>
    <row r="7" spans="1:13" ht="24" customHeight="1">
      <c r="A7" s="234" t="s">
        <v>12</v>
      </c>
      <c r="B7" s="235"/>
      <c r="C7" s="235"/>
      <c r="D7" s="233"/>
      <c r="E7" s="234" t="s">
        <v>2</v>
      </c>
      <c r="F7" s="233"/>
      <c r="G7" s="234" t="s">
        <v>3</v>
      </c>
      <c r="H7" s="233"/>
      <c r="I7" s="234" t="s">
        <v>4</v>
      </c>
      <c r="J7" s="233"/>
      <c r="K7" s="232" t="s">
        <v>5</v>
      </c>
      <c r="L7" s="232"/>
    </row>
    <row r="8" spans="1:13" ht="34.5" customHeight="1">
      <c r="A8" s="354" t="s">
        <v>185</v>
      </c>
      <c r="B8" s="355"/>
      <c r="C8" s="355"/>
      <c r="D8" s="356"/>
      <c r="E8" s="91"/>
      <c r="F8" s="47" t="s">
        <v>539</v>
      </c>
      <c r="G8" s="91"/>
      <c r="H8" s="47" t="s">
        <v>539</v>
      </c>
      <c r="I8" s="91"/>
      <c r="J8" s="47" t="s">
        <v>539</v>
      </c>
      <c r="K8" s="91"/>
      <c r="L8" s="47" t="s">
        <v>539</v>
      </c>
    </row>
    <row r="9" spans="1:13" ht="34.15" customHeight="1">
      <c r="A9" s="234" t="s">
        <v>11</v>
      </c>
      <c r="B9" s="235"/>
      <c r="C9" s="235"/>
      <c r="D9" s="233"/>
      <c r="E9" s="91"/>
      <c r="F9" s="47" t="s">
        <v>539</v>
      </c>
      <c r="G9" s="91"/>
      <c r="H9" s="47" t="s">
        <v>539</v>
      </c>
      <c r="I9" s="91"/>
      <c r="J9" s="47" t="s">
        <v>539</v>
      </c>
      <c r="K9" s="336"/>
      <c r="L9" s="336"/>
    </row>
    <row r="10" spans="1:13" ht="34.15" customHeight="1">
      <c r="A10" s="234" t="s">
        <v>186</v>
      </c>
      <c r="B10" s="235"/>
      <c r="C10" s="235"/>
      <c r="D10" s="233"/>
      <c r="E10" s="91"/>
      <c r="F10" s="47" t="s">
        <v>539</v>
      </c>
      <c r="G10" s="91"/>
      <c r="H10" s="47" t="s">
        <v>539</v>
      </c>
      <c r="I10" s="91"/>
      <c r="J10" s="47" t="s">
        <v>539</v>
      </c>
      <c r="K10" s="336"/>
      <c r="L10" s="336"/>
    </row>
    <row r="11" spans="1:13">
      <c r="A11" s="8"/>
      <c r="B11" s="8"/>
      <c r="C11" s="8"/>
      <c r="D11" s="8"/>
      <c r="E11" s="115"/>
      <c r="F11" s="115"/>
      <c r="G11" s="115"/>
      <c r="H11" s="115"/>
      <c r="I11" s="115"/>
      <c r="J11" s="115"/>
      <c r="K11" s="115"/>
      <c r="L11" s="115"/>
    </row>
    <row r="12" spans="1:13" ht="13.5" customHeight="1">
      <c r="A12" s="3" t="s">
        <v>174</v>
      </c>
    </row>
    <row r="13" spans="1:13">
      <c r="A13" s="3" t="s">
        <v>1031</v>
      </c>
    </row>
    <row r="14" spans="1:13">
      <c r="A14" s="3" t="s">
        <v>762</v>
      </c>
    </row>
    <row r="15" spans="1:13">
      <c r="F15" s="11"/>
      <c r="G15" s="343"/>
      <c r="H15" s="344"/>
      <c r="I15" s="345"/>
      <c r="J15" s="49"/>
      <c r="M15" s="11"/>
    </row>
    <row r="16" spans="1:13">
      <c r="E16" s="352" t="s">
        <v>423</v>
      </c>
      <c r="F16" s="353"/>
      <c r="G16" s="346"/>
      <c r="H16" s="347"/>
      <c r="I16" s="348"/>
      <c r="J16" s="11" t="s">
        <v>424</v>
      </c>
      <c r="K16" s="11"/>
      <c r="L16" s="11"/>
      <c r="M16" s="11"/>
    </row>
    <row r="17" spans="1:16">
      <c r="E17" s="11"/>
      <c r="F17" s="11"/>
      <c r="G17" s="349"/>
      <c r="H17" s="350"/>
      <c r="I17" s="351"/>
      <c r="J17" s="49"/>
      <c r="K17" s="11"/>
      <c r="L17" s="11"/>
      <c r="M17" s="11"/>
      <c r="P17" s="111"/>
    </row>
    <row r="19" spans="1:16">
      <c r="A19" s="3" t="s">
        <v>1051</v>
      </c>
      <c r="H19" s="322"/>
      <c r="I19" s="322"/>
      <c r="J19" s="322"/>
      <c r="K19" s="322"/>
    </row>
    <row r="20" spans="1:16">
      <c r="H20" s="322"/>
      <c r="I20" s="322"/>
      <c r="J20" s="322"/>
      <c r="K20" s="322"/>
      <c r="L20" s="3" t="s">
        <v>542</v>
      </c>
      <c r="M20" s="8"/>
    </row>
    <row r="21" spans="1:16">
      <c r="H21" s="322"/>
      <c r="I21" s="322"/>
      <c r="J21" s="322"/>
      <c r="K21" s="322"/>
    </row>
    <row r="22" spans="1:16" ht="12" customHeight="1"/>
    <row r="23" spans="1:16">
      <c r="A23" s="3" t="s">
        <v>1032</v>
      </c>
    </row>
    <row r="24" spans="1:16" ht="34.5" customHeight="1">
      <c r="A24" s="241"/>
      <c r="B24" s="243"/>
      <c r="C24" s="339" t="s">
        <v>1033</v>
      </c>
      <c r="D24" s="340"/>
      <c r="E24" s="339" t="s">
        <v>1034</v>
      </c>
      <c r="F24" s="340"/>
      <c r="G24" s="339" t="s">
        <v>547</v>
      </c>
      <c r="H24" s="340"/>
      <c r="I24" s="232" t="s">
        <v>13</v>
      </c>
      <c r="J24" s="232"/>
      <c r="K24" s="232"/>
      <c r="L24" s="232"/>
      <c r="M24" s="232"/>
    </row>
    <row r="25" spans="1:16" ht="34.5" customHeight="1">
      <c r="A25" s="316"/>
      <c r="B25" s="301"/>
      <c r="C25" s="341"/>
      <c r="D25" s="342"/>
      <c r="E25" s="341"/>
      <c r="F25" s="342"/>
      <c r="G25" s="341"/>
      <c r="H25" s="342"/>
      <c r="I25" s="234" t="s">
        <v>425</v>
      </c>
      <c r="J25" s="233"/>
      <c r="K25" s="234" t="s">
        <v>426</v>
      </c>
      <c r="L25" s="233"/>
      <c r="M25" s="65" t="s">
        <v>427</v>
      </c>
      <c r="N25" s="50" t="s">
        <v>412</v>
      </c>
    </row>
    <row r="26" spans="1:16" ht="33" customHeight="1">
      <c r="A26" s="234" t="s">
        <v>144</v>
      </c>
      <c r="B26" s="233"/>
      <c r="C26" s="337"/>
      <c r="D26" s="338"/>
      <c r="E26" s="92"/>
      <c r="F26" s="46" t="s">
        <v>538</v>
      </c>
      <c r="G26" s="337"/>
      <c r="H26" s="338"/>
      <c r="I26" s="318"/>
      <c r="J26" s="319"/>
      <c r="K26" s="318"/>
      <c r="L26" s="319"/>
      <c r="M26" s="92"/>
      <c r="N26" s="51" t="s">
        <v>551</v>
      </c>
    </row>
    <row r="27" spans="1:16" ht="33" customHeight="1">
      <c r="A27" s="234" t="s">
        <v>145</v>
      </c>
      <c r="B27" s="233"/>
      <c r="C27" s="337"/>
      <c r="D27" s="338"/>
      <c r="E27" s="92"/>
      <c r="F27" s="46" t="s">
        <v>538</v>
      </c>
      <c r="G27" s="337"/>
      <c r="H27" s="338"/>
      <c r="I27" s="318"/>
      <c r="J27" s="319"/>
      <c r="K27" s="318"/>
      <c r="L27" s="319"/>
      <c r="M27" s="92"/>
      <c r="N27" s="51" t="s">
        <v>552</v>
      </c>
    </row>
    <row r="28" spans="1:16" ht="33" customHeight="1">
      <c r="A28" s="234" t="s">
        <v>14</v>
      </c>
      <c r="B28" s="233"/>
      <c r="C28" s="92"/>
      <c r="D28" s="46" t="s">
        <v>538</v>
      </c>
      <c r="E28" s="92"/>
      <c r="F28" s="46" t="s">
        <v>538</v>
      </c>
      <c r="G28" s="92"/>
      <c r="H28" s="66" t="s">
        <v>540</v>
      </c>
      <c r="I28" s="318"/>
      <c r="J28" s="319"/>
      <c r="K28" s="318"/>
      <c r="L28" s="319"/>
      <c r="M28" s="92"/>
      <c r="N28" s="51" t="s">
        <v>544</v>
      </c>
    </row>
    <row r="29" spans="1:16" ht="33" customHeight="1">
      <c r="A29" s="234" t="s">
        <v>536</v>
      </c>
      <c r="B29" s="233"/>
      <c r="C29" s="92"/>
      <c r="D29" s="46" t="s">
        <v>538</v>
      </c>
      <c r="E29" s="92"/>
      <c r="F29" s="46" t="s">
        <v>538</v>
      </c>
      <c r="G29" s="93"/>
      <c r="H29" s="48" t="s">
        <v>550</v>
      </c>
      <c r="I29" s="320"/>
      <c r="J29" s="321"/>
      <c r="K29" s="320"/>
      <c r="L29" s="321"/>
      <c r="M29" s="45"/>
      <c r="N29" s="51" t="s">
        <v>545</v>
      </c>
    </row>
    <row r="30" spans="1:16" ht="33" customHeight="1">
      <c r="A30" s="354" t="s">
        <v>176</v>
      </c>
      <c r="B30" s="356"/>
      <c r="C30" s="337"/>
      <c r="D30" s="338"/>
      <c r="E30" s="92"/>
      <c r="F30" s="46" t="s">
        <v>538</v>
      </c>
      <c r="G30" s="92"/>
      <c r="H30" s="48" t="s">
        <v>541</v>
      </c>
      <c r="I30" s="320"/>
      <c r="J30" s="321"/>
      <c r="K30" s="320"/>
      <c r="L30" s="321"/>
      <c r="M30" s="45"/>
      <c r="N30" s="51" t="s">
        <v>546</v>
      </c>
    </row>
    <row r="31" spans="1:16" ht="33" customHeight="1">
      <c r="A31" s="234" t="s">
        <v>177</v>
      </c>
      <c r="B31" s="233"/>
      <c r="C31" s="337"/>
      <c r="D31" s="338"/>
      <c r="E31" s="92"/>
      <c r="F31" s="46" t="s">
        <v>538</v>
      </c>
      <c r="G31" s="92"/>
      <c r="H31" s="48" t="s">
        <v>541</v>
      </c>
      <c r="I31" s="318"/>
      <c r="J31" s="319"/>
      <c r="K31" s="318"/>
      <c r="L31" s="319"/>
      <c r="M31" s="92"/>
    </row>
    <row r="32" spans="1:16" ht="33" customHeight="1">
      <c r="A32" s="234" t="s">
        <v>178</v>
      </c>
      <c r="B32" s="233"/>
      <c r="C32" s="337"/>
      <c r="D32" s="338"/>
      <c r="E32" s="92"/>
      <c r="F32" s="46" t="s">
        <v>538</v>
      </c>
      <c r="G32" s="92"/>
      <c r="H32" s="48" t="s">
        <v>541</v>
      </c>
      <c r="I32" s="320"/>
      <c r="J32" s="321"/>
      <c r="K32" s="320"/>
      <c r="L32" s="321"/>
      <c r="M32" s="45"/>
    </row>
    <row r="33" spans="1:14" ht="33" customHeight="1">
      <c r="A33" s="334" t="s">
        <v>196</v>
      </c>
      <c r="B33" s="335"/>
      <c r="C33" s="234" t="s">
        <v>543</v>
      </c>
      <c r="D33" s="235"/>
      <c r="E33" s="322"/>
      <c r="F33" s="322"/>
      <c r="G33" s="232" t="s">
        <v>741</v>
      </c>
      <c r="H33" s="232"/>
      <c r="I33" s="318"/>
      <c r="J33" s="323"/>
      <c r="K33" s="323"/>
      <c r="L33" s="323"/>
      <c r="M33" s="319"/>
      <c r="N33" s="18"/>
    </row>
    <row r="34" spans="1:14" ht="30" customHeight="1">
      <c r="A34" s="330" t="s">
        <v>582</v>
      </c>
      <c r="B34" s="331"/>
      <c r="C34" s="324"/>
      <c r="D34" s="325"/>
      <c r="E34" s="325"/>
      <c r="F34" s="325"/>
      <c r="G34" s="325"/>
      <c r="H34" s="325"/>
      <c r="I34" s="325"/>
      <c r="J34" s="325"/>
      <c r="K34" s="325"/>
      <c r="L34" s="325"/>
      <c r="M34" s="326"/>
    </row>
    <row r="35" spans="1:14" ht="30" customHeight="1">
      <c r="A35" s="332"/>
      <c r="B35" s="333"/>
      <c r="C35" s="327"/>
      <c r="D35" s="328"/>
      <c r="E35" s="328"/>
      <c r="F35" s="328"/>
      <c r="G35" s="328"/>
      <c r="H35" s="328"/>
      <c r="I35" s="328"/>
      <c r="J35" s="328"/>
      <c r="K35" s="328"/>
      <c r="L35" s="328"/>
      <c r="M35" s="329"/>
    </row>
    <row r="36" spans="1:14" ht="21.75" customHeight="1"/>
    <row r="37" spans="1:14" ht="14.25" customHeight="1">
      <c r="A37" s="3" t="s">
        <v>548</v>
      </c>
    </row>
    <row r="38" spans="1:14" ht="14.25" customHeight="1"/>
    <row r="39" spans="1:14" ht="14.25" customHeight="1">
      <c r="A39" s="3" t="s">
        <v>742</v>
      </c>
    </row>
    <row r="40" spans="1:14" ht="14.25" customHeight="1">
      <c r="A40" s="227" t="s">
        <v>537</v>
      </c>
      <c r="B40" s="227"/>
      <c r="C40" s="227"/>
      <c r="D40" s="227"/>
      <c r="E40" s="227"/>
      <c r="F40" s="227"/>
      <c r="G40" s="227"/>
      <c r="H40" s="227"/>
      <c r="I40" s="227"/>
      <c r="J40" s="227"/>
      <c r="K40" s="227"/>
      <c r="L40" s="227"/>
      <c r="M40" s="227"/>
    </row>
    <row r="41" spans="1:14" ht="14.25" customHeight="1">
      <c r="A41" s="111"/>
      <c r="B41" s="111"/>
      <c r="C41" s="111"/>
      <c r="D41" s="111"/>
      <c r="E41" s="111"/>
      <c r="F41" s="111"/>
      <c r="G41" s="111"/>
      <c r="H41" s="111"/>
      <c r="I41" s="111"/>
      <c r="J41" s="111"/>
      <c r="K41" s="111"/>
      <c r="L41" s="111"/>
      <c r="M41" s="111"/>
    </row>
    <row r="42" spans="1:14" ht="13.9" customHeight="1">
      <c r="A42" s="3" t="s">
        <v>743</v>
      </c>
      <c r="B42" s="11"/>
      <c r="C42" s="11"/>
      <c r="D42" s="11"/>
      <c r="E42" s="11"/>
      <c r="F42" s="11"/>
      <c r="G42" s="11"/>
      <c r="H42" s="11"/>
      <c r="I42" s="11"/>
      <c r="J42" s="11"/>
      <c r="K42" s="11"/>
      <c r="L42" s="11"/>
      <c r="M42" s="11"/>
    </row>
    <row r="43" spans="1:14" ht="13.9" customHeight="1">
      <c r="A43" s="296" t="s">
        <v>465</v>
      </c>
      <c r="B43" s="296"/>
      <c r="C43" s="296"/>
      <c r="D43" s="296"/>
      <c r="E43" s="296"/>
      <c r="F43" s="296"/>
      <c r="G43" s="296"/>
      <c r="H43" s="296"/>
      <c r="I43" s="296"/>
      <c r="J43" s="296"/>
      <c r="K43" s="296"/>
      <c r="L43" s="296"/>
      <c r="M43" s="296"/>
      <c r="N43" s="11"/>
    </row>
    <row r="44" spans="1:14" ht="13.9" customHeight="1">
      <c r="A44" s="2"/>
      <c r="B44" s="2"/>
      <c r="C44" s="2"/>
      <c r="D44" s="2"/>
      <c r="E44" s="2"/>
      <c r="F44" s="2"/>
      <c r="G44" s="2"/>
      <c r="H44" s="2"/>
      <c r="I44" s="2"/>
      <c r="J44" s="2"/>
      <c r="K44" s="2"/>
      <c r="L44" s="2"/>
      <c r="M44" s="2"/>
      <c r="N44" s="11"/>
    </row>
    <row r="45" spans="1:14" ht="13.9" customHeight="1">
      <c r="A45" s="3" t="s">
        <v>744</v>
      </c>
      <c r="N45" s="11"/>
    </row>
    <row r="46" spans="1:14" ht="13.9" customHeight="1">
      <c r="A46" s="227" t="s">
        <v>180</v>
      </c>
      <c r="B46" s="227"/>
      <c r="C46" s="227"/>
      <c r="D46" s="227"/>
      <c r="E46" s="227"/>
      <c r="F46" s="227"/>
      <c r="G46" s="227"/>
      <c r="H46" s="227"/>
      <c r="I46" s="227"/>
      <c r="J46" s="227"/>
      <c r="K46" s="227"/>
      <c r="L46" s="227"/>
      <c r="M46" s="227"/>
      <c r="N46" s="11"/>
    </row>
    <row r="47" spans="1:14" ht="13.9" customHeight="1">
      <c r="A47" s="111"/>
      <c r="B47" s="111"/>
      <c r="C47" s="111"/>
      <c r="D47" s="111"/>
      <c r="E47" s="111"/>
      <c r="F47" s="111"/>
      <c r="G47" s="111"/>
      <c r="H47" s="111"/>
      <c r="I47" s="111"/>
      <c r="J47" s="111"/>
      <c r="K47" s="111"/>
      <c r="L47" s="111"/>
      <c r="M47" s="111"/>
      <c r="N47" s="11"/>
    </row>
    <row r="48" spans="1:14" ht="13.9" customHeight="1">
      <c r="A48" s="3" t="s">
        <v>745</v>
      </c>
      <c r="B48" s="11"/>
      <c r="C48" s="11"/>
      <c r="D48" s="11"/>
      <c r="E48" s="11"/>
      <c r="F48" s="11"/>
      <c r="G48" s="11"/>
      <c r="H48" s="11"/>
      <c r="I48" s="11"/>
      <c r="J48" s="11"/>
      <c r="K48" s="11"/>
      <c r="L48" s="11"/>
      <c r="M48" s="11"/>
      <c r="N48" s="11"/>
    </row>
    <row r="49" spans="1:13" ht="13.9" customHeight="1">
      <c r="A49" s="296" t="s">
        <v>535</v>
      </c>
      <c r="B49" s="296"/>
      <c r="C49" s="296"/>
      <c r="D49" s="296"/>
      <c r="E49" s="296"/>
      <c r="F49" s="296"/>
      <c r="G49" s="296"/>
      <c r="H49" s="296"/>
      <c r="I49" s="296"/>
      <c r="J49" s="296"/>
      <c r="K49" s="296"/>
      <c r="L49" s="296"/>
      <c r="M49" s="296"/>
    </row>
    <row r="50" spans="1:13">
      <c r="A50" s="9"/>
      <c r="B50" s="9"/>
      <c r="C50" s="9"/>
      <c r="D50" s="9"/>
      <c r="E50" s="9"/>
      <c r="F50" s="9"/>
      <c r="G50" s="9"/>
      <c r="H50" s="9"/>
      <c r="I50" s="9"/>
      <c r="J50" s="9"/>
      <c r="K50" s="9"/>
      <c r="L50" s="9"/>
      <c r="M50" s="9"/>
    </row>
  </sheetData>
  <protectedRanges>
    <protectedRange sqref="E8:E10 G8:G10 I8:I10 K8 G15 H19 E26 I26:M26 E27 I27:M27 C28 E28 G28 I28:M28 C29 E29 G29 E30 G30 E31 G31 I31:M31 E32 G32 E33 I33 C34" name="範囲1"/>
  </protectedRanges>
  <mergeCells count="59">
    <mergeCell ref="A28:B28"/>
    <mergeCell ref="A9:D9"/>
    <mergeCell ref="A10:D10"/>
    <mergeCell ref="C30:D30"/>
    <mergeCell ref="C31:D31"/>
    <mergeCell ref="A24:B25"/>
    <mergeCell ref="A30:B30"/>
    <mergeCell ref="A31:B31"/>
    <mergeCell ref="C26:D26"/>
    <mergeCell ref="C27:D27"/>
    <mergeCell ref="C32:D32"/>
    <mergeCell ref="E7:F7"/>
    <mergeCell ref="E24:F25"/>
    <mergeCell ref="G7:H7"/>
    <mergeCell ref="G24:H25"/>
    <mergeCell ref="G26:H26"/>
    <mergeCell ref="G27:H27"/>
    <mergeCell ref="G15:I17"/>
    <mergeCell ref="E16:F16"/>
    <mergeCell ref="C24:D25"/>
    <mergeCell ref="A7:D7"/>
    <mergeCell ref="A8:D8"/>
    <mergeCell ref="A32:B32"/>
    <mergeCell ref="A29:B29"/>
    <mergeCell ref="A26:B26"/>
    <mergeCell ref="A27:B27"/>
    <mergeCell ref="K7:L7"/>
    <mergeCell ref="K9:L9"/>
    <mergeCell ref="K10:L10"/>
    <mergeCell ref="K25:L25"/>
    <mergeCell ref="I25:J25"/>
    <mergeCell ref="I24:M24"/>
    <mergeCell ref="I7:J7"/>
    <mergeCell ref="H19:K21"/>
    <mergeCell ref="A49:M49"/>
    <mergeCell ref="C33:D33"/>
    <mergeCell ref="E33:F33"/>
    <mergeCell ref="G33:H33"/>
    <mergeCell ref="I33:M33"/>
    <mergeCell ref="C34:M35"/>
    <mergeCell ref="A34:B35"/>
    <mergeCell ref="A33:B33"/>
    <mergeCell ref="A46:M46"/>
    <mergeCell ref="A40:M40"/>
    <mergeCell ref="A43:M43"/>
    <mergeCell ref="I32:J32"/>
    <mergeCell ref="I31:J31"/>
    <mergeCell ref="K29:L29"/>
    <mergeCell ref="K30:L30"/>
    <mergeCell ref="K32:L32"/>
    <mergeCell ref="K26:L26"/>
    <mergeCell ref="K27:L27"/>
    <mergeCell ref="K28:L28"/>
    <mergeCell ref="K31:L31"/>
    <mergeCell ref="I29:J29"/>
    <mergeCell ref="I30:J30"/>
    <mergeCell ref="I26:J26"/>
    <mergeCell ref="I27:J27"/>
    <mergeCell ref="I28:J28"/>
  </mergeCells>
  <phoneticPr fontId="6"/>
  <dataValidations count="3">
    <dataValidation type="list" allowBlank="1" showInputMessage="1" showErrorMessage="1" sqref="M26:M28 I26:I28 K26:K28 M31 I31 K31" xr:uid="{00000000-0002-0000-0400-000000000000}">
      <formula1>$N$25</formula1>
    </dataValidation>
    <dataValidation type="list" allowBlank="1" showInputMessage="1" showErrorMessage="1" sqref="E33:F33" xr:uid="{00000000-0002-0000-0400-000001000000}">
      <formula1>$N$26:$N$27</formula1>
    </dataValidation>
    <dataValidation type="list" allowBlank="1" showInputMessage="1" showErrorMessage="1" sqref="I33:M33" xr:uid="{00000000-0002-0000-0400-000002000000}">
      <formula1>$N$28:$N$30</formula1>
    </dataValidation>
  </dataValidations>
  <pageMargins left="0.78740157480314965" right="0.78740157480314965" top="0.5511811023622047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79998168889431442"/>
  </sheetPr>
  <dimension ref="A1:U66"/>
  <sheetViews>
    <sheetView workbookViewId="0">
      <selection activeCell="G16" sqref="G16:G17"/>
    </sheetView>
  </sheetViews>
  <sheetFormatPr defaultColWidth="6.625" defaultRowHeight="13.5"/>
  <cols>
    <col min="1" max="1" width="19.5" style="3" customWidth="1"/>
    <col min="2" max="9" width="7.625" style="3" customWidth="1"/>
    <col min="10" max="10" width="13" style="3" customWidth="1"/>
    <col min="11" max="11" width="6.625" style="3" customWidth="1"/>
    <col min="12" max="13" width="6.625" style="3"/>
    <col min="14" max="14" width="15.375" style="3" customWidth="1"/>
    <col min="15" max="16384" width="6.625" style="3"/>
  </cols>
  <sheetData>
    <row r="1" spans="1:21" s="120" customFormat="1" ht="17.25" customHeight="1">
      <c r="A1" s="120" t="s">
        <v>88</v>
      </c>
    </row>
    <row r="2" spans="1:21" ht="13.5" customHeight="1">
      <c r="A2" s="3" t="s">
        <v>172</v>
      </c>
    </row>
    <row r="3" spans="1:21" ht="13.5" customHeight="1">
      <c r="A3" s="357"/>
      <c r="B3" s="297"/>
      <c r="C3" s="358"/>
      <c r="E3" s="3" t="s">
        <v>975</v>
      </c>
      <c r="K3" s="3" t="s">
        <v>685</v>
      </c>
    </row>
    <row r="4" spans="1:21" ht="13.15" customHeight="1">
      <c r="A4" s="359"/>
      <c r="B4" s="299"/>
      <c r="C4" s="360"/>
      <c r="E4" s="3" t="s">
        <v>976</v>
      </c>
      <c r="K4" s="3" t="s">
        <v>691</v>
      </c>
    </row>
    <row r="5" spans="1:21" ht="13.15" customHeight="1">
      <c r="E5" s="3" t="s">
        <v>977</v>
      </c>
      <c r="K5" s="3" t="s">
        <v>618</v>
      </c>
    </row>
    <row r="6" spans="1:21" ht="13.15" customHeight="1">
      <c r="K6" s="3" t="s">
        <v>619</v>
      </c>
      <c r="U6" s="131"/>
    </row>
    <row r="7" spans="1:21" ht="13.15" customHeight="1">
      <c r="A7" s="3" t="s">
        <v>620</v>
      </c>
      <c r="U7" s="131"/>
    </row>
    <row r="8" spans="1:21" ht="13.15" customHeight="1">
      <c r="A8" s="306"/>
      <c r="B8" s="361"/>
      <c r="C8" s="361"/>
      <c r="D8" s="361"/>
      <c r="E8" s="361"/>
      <c r="F8" s="361"/>
      <c r="G8" s="361"/>
      <c r="H8" s="361"/>
      <c r="I8" s="307"/>
      <c r="U8" s="131"/>
    </row>
    <row r="9" spans="1:21" ht="13.15" customHeight="1">
      <c r="A9" s="310"/>
      <c r="B9" s="362"/>
      <c r="C9" s="362"/>
      <c r="D9" s="362"/>
      <c r="E9" s="362"/>
      <c r="F9" s="362"/>
      <c r="G9" s="362"/>
      <c r="H9" s="362"/>
      <c r="I9" s="311"/>
      <c r="U9" s="131"/>
    </row>
    <row r="10" spans="1:21" ht="13.15" customHeight="1">
      <c r="R10" s="8"/>
      <c r="U10" s="131"/>
    </row>
    <row r="11" spans="1:21" ht="13.15" customHeight="1">
      <c r="A11" s="3" t="s">
        <v>621</v>
      </c>
      <c r="R11" s="8"/>
      <c r="U11" s="131"/>
    </row>
    <row r="12" spans="1:21" ht="13.15" customHeight="1">
      <c r="A12" s="357"/>
      <c r="B12" s="297"/>
      <c r="C12" s="358"/>
      <c r="E12" s="3" t="s">
        <v>978</v>
      </c>
      <c r="K12" s="3" t="s">
        <v>622</v>
      </c>
      <c r="R12" s="8"/>
      <c r="U12" s="131"/>
    </row>
    <row r="13" spans="1:21" ht="13.15" customHeight="1">
      <c r="A13" s="359"/>
      <c r="B13" s="299"/>
      <c r="C13" s="360"/>
      <c r="E13" s="3" t="s">
        <v>1000</v>
      </c>
      <c r="K13" s="3" t="s">
        <v>640</v>
      </c>
      <c r="R13" s="8"/>
      <c r="U13" s="131"/>
    </row>
    <row r="14" spans="1:21" ht="13.15" customHeight="1">
      <c r="R14" s="8"/>
      <c r="U14" s="131"/>
    </row>
    <row r="15" spans="1:21" ht="13.15" customHeight="1">
      <c r="A15" s="3" t="s">
        <v>623</v>
      </c>
      <c r="M15" s="8"/>
      <c r="R15" s="8"/>
    </row>
    <row r="16" spans="1:21" ht="13.15" customHeight="1">
      <c r="A16" s="372" t="s">
        <v>624</v>
      </c>
      <c r="B16" s="357"/>
      <c r="C16" s="358"/>
      <c r="D16" s="315" t="s">
        <v>458</v>
      </c>
      <c r="E16" s="357"/>
      <c r="F16" s="358"/>
      <c r="G16" s="240" t="s">
        <v>625</v>
      </c>
      <c r="H16" s="8"/>
      <c r="I16" s="8"/>
      <c r="R16" s="8"/>
    </row>
    <row r="17" spans="1:18" ht="13.15" customHeight="1">
      <c r="A17" s="372"/>
      <c r="B17" s="359"/>
      <c r="C17" s="360"/>
      <c r="D17" s="315"/>
      <c r="E17" s="359"/>
      <c r="F17" s="360"/>
      <c r="G17" s="240"/>
      <c r="K17" s="111" t="str">
        <f>"R"&amp;B16&amp;"."&amp;E16</f>
        <v>R.</v>
      </c>
      <c r="R17" s="8"/>
    </row>
    <row r="18" spans="1:18" ht="13.15" customHeight="1">
      <c r="A18" s="115"/>
      <c r="B18" s="8"/>
      <c r="C18" s="8"/>
      <c r="D18" s="8"/>
      <c r="E18" s="8"/>
      <c r="F18" s="8"/>
      <c r="G18" s="8"/>
      <c r="R18" s="8"/>
    </row>
    <row r="20" spans="1:18" ht="17.25">
      <c r="A20" s="120" t="s">
        <v>1035</v>
      </c>
    </row>
    <row r="21" spans="1:18" ht="12" customHeight="1"/>
    <row r="22" spans="1:18" ht="14.25">
      <c r="A22" s="7" t="s">
        <v>472</v>
      </c>
    </row>
    <row r="23" spans="1:18" ht="5.25" customHeight="1"/>
    <row r="24" spans="1:18" ht="34.5" customHeight="1" thickBot="1"/>
    <row r="25" spans="1:18" ht="18.75" customHeight="1">
      <c r="A25" s="241" t="s">
        <v>23</v>
      </c>
      <c r="B25" s="369" t="s">
        <v>146</v>
      </c>
      <c r="C25" s="363" t="s">
        <v>21</v>
      </c>
      <c r="D25" s="364"/>
      <c r="E25" s="364"/>
      <c r="F25" s="364"/>
      <c r="G25" s="364"/>
      <c r="H25" s="364"/>
      <c r="I25" s="365"/>
      <c r="J25" s="366" t="s">
        <v>22</v>
      </c>
    </row>
    <row r="26" spans="1:18" ht="18.75" customHeight="1">
      <c r="A26" s="315"/>
      <c r="B26" s="370"/>
      <c r="C26" s="169" t="s">
        <v>15</v>
      </c>
      <c r="D26" s="65" t="s">
        <v>16</v>
      </c>
      <c r="E26" s="65" t="s">
        <v>17</v>
      </c>
      <c r="F26" s="65" t="s">
        <v>18</v>
      </c>
      <c r="G26" s="65" t="s">
        <v>19</v>
      </c>
      <c r="H26" s="65" t="s">
        <v>20</v>
      </c>
      <c r="I26" s="162" t="s">
        <v>124</v>
      </c>
      <c r="J26" s="367"/>
    </row>
    <row r="27" spans="1:18" ht="17.25" customHeight="1">
      <c r="A27" s="316"/>
      <c r="B27" s="371"/>
      <c r="C27" s="170" t="s">
        <v>32</v>
      </c>
      <c r="D27" s="6" t="s">
        <v>33</v>
      </c>
      <c r="E27" s="6" t="s">
        <v>34</v>
      </c>
      <c r="F27" s="6" t="s">
        <v>35</v>
      </c>
      <c r="G27" s="6" t="s">
        <v>36</v>
      </c>
      <c r="H27" s="6" t="s">
        <v>37</v>
      </c>
      <c r="I27" s="6" t="s">
        <v>123</v>
      </c>
      <c r="J27" s="368"/>
    </row>
    <row r="28" spans="1:18" ht="30" customHeight="1">
      <c r="A28" s="165" t="s">
        <v>24</v>
      </c>
      <c r="B28" s="168"/>
      <c r="C28" s="171"/>
      <c r="D28" s="63"/>
      <c r="E28" s="63"/>
      <c r="F28" s="63"/>
      <c r="G28" s="133"/>
      <c r="H28" s="133"/>
      <c r="I28" s="133"/>
      <c r="J28" s="174"/>
      <c r="K28" s="8" t="s">
        <v>428</v>
      </c>
    </row>
    <row r="29" spans="1:18" ht="30" customHeight="1">
      <c r="A29" s="165" t="s">
        <v>25</v>
      </c>
      <c r="B29" s="168"/>
      <c r="C29" s="171"/>
      <c r="D29" s="63"/>
      <c r="E29" s="63"/>
      <c r="F29" s="63"/>
      <c r="G29" s="63"/>
      <c r="H29" s="63"/>
      <c r="I29" s="133"/>
      <c r="J29" s="174"/>
    </row>
    <row r="30" spans="1:18" ht="30" customHeight="1">
      <c r="A30" s="165" t="s">
        <v>26</v>
      </c>
      <c r="B30" s="168"/>
      <c r="C30" s="173"/>
      <c r="D30" s="63"/>
      <c r="E30" s="63"/>
      <c r="F30" s="63"/>
      <c r="G30" s="63"/>
      <c r="H30" s="63"/>
      <c r="I30" s="133"/>
      <c r="J30" s="174"/>
    </row>
    <row r="31" spans="1:18" ht="30" customHeight="1">
      <c r="A31" s="165" t="s">
        <v>27</v>
      </c>
      <c r="B31" s="168"/>
      <c r="C31" s="171"/>
      <c r="D31" s="63"/>
      <c r="E31" s="133"/>
      <c r="F31" s="133"/>
      <c r="G31" s="133"/>
      <c r="H31" s="133"/>
      <c r="I31" s="133"/>
      <c r="J31" s="172"/>
    </row>
    <row r="32" spans="1:18" ht="30" customHeight="1">
      <c r="A32" s="165" t="s">
        <v>28</v>
      </c>
      <c r="B32" s="168"/>
      <c r="C32" s="171"/>
      <c r="D32" s="63"/>
      <c r="E32" s="63"/>
      <c r="F32" s="63"/>
      <c r="G32" s="133"/>
      <c r="H32" s="133"/>
      <c r="I32" s="133"/>
      <c r="J32" s="172"/>
    </row>
    <row r="33" spans="1:10" ht="30" customHeight="1">
      <c r="A33" s="165" t="s">
        <v>29</v>
      </c>
      <c r="B33" s="168"/>
      <c r="C33" s="171"/>
      <c r="D33" s="63"/>
      <c r="E33" s="63"/>
      <c r="F33" s="63"/>
      <c r="G33" s="133"/>
      <c r="H33" s="133"/>
      <c r="I33" s="133"/>
      <c r="J33" s="172"/>
    </row>
    <row r="34" spans="1:10" ht="30" customHeight="1">
      <c r="A34" s="165" t="s">
        <v>30</v>
      </c>
      <c r="B34" s="168"/>
      <c r="C34" s="171"/>
      <c r="D34" s="63"/>
      <c r="E34" s="63"/>
      <c r="F34" s="133"/>
      <c r="G34" s="133"/>
      <c r="H34" s="133"/>
      <c r="I34" s="133"/>
      <c r="J34" s="172"/>
    </row>
    <row r="35" spans="1:10" ht="30" customHeight="1">
      <c r="A35" s="165" t="s">
        <v>31</v>
      </c>
      <c r="B35" s="168"/>
      <c r="C35" s="171"/>
      <c r="D35" s="63"/>
      <c r="E35" s="63"/>
      <c r="F35" s="63"/>
      <c r="G35" s="133"/>
      <c r="H35" s="133"/>
      <c r="I35" s="133"/>
      <c r="J35" s="172"/>
    </row>
    <row r="36" spans="1:10" ht="30" customHeight="1">
      <c r="A36" s="165" t="s">
        <v>90</v>
      </c>
      <c r="B36" s="168"/>
      <c r="C36" s="173"/>
      <c r="D36" s="133"/>
      <c r="E36" s="133"/>
      <c r="F36" s="63"/>
      <c r="G36" s="133"/>
      <c r="H36" s="63"/>
      <c r="I36" s="63"/>
      <c r="J36" s="175"/>
    </row>
    <row r="37" spans="1:10" ht="30" customHeight="1">
      <c r="A37" s="165" t="s">
        <v>201</v>
      </c>
      <c r="B37" s="168"/>
      <c r="C37" s="171"/>
      <c r="D37" s="63"/>
      <c r="E37" s="63"/>
      <c r="F37" s="63"/>
      <c r="G37" s="52"/>
      <c r="H37" s="52"/>
      <c r="I37" s="52"/>
      <c r="J37" s="175"/>
    </row>
    <row r="38" spans="1:10" ht="30" customHeight="1">
      <c r="A38" s="166" t="s">
        <v>471</v>
      </c>
      <c r="B38" s="376"/>
      <c r="C38" s="378"/>
      <c r="D38" s="312"/>
      <c r="E38" s="312"/>
      <c r="F38" s="312"/>
      <c r="G38" s="312"/>
      <c r="H38" s="312"/>
      <c r="I38" s="312"/>
      <c r="J38" s="374"/>
    </row>
    <row r="39" spans="1:10" ht="30" customHeight="1" thickBot="1">
      <c r="A39" s="167"/>
      <c r="B39" s="377"/>
      <c r="C39" s="379"/>
      <c r="D39" s="373"/>
      <c r="E39" s="373"/>
      <c r="F39" s="373"/>
      <c r="G39" s="373"/>
      <c r="H39" s="373"/>
      <c r="I39" s="373"/>
      <c r="J39" s="375"/>
    </row>
    <row r="40" spans="1:10" ht="26.45" customHeight="1">
      <c r="A40" s="9"/>
      <c r="B40" s="149">
        <f>SUM(B28:B39)</f>
        <v>0</v>
      </c>
    </row>
    <row r="41" spans="1:10" ht="13.5" customHeight="1"/>
    <row r="42" spans="1:10" ht="3.75" customHeight="1"/>
    <row r="43" spans="1:10" ht="13.5" customHeight="1"/>
    <row r="44" spans="1:10" ht="13.5" customHeight="1"/>
    <row r="45" spans="1:10" ht="15" customHeight="1"/>
    <row r="46" spans="1:10" ht="13.5" customHeight="1"/>
    <row r="47" spans="1:10" ht="13.5" customHeight="1"/>
    <row r="48" spans="1:10" ht="6" customHeight="1"/>
    <row r="49" ht="13.5" customHeight="1"/>
    <row r="50" ht="13.5" customHeight="1"/>
    <row r="51" ht="15" customHeight="1"/>
    <row r="52" ht="15" customHeight="1"/>
    <row r="53" ht="5.25" customHeight="1"/>
    <row r="54" ht="18.75" customHeight="1"/>
    <row r="55" ht="18.75" customHeight="1"/>
    <row r="56" ht="17.25" customHeight="1"/>
    <row r="57" ht="23.1" customHeight="1"/>
    <row r="58" ht="23.1" customHeight="1"/>
    <row r="59" ht="23.1" customHeight="1"/>
    <row r="60" ht="23.1" customHeight="1"/>
    <row r="61" ht="23.1" customHeight="1"/>
    <row r="62" ht="23.1" customHeight="1"/>
    <row r="63" ht="23.1" customHeight="1"/>
    <row r="64" ht="23.1" customHeight="1"/>
    <row r="65" ht="23.1" customHeight="1"/>
    <row r="66" ht="35.1" customHeight="1"/>
  </sheetData>
  <protectedRanges>
    <protectedRange sqref="A3 A8 A12 B16 E16 B28:F28 B29:H29 B30 D30:H30 J28:J30 B31:D31 B32:F33 B34:E34 B35:F35 B36 F36 H36:I36 B37:F37 A39 B38:J39" name="範囲1"/>
  </protectedRanges>
  <mergeCells count="21">
    <mergeCell ref="G38:G39"/>
    <mergeCell ref="H38:H39"/>
    <mergeCell ref="I38:I39"/>
    <mergeCell ref="J38:J39"/>
    <mergeCell ref="B38:B39"/>
    <mergeCell ref="C38:C39"/>
    <mergeCell ref="D38:D39"/>
    <mergeCell ref="E38:E39"/>
    <mergeCell ref="F38:F39"/>
    <mergeCell ref="A3:C4"/>
    <mergeCell ref="A8:I9"/>
    <mergeCell ref="C25:I25"/>
    <mergeCell ref="A25:A27"/>
    <mergeCell ref="J25:J27"/>
    <mergeCell ref="B25:B27"/>
    <mergeCell ref="G16:G17"/>
    <mergeCell ref="A12:C13"/>
    <mergeCell ref="A16:A17"/>
    <mergeCell ref="B16:C17"/>
    <mergeCell ref="D16:D17"/>
    <mergeCell ref="E16:F17"/>
  </mergeCells>
  <phoneticPr fontId="6"/>
  <dataValidations count="3">
    <dataValidation type="list" allowBlank="1" showInputMessage="1" showErrorMessage="1" sqref="C28:F28 C29:H29 D30:H30 C31:D31 C32:F33 C34:E34 C35:F35 H36:I36 J38:J39 J28:J30 F36 C37:F38 G38:I38" xr:uid="{00000000-0002-0000-0500-000000000000}">
      <formula1>$K$28</formula1>
    </dataValidation>
    <dataValidation type="list" allowBlank="1" showInputMessage="1" showErrorMessage="1" sqref="A12:C13" xr:uid="{00000000-0002-0000-0500-000001000000}">
      <formula1>$K$12:$K$13</formula1>
    </dataValidation>
    <dataValidation type="list" allowBlank="1" showInputMessage="1" showErrorMessage="1" sqref="A3:C4" xr:uid="{00000000-0002-0000-0500-000002000000}">
      <formula1>$K$3:$K$6</formula1>
    </dataValidation>
  </dataValidations>
  <pageMargins left="0.78740157480314965" right="0.78740157480314965" top="0.55118110236220474" bottom="0.98425196850393704" header="0.51181102362204722" footer="0.51181102362204722"/>
  <pageSetup paperSize="9" scale="92"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P43"/>
  <sheetViews>
    <sheetView workbookViewId="0">
      <selection activeCell="C48" sqref="C48"/>
    </sheetView>
  </sheetViews>
  <sheetFormatPr defaultColWidth="8.875" defaultRowHeight="13.5"/>
  <cols>
    <col min="1" max="1" width="4.5" style="3" customWidth="1"/>
    <col min="2" max="2" width="6.875" style="3" customWidth="1"/>
    <col min="3" max="3" width="19.125" style="3" customWidth="1"/>
    <col min="4" max="8" width="5.75" style="3" customWidth="1"/>
    <col min="9" max="9" width="8.5" style="3" customWidth="1"/>
    <col min="10" max="10" width="5.75" style="3" customWidth="1"/>
    <col min="11" max="11" width="8.625" style="3" customWidth="1"/>
    <col min="12" max="14" width="5.75" style="3" customWidth="1"/>
    <col min="15" max="15" width="4.875" style="3" customWidth="1"/>
    <col min="16" max="16" width="7" style="3" customWidth="1"/>
    <col min="17" max="16384" width="8.875" style="3"/>
  </cols>
  <sheetData>
    <row r="1" spans="1:16" s="128" customFormat="1" ht="18" customHeight="1">
      <c r="A1" s="7" t="s">
        <v>1036</v>
      </c>
    </row>
    <row r="2" spans="1:16" ht="8.25" customHeight="1">
      <c r="A2" s="7"/>
    </row>
    <row r="3" spans="1:16" s="7" customFormat="1" ht="18" customHeight="1">
      <c r="A3" s="3"/>
      <c r="B3" s="3"/>
      <c r="C3" s="3"/>
      <c r="D3" s="3" t="s">
        <v>734</v>
      </c>
      <c r="E3" s="3"/>
      <c r="F3" s="3"/>
      <c r="G3" s="3"/>
      <c r="H3" s="3"/>
      <c r="I3" s="3"/>
      <c r="J3" s="3"/>
      <c r="K3" s="3"/>
    </row>
    <row r="4" spans="1:16" ht="20.100000000000001" customHeight="1">
      <c r="A4" s="278" t="s">
        <v>39</v>
      </c>
      <c r="B4" s="278"/>
      <c r="C4" s="278"/>
      <c r="D4" s="234" t="s">
        <v>38</v>
      </c>
      <c r="E4" s="235"/>
      <c r="F4" s="235"/>
      <c r="G4" s="235"/>
      <c r="H4" s="235"/>
      <c r="I4" s="394"/>
      <c r="J4" s="390" t="s">
        <v>581</v>
      </c>
      <c r="K4" s="355" t="s">
        <v>754</v>
      </c>
      <c r="L4" s="388" t="s">
        <v>971</v>
      </c>
      <c r="M4" s="278"/>
      <c r="N4" s="278"/>
      <c r="O4" s="278"/>
    </row>
    <row r="5" spans="1:16" ht="20.100000000000001" customHeight="1">
      <c r="A5" s="278"/>
      <c r="B5" s="278"/>
      <c r="C5" s="278"/>
      <c r="D5" s="234" t="s">
        <v>125</v>
      </c>
      <c r="E5" s="274"/>
      <c r="F5" s="274"/>
      <c r="G5" s="274"/>
      <c r="H5" s="393" t="s">
        <v>6</v>
      </c>
      <c r="I5" s="393" t="s">
        <v>804</v>
      </c>
      <c r="J5" s="391"/>
      <c r="K5" s="355"/>
      <c r="L5" s="388"/>
      <c r="M5" s="278"/>
      <c r="N5" s="278"/>
      <c r="O5" s="278"/>
    </row>
    <row r="6" spans="1:16" ht="20.100000000000001" customHeight="1">
      <c r="A6" s="278"/>
      <c r="B6" s="278"/>
      <c r="C6" s="278"/>
      <c r="D6" s="67" t="s">
        <v>2</v>
      </c>
      <c r="E6" s="67" t="s">
        <v>3</v>
      </c>
      <c r="F6" s="67" t="s">
        <v>4</v>
      </c>
      <c r="G6" s="67" t="s">
        <v>5</v>
      </c>
      <c r="H6" s="393"/>
      <c r="I6" s="393"/>
      <c r="J6" s="392"/>
      <c r="K6" s="355"/>
      <c r="L6" s="388"/>
      <c r="M6" s="278"/>
      <c r="N6" s="278"/>
      <c r="O6" s="278"/>
    </row>
    <row r="7" spans="1:16" ht="20.100000000000001" customHeight="1">
      <c r="A7" s="396" t="s">
        <v>41</v>
      </c>
      <c r="B7" s="389" t="s">
        <v>24</v>
      </c>
      <c r="C7" s="389"/>
      <c r="D7" s="53"/>
      <c r="E7" s="53"/>
      <c r="F7" s="53"/>
      <c r="G7" s="53"/>
      <c r="H7" s="55">
        <f>SUM(D7:G7)</f>
        <v>0</v>
      </c>
      <c r="I7" s="15" t="e">
        <f>P7/勤務環境!$G$11</f>
        <v>#DIV/0!</v>
      </c>
      <c r="J7" s="56"/>
      <c r="K7" s="157"/>
      <c r="L7" s="159"/>
      <c r="M7" s="156" t="s">
        <v>430</v>
      </c>
      <c r="N7" s="69"/>
      <c r="O7" s="156" t="s">
        <v>431</v>
      </c>
      <c r="P7" s="106">
        <f>(L7*60+N7)/1440</f>
        <v>0</v>
      </c>
    </row>
    <row r="8" spans="1:16" ht="20.100000000000001" customHeight="1">
      <c r="A8" s="396"/>
      <c r="B8" s="13"/>
      <c r="C8" s="13" t="s">
        <v>429</v>
      </c>
      <c r="D8" s="54"/>
      <c r="E8" s="54"/>
      <c r="F8" s="54"/>
      <c r="G8" s="54"/>
      <c r="H8" s="161">
        <f>SUM(D8:G8)</f>
        <v>0</v>
      </c>
      <c r="I8" s="57" t="e">
        <f>P8/勤務環境!$G$11</f>
        <v>#DIV/0!</v>
      </c>
      <c r="J8" s="58"/>
      <c r="K8" s="158"/>
      <c r="L8" s="159"/>
      <c r="M8" s="156" t="s">
        <v>430</v>
      </c>
      <c r="N8" s="69"/>
      <c r="O8" s="156" t="s">
        <v>431</v>
      </c>
      <c r="P8" s="106">
        <f t="shared" ref="P8:P28" si="0">(L8*60+N8)/1440</f>
        <v>0</v>
      </c>
    </row>
    <row r="9" spans="1:16" ht="20.100000000000001" customHeight="1">
      <c r="A9" s="396"/>
      <c r="B9" s="389" t="s">
        <v>25</v>
      </c>
      <c r="C9" s="389"/>
      <c r="D9" s="53"/>
      <c r="E9" s="53"/>
      <c r="F9" s="53"/>
      <c r="G9" s="53"/>
      <c r="H9" s="55">
        <f>SUM(D9:G9)</f>
        <v>0</v>
      </c>
      <c r="I9" s="15" t="e">
        <f>P9/勤務環境!$G$11</f>
        <v>#DIV/0!</v>
      </c>
      <c r="J9" s="56"/>
      <c r="K9" s="157"/>
      <c r="L9" s="159"/>
      <c r="M9" s="156" t="s">
        <v>430</v>
      </c>
      <c r="N9" s="69"/>
      <c r="O9" s="156" t="s">
        <v>431</v>
      </c>
      <c r="P9" s="106">
        <f t="shared" si="0"/>
        <v>0</v>
      </c>
    </row>
    <row r="10" spans="1:16" ht="20.100000000000001" customHeight="1">
      <c r="A10" s="396"/>
      <c r="B10" s="389" t="s">
        <v>26</v>
      </c>
      <c r="C10" s="389"/>
      <c r="D10" s="53"/>
      <c r="E10" s="53"/>
      <c r="F10" s="53"/>
      <c r="G10" s="53"/>
      <c r="H10" s="55">
        <f t="shared" ref="H10:H28" si="1">SUM(D10:G10)</f>
        <v>0</v>
      </c>
      <c r="I10" s="15" t="e">
        <f>P10/勤務環境!$G$11</f>
        <v>#DIV/0!</v>
      </c>
      <c r="J10" s="56"/>
      <c r="K10" s="157"/>
      <c r="L10" s="159"/>
      <c r="M10" s="156" t="s">
        <v>430</v>
      </c>
      <c r="N10" s="69"/>
      <c r="O10" s="156" t="s">
        <v>431</v>
      </c>
      <c r="P10" s="106">
        <f t="shared" si="0"/>
        <v>0</v>
      </c>
    </row>
    <row r="11" spans="1:16" ht="20.100000000000001" customHeight="1">
      <c r="A11" s="396"/>
      <c r="B11" s="265" t="s">
        <v>31</v>
      </c>
      <c r="C11" s="267"/>
      <c r="D11" s="53"/>
      <c r="E11" s="53"/>
      <c r="F11" s="53"/>
      <c r="G11" s="53"/>
      <c r="H11" s="55">
        <f t="shared" si="1"/>
        <v>0</v>
      </c>
      <c r="I11" s="15" t="e">
        <f>P11/勤務環境!$G$11</f>
        <v>#DIV/0!</v>
      </c>
      <c r="J11" s="56"/>
      <c r="K11" s="157"/>
      <c r="L11" s="159"/>
      <c r="M11" s="156" t="s">
        <v>430</v>
      </c>
      <c r="N11" s="69"/>
      <c r="O11" s="156" t="s">
        <v>431</v>
      </c>
      <c r="P11" s="106">
        <f t="shared" si="0"/>
        <v>0</v>
      </c>
    </row>
    <row r="12" spans="1:16" ht="20.100000000000001" customHeight="1">
      <c r="A12" s="396"/>
      <c r="B12" s="265" t="s">
        <v>90</v>
      </c>
      <c r="C12" s="267"/>
      <c r="D12" s="53"/>
      <c r="E12" s="53"/>
      <c r="F12" s="53"/>
      <c r="G12" s="53"/>
      <c r="H12" s="55">
        <f t="shared" si="1"/>
        <v>0</v>
      </c>
      <c r="I12" s="15" t="e">
        <f>P12/勤務環境!$G$11</f>
        <v>#DIV/0!</v>
      </c>
      <c r="J12" s="56"/>
      <c r="K12" s="157"/>
      <c r="L12" s="159"/>
      <c r="M12" s="156" t="s">
        <v>430</v>
      </c>
      <c r="N12" s="69"/>
      <c r="O12" s="156" t="s">
        <v>431</v>
      </c>
      <c r="P12" s="106">
        <f t="shared" si="0"/>
        <v>0</v>
      </c>
    </row>
    <row r="13" spans="1:16" ht="20.100000000000001" customHeight="1">
      <c r="A13" s="396"/>
      <c r="B13" s="110" t="s">
        <v>203</v>
      </c>
      <c r="C13" s="113"/>
      <c r="D13" s="53"/>
      <c r="E13" s="53"/>
      <c r="F13" s="53"/>
      <c r="G13" s="53"/>
      <c r="H13" s="55">
        <f t="shared" si="1"/>
        <v>0</v>
      </c>
      <c r="I13" s="15" t="e">
        <f>P13/勤務環境!$G$11</f>
        <v>#DIV/0!</v>
      </c>
      <c r="J13" s="56"/>
      <c r="K13" s="157"/>
      <c r="L13" s="159"/>
      <c r="M13" s="156" t="s">
        <v>430</v>
      </c>
      <c r="N13" s="69"/>
      <c r="O13" s="156" t="s">
        <v>431</v>
      </c>
      <c r="P13" s="106">
        <f t="shared" si="0"/>
        <v>0</v>
      </c>
    </row>
    <row r="14" spans="1:16" ht="20.100000000000001" customHeight="1">
      <c r="A14" s="396"/>
      <c r="B14" s="389" t="s">
        <v>40</v>
      </c>
      <c r="C14" s="389"/>
      <c r="D14" s="53"/>
      <c r="E14" s="53"/>
      <c r="F14" s="53"/>
      <c r="G14" s="53"/>
      <c r="H14" s="55">
        <f t="shared" si="1"/>
        <v>0</v>
      </c>
      <c r="I14" s="15" t="e">
        <f>P14/勤務環境!$G$11</f>
        <v>#DIV/0!</v>
      </c>
      <c r="J14" s="56"/>
      <c r="K14" s="157"/>
      <c r="L14" s="159"/>
      <c r="M14" s="156" t="s">
        <v>430</v>
      </c>
      <c r="N14" s="69"/>
      <c r="O14" s="156" t="s">
        <v>431</v>
      </c>
      <c r="P14" s="106">
        <f t="shared" si="0"/>
        <v>0</v>
      </c>
    </row>
    <row r="15" spans="1:16" ht="20.100000000000001" customHeight="1">
      <c r="A15" s="389" t="s">
        <v>42</v>
      </c>
      <c r="B15" s="389"/>
      <c r="C15" s="389"/>
      <c r="D15" s="53"/>
      <c r="E15" s="53"/>
      <c r="F15" s="53"/>
      <c r="G15" s="53"/>
      <c r="H15" s="55">
        <f t="shared" si="1"/>
        <v>0</v>
      </c>
      <c r="I15" s="15" t="e">
        <f>P15/勤務環境!$G$11</f>
        <v>#DIV/0!</v>
      </c>
      <c r="J15" s="56"/>
      <c r="K15" s="157"/>
      <c r="L15" s="159"/>
      <c r="M15" s="156" t="s">
        <v>430</v>
      </c>
      <c r="N15" s="69"/>
      <c r="O15" s="156" t="s">
        <v>431</v>
      </c>
      <c r="P15" s="106">
        <f t="shared" si="0"/>
        <v>0</v>
      </c>
    </row>
    <row r="16" spans="1:16" ht="20.100000000000001" customHeight="1">
      <c r="A16" s="389" t="s">
        <v>43</v>
      </c>
      <c r="B16" s="389"/>
      <c r="C16" s="389"/>
      <c r="D16" s="53"/>
      <c r="E16" s="53"/>
      <c r="F16" s="53"/>
      <c r="G16" s="53"/>
      <c r="H16" s="55">
        <f>SUM(D16:G16)</f>
        <v>0</v>
      </c>
      <c r="I16" s="15" t="e">
        <f>P16/勤務環境!$G$11</f>
        <v>#DIV/0!</v>
      </c>
      <c r="J16" s="56"/>
      <c r="K16" s="157"/>
      <c r="L16" s="159"/>
      <c r="M16" s="156" t="s">
        <v>430</v>
      </c>
      <c r="N16" s="69"/>
      <c r="O16" s="156" t="s">
        <v>431</v>
      </c>
      <c r="P16" s="106">
        <f t="shared" si="0"/>
        <v>0</v>
      </c>
    </row>
    <row r="17" spans="1:16" ht="20.100000000000001" customHeight="1">
      <c r="A17" s="389" t="s">
        <v>44</v>
      </c>
      <c r="B17" s="389"/>
      <c r="C17" s="389"/>
      <c r="D17" s="53"/>
      <c r="E17" s="53"/>
      <c r="F17" s="53"/>
      <c r="G17" s="53"/>
      <c r="H17" s="55">
        <f t="shared" si="1"/>
        <v>0</v>
      </c>
      <c r="I17" s="15" t="e">
        <f>P17/勤務環境!$G$11</f>
        <v>#DIV/0!</v>
      </c>
      <c r="J17" s="56"/>
      <c r="K17" s="157"/>
      <c r="L17" s="159"/>
      <c r="M17" s="156" t="s">
        <v>430</v>
      </c>
      <c r="N17" s="69"/>
      <c r="O17" s="156" t="s">
        <v>431</v>
      </c>
      <c r="P17" s="106">
        <f t="shared" si="0"/>
        <v>0</v>
      </c>
    </row>
    <row r="18" spans="1:16" ht="20.100000000000001" customHeight="1">
      <c r="A18" s="389" t="s">
        <v>89</v>
      </c>
      <c r="B18" s="389"/>
      <c r="C18" s="389"/>
      <c r="D18" s="53"/>
      <c r="E18" s="53"/>
      <c r="F18" s="53"/>
      <c r="G18" s="53"/>
      <c r="H18" s="55">
        <f t="shared" si="1"/>
        <v>0</v>
      </c>
      <c r="I18" s="15" t="e">
        <f>P18/勤務環境!$G$11</f>
        <v>#DIV/0!</v>
      </c>
      <c r="J18" s="56"/>
      <c r="K18" s="157"/>
      <c r="L18" s="159"/>
      <c r="M18" s="156" t="s">
        <v>430</v>
      </c>
      <c r="N18" s="69"/>
      <c r="O18" s="156" t="s">
        <v>431</v>
      </c>
      <c r="P18" s="106">
        <f t="shared" si="0"/>
        <v>0</v>
      </c>
    </row>
    <row r="19" spans="1:16" ht="20.100000000000001" customHeight="1">
      <c r="A19" s="236" t="s">
        <v>47</v>
      </c>
      <c r="B19" s="389" t="s">
        <v>755</v>
      </c>
      <c r="C19" s="389"/>
      <c r="D19" s="53"/>
      <c r="E19" s="53"/>
      <c r="F19" s="53"/>
      <c r="G19" s="53"/>
      <c r="H19" s="55">
        <f t="shared" si="1"/>
        <v>0</v>
      </c>
      <c r="I19" s="15" t="e">
        <f>P19/勤務環境!$G$11</f>
        <v>#DIV/0!</v>
      </c>
      <c r="J19" s="56"/>
      <c r="K19" s="157"/>
      <c r="L19" s="159"/>
      <c r="M19" s="156" t="s">
        <v>430</v>
      </c>
      <c r="N19" s="69"/>
      <c r="O19" s="156" t="s">
        <v>431</v>
      </c>
      <c r="P19" s="106">
        <f t="shared" si="0"/>
        <v>0</v>
      </c>
    </row>
    <row r="20" spans="1:16" ht="20.100000000000001" customHeight="1">
      <c r="A20" s="237"/>
      <c r="B20" s="224" t="s">
        <v>91</v>
      </c>
      <c r="C20" s="395"/>
      <c r="D20" s="53"/>
      <c r="E20" s="53"/>
      <c r="F20" s="53"/>
      <c r="G20" s="53"/>
      <c r="H20" s="55">
        <f t="shared" si="1"/>
        <v>0</v>
      </c>
      <c r="I20" s="15" t="e">
        <f>P20/勤務環境!$G$11</f>
        <v>#DIV/0!</v>
      </c>
      <c r="J20" s="56"/>
      <c r="K20" s="157"/>
      <c r="L20" s="159"/>
      <c r="M20" s="156" t="s">
        <v>430</v>
      </c>
      <c r="N20" s="69"/>
      <c r="O20" s="156" t="s">
        <v>431</v>
      </c>
      <c r="P20" s="106">
        <f t="shared" si="0"/>
        <v>0</v>
      </c>
    </row>
    <row r="21" spans="1:16" ht="20.100000000000001" customHeight="1">
      <c r="A21" s="237"/>
      <c r="B21" s="389" t="s">
        <v>45</v>
      </c>
      <c r="C21" s="389"/>
      <c r="D21" s="53"/>
      <c r="E21" s="53"/>
      <c r="F21" s="53"/>
      <c r="G21" s="53"/>
      <c r="H21" s="55">
        <f t="shared" si="1"/>
        <v>0</v>
      </c>
      <c r="I21" s="15" t="e">
        <f>P21/勤務環境!$G$11</f>
        <v>#DIV/0!</v>
      </c>
      <c r="J21" s="56"/>
      <c r="K21" s="157"/>
      <c r="L21" s="159"/>
      <c r="M21" s="156" t="s">
        <v>430</v>
      </c>
      <c r="N21" s="69"/>
      <c r="O21" s="156" t="s">
        <v>431</v>
      </c>
      <c r="P21" s="106">
        <f t="shared" si="0"/>
        <v>0</v>
      </c>
    </row>
    <row r="22" spans="1:16" ht="20.100000000000001" customHeight="1">
      <c r="A22" s="237"/>
      <c r="B22" s="389" t="s">
        <v>92</v>
      </c>
      <c r="C22" s="389"/>
      <c r="D22" s="53"/>
      <c r="E22" s="53"/>
      <c r="F22" s="53"/>
      <c r="G22" s="53"/>
      <c r="H22" s="55">
        <f t="shared" si="1"/>
        <v>0</v>
      </c>
      <c r="I22" s="15" t="e">
        <f>P22/勤務環境!$G$11</f>
        <v>#DIV/0!</v>
      </c>
      <c r="J22" s="56"/>
      <c r="K22" s="157"/>
      <c r="L22" s="159"/>
      <c r="M22" s="156" t="s">
        <v>430</v>
      </c>
      <c r="N22" s="69"/>
      <c r="O22" s="156" t="s">
        <v>431</v>
      </c>
      <c r="P22" s="106">
        <f t="shared" si="0"/>
        <v>0</v>
      </c>
    </row>
    <row r="23" spans="1:16" ht="20.100000000000001" customHeight="1">
      <c r="A23" s="237"/>
      <c r="B23" s="224" t="s">
        <v>188</v>
      </c>
      <c r="C23" s="395"/>
      <c r="D23" s="53"/>
      <c r="E23" s="53"/>
      <c r="F23" s="53"/>
      <c r="G23" s="53"/>
      <c r="H23" s="55">
        <f t="shared" si="1"/>
        <v>0</v>
      </c>
      <c r="I23" s="15" t="e">
        <f>P23/勤務環境!$G$11</f>
        <v>#DIV/0!</v>
      </c>
      <c r="J23" s="56"/>
      <c r="K23" s="157"/>
      <c r="L23" s="159"/>
      <c r="M23" s="156" t="s">
        <v>430</v>
      </c>
      <c r="N23" s="69"/>
      <c r="O23" s="156" t="s">
        <v>431</v>
      </c>
      <c r="P23" s="106">
        <f t="shared" si="0"/>
        <v>0</v>
      </c>
    </row>
    <row r="24" spans="1:16" ht="20.100000000000001" customHeight="1">
      <c r="A24" s="237"/>
      <c r="B24" s="265" t="s">
        <v>93</v>
      </c>
      <c r="C24" s="267"/>
      <c r="D24" s="53"/>
      <c r="E24" s="53"/>
      <c r="F24" s="53"/>
      <c r="G24" s="53"/>
      <c r="H24" s="55">
        <f t="shared" si="1"/>
        <v>0</v>
      </c>
      <c r="I24" s="15" t="e">
        <f>P24/勤務環境!$G$11</f>
        <v>#DIV/0!</v>
      </c>
      <c r="J24" s="56"/>
      <c r="K24" s="157"/>
      <c r="L24" s="159"/>
      <c r="M24" s="156" t="s">
        <v>430</v>
      </c>
      <c r="N24" s="69"/>
      <c r="O24" s="156" t="s">
        <v>431</v>
      </c>
      <c r="P24" s="106">
        <f t="shared" si="0"/>
        <v>0</v>
      </c>
    </row>
    <row r="25" spans="1:16" ht="20.100000000000001" customHeight="1">
      <c r="A25" s="237"/>
      <c r="B25" s="265" t="s">
        <v>126</v>
      </c>
      <c r="C25" s="267"/>
      <c r="D25" s="53"/>
      <c r="E25" s="53"/>
      <c r="F25" s="53"/>
      <c r="G25" s="53"/>
      <c r="H25" s="55">
        <f t="shared" si="1"/>
        <v>0</v>
      </c>
      <c r="I25" s="15" t="e">
        <f>P25/勤務環境!$G$11</f>
        <v>#DIV/0!</v>
      </c>
      <c r="J25" s="56"/>
      <c r="K25" s="157"/>
      <c r="L25" s="159"/>
      <c r="M25" s="156" t="s">
        <v>430</v>
      </c>
      <c r="N25" s="69"/>
      <c r="O25" s="156" t="s">
        <v>431</v>
      </c>
      <c r="P25" s="106">
        <f t="shared" si="0"/>
        <v>0</v>
      </c>
    </row>
    <row r="26" spans="1:16" ht="20.100000000000001" customHeight="1">
      <c r="A26" s="237"/>
      <c r="B26" s="265" t="s">
        <v>171</v>
      </c>
      <c r="C26" s="267"/>
      <c r="D26" s="53"/>
      <c r="E26" s="53"/>
      <c r="F26" s="53"/>
      <c r="G26" s="53"/>
      <c r="H26" s="55">
        <f t="shared" si="1"/>
        <v>0</v>
      </c>
      <c r="I26" s="15" t="e">
        <f>P26/勤務環境!$G$11</f>
        <v>#DIV/0!</v>
      </c>
      <c r="J26" s="56"/>
      <c r="K26" s="157"/>
      <c r="L26" s="159"/>
      <c r="M26" s="156" t="s">
        <v>430</v>
      </c>
      <c r="N26" s="69"/>
      <c r="O26" s="156" t="s">
        <v>431</v>
      </c>
      <c r="P26" s="106">
        <f t="shared" si="0"/>
        <v>0</v>
      </c>
    </row>
    <row r="27" spans="1:16" ht="20.100000000000001" customHeight="1">
      <c r="A27" s="237"/>
      <c r="B27" s="380" t="s">
        <v>756</v>
      </c>
      <c r="C27" s="63"/>
      <c r="D27" s="53"/>
      <c r="E27" s="53"/>
      <c r="F27" s="53"/>
      <c r="G27" s="53"/>
      <c r="H27" s="55">
        <f t="shared" si="1"/>
        <v>0</v>
      </c>
      <c r="I27" s="15" t="e">
        <f>P27/勤務環境!$G$11</f>
        <v>#DIV/0!</v>
      </c>
      <c r="J27" s="56"/>
      <c r="K27" s="157"/>
      <c r="L27" s="159"/>
      <c r="M27" s="156" t="s">
        <v>430</v>
      </c>
      <c r="N27" s="69"/>
      <c r="O27" s="156" t="s">
        <v>431</v>
      </c>
      <c r="P27" s="106">
        <f t="shared" si="0"/>
        <v>0</v>
      </c>
    </row>
    <row r="28" spans="1:16" ht="20.100000000000001" customHeight="1">
      <c r="A28" s="262"/>
      <c r="B28" s="381"/>
      <c r="C28" s="63"/>
      <c r="D28" s="53"/>
      <c r="E28" s="53"/>
      <c r="F28" s="53"/>
      <c r="G28" s="53"/>
      <c r="H28" s="55">
        <f t="shared" si="1"/>
        <v>0</v>
      </c>
      <c r="I28" s="15" t="e">
        <f>P28/勤務環境!$G$11</f>
        <v>#DIV/0!</v>
      </c>
      <c r="J28" s="56"/>
      <c r="K28" s="157"/>
      <c r="L28" s="159"/>
      <c r="M28" s="156" t="s">
        <v>430</v>
      </c>
      <c r="N28" s="69"/>
      <c r="O28" s="156" t="s">
        <v>431</v>
      </c>
      <c r="P28" s="106">
        <f t="shared" si="0"/>
        <v>0</v>
      </c>
    </row>
    <row r="29" spans="1:16" ht="20.100000000000001" customHeight="1">
      <c r="A29" s="234" t="s">
        <v>48</v>
      </c>
      <c r="B29" s="235"/>
      <c r="C29" s="233"/>
      <c r="D29" s="59">
        <f>SUM(D7,D9:D28)</f>
        <v>0</v>
      </c>
      <c r="E29" s="59">
        <f t="shared" ref="E29:G29" si="2">SUM(E7,E9:E28)</f>
        <v>0</v>
      </c>
      <c r="F29" s="59">
        <f t="shared" si="2"/>
        <v>0</v>
      </c>
      <c r="G29" s="59">
        <f t="shared" si="2"/>
        <v>0</v>
      </c>
      <c r="H29" s="55">
        <f>SUM(H7,H9:H28)</f>
        <v>0</v>
      </c>
      <c r="I29" s="15" t="e">
        <f>SUM(I7,I9:I28)</f>
        <v>#DIV/0!</v>
      </c>
      <c r="J29" s="60">
        <f>SUM(J7,J9:J28)</f>
        <v>0</v>
      </c>
      <c r="K29" s="15">
        <f>SUM(K7,K9:K28)</f>
        <v>0</v>
      </c>
    </row>
    <row r="30" spans="1:16" s="7" customFormat="1" ht="9.75" customHeight="1">
      <c r="A30" s="3"/>
      <c r="B30" s="3"/>
      <c r="C30" s="3"/>
      <c r="D30" s="3"/>
      <c r="E30" s="3"/>
      <c r="F30" s="3"/>
      <c r="G30" s="3"/>
      <c r="H30" s="3"/>
      <c r="I30" s="3"/>
      <c r="J30" s="3"/>
      <c r="K30" s="3"/>
    </row>
    <row r="31" spans="1:16" s="7" customFormat="1" ht="18" customHeight="1">
      <c r="A31" s="3" t="s">
        <v>735</v>
      </c>
      <c r="B31" s="3"/>
      <c r="C31" s="3"/>
      <c r="D31" s="3"/>
      <c r="E31" s="3"/>
      <c r="F31" s="3"/>
      <c r="G31" s="3"/>
      <c r="H31" s="3"/>
      <c r="I31" s="3"/>
      <c r="J31" s="3"/>
      <c r="K31" s="3"/>
    </row>
    <row r="32" spans="1:16" ht="18" customHeight="1">
      <c r="A32" s="3" t="s">
        <v>757</v>
      </c>
    </row>
    <row r="33" spans="1:16" s="128" customFormat="1" ht="18" customHeight="1">
      <c r="A33" s="3" t="s">
        <v>758</v>
      </c>
      <c r="C33" s="3"/>
      <c r="D33" s="3"/>
      <c r="E33" s="3"/>
      <c r="F33" s="3"/>
      <c r="G33" s="3"/>
      <c r="H33" s="3"/>
      <c r="I33" s="3"/>
      <c r="J33" s="3"/>
      <c r="K33" s="3"/>
    </row>
    <row r="34" spans="1:16" s="7" customFormat="1" ht="18" customHeight="1">
      <c r="A34" s="3" t="s">
        <v>759</v>
      </c>
      <c r="C34" s="3"/>
      <c r="D34" s="3"/>
      <c r="E34" s="3"/>
      <c r="F34" s="3"/>
      <c r="G34" s="3"/>
      <c r="H34" s="3"/>
      <c r="I34" s="3"/>
      <c r="J34" s="3"/>
      <c r="K34" s="3"/>
    </row>
    <row r="35" spans="1:16" s="7" customFormat="1" ht="32.25" customHeight="1">
      <c r="A35" s="296" t="s">
        <v>805</v>
      </c>
      <c r="B35" s="296"/>
      <c r="C35" s="296"/>
      <c r="D35" s="296"/>
      <c r="E35" s="296"/>
      <c r="F35" s="296"/>
      <c r="G35" s="296"/>
      <c r="H35" s="296"/>
      <c r="I35" s="296"/>
      <c r="J35" s="296"/>
      <c r="K35" s="296"/>
      <c r="L35" s="296"/>
      <c r="M35" s="296"/>
      <c r="N35" s="296"/>
      <c r="O35" s="296"/>
    </row>
    <row r="36" spans="1:16" s="7" customFormat="1" ht="18" customHeight="1">
      <c r="A36" s="3"/>
      <c r="B36" s="3"/>
      <c r="C36" s="3"/>
      <c r="D36" s="3"/>
      <c r="E36" s="3"/>
      <c r="F36" s="3"/>
      <c r="G36" s="3"/>
      <c r="H36" s="3"/>
      <c r="I36" s="3"/>
      <c r="J36" s="3"/>
      <c r="K36" s="3"/>
    </row>
    <row r="37" spans="1:16" ht="18" customHeight="1">
      <c r="A37" s="3" t="s">
        <v>1037</v>
      </c>
    </row>
    <row r="38" spans="1:16" ht="18" customHeight="1">
      <c r="B38" s="3" t="s">
        <v>641</v>
      </c>
    </row>
    <row r="39" spans="1:16" ht="18" customHeight="1">
      <c r="C39" s="12"/>
      <c r="D39" s="232" t="s">
        <v>81</v>
      </c>
      <c r="E39" s="232"/>
      <c r="F39" s="232"/>
      <c r="G39" s="232"/>
      <c r="H39" s="232"/>
      <c r="I39" s="232"/>
      <c r="J39" s="232"/>
      <c r="K39" s="232"/>
      <c r="L39" s="232" t="s">
        <v>6</v>
      </c>
      <c r="M39" s="232"/>
      <c r="N39" s="9"/>
      <c r="O39" s="9"/>
      <c r="P39" s="9"/>
    </row>
    <row r="40" spans="1:16" s="134" customFormat="1" ht="26.25" customHeight="1">
      <c r="B40" s="3"/>
      <c r="C40" s="232" t="s">
        <v>1038</v>
      </c>
      <c r="D40" s="232" t="s">
        <v>2</v>
      </c>
      <c r="E40" s="232"/>
      <c r="F40" s="232" t="s">
        <v>105</v>
      </c>
      <c r="G40" s="232"/>
      <c r="H40" s="232" t="s">
        <v>4</v>
      </c>
      <c r="I40" s="232"/>
      <c r="J40" s="232" t="s">
        <v>5</v>
      </c>
      <c r="K40" s="232"/>
      <c r="L40" s="232"/>
      <c r="M40" s="232"/>
      <c r="N40" s="9"/>
      <c r="O40" s="9"/>
      <c r="P40" s="9"/>
    </row>
    <row r="41" spans="1:16" ht="18" customHeight="1">
      <c r="C41" s="232"/>
      <c r="D41" s="270"/>
      <c r="E41" s="232" t="s">
        <v>579</v>
      </c>
      <c r="F41" s="270"/>
      <c r="G41" s="232" t="s">
        <v>579</v>
      </c>
      <c r="H41" s="270"/>
      <c r="I41" s="232" t="s">
        <v>627</v>
      </c>
      <c r="J41" s="270"/>
      <c r="K41" s="232" t="s">
        <v>579</v>
      </c>
      <c r="L41" s="382">
        <f>SUM(D41,F41,H41,J41)</f>
        <v>0</v>
      </c>
      <c r="M41" s="383"/>
    </row>
    <row r="42" spans="1:16" ht="18" customHeight="1">
      <c r="C42" s="232"/>
      <c r="D42" s="270"/>
      <c r="E42" s="232"/>
      <c r="F42" s="270"/>
      <c r="G42" s="232"/>
      <c r="H42" s="270"/>
      <c r="I42" s="232"/>
      <c r="J42" s="270"/>
      <c r="K42" s="232"/>
      <c r="L42" s="384"/>
      <c r="M42" s="385"/>
    </row>
    <row r="43" spans="1:16" ht="18" customHeight="1">
      <c r="C43" s="232"/>
      <c r="D43" s="270"/>
      <c r="E43" s="232"/>
      <c r="F43" s="270"/>
      <c r="G43" s="232"/>
      <c r="H43" s="270"/>
      <c r="I43" s="232"/>
      <c r="J43" s="270"/>
      <c r="K43" s="232"/>
      <c r="L43" s="386"/>
      <c r="M43" s="387"/>
    </row>
  </sheetData>
  <protectedRanges>
    <protectedRange sqref="D7:G28 C27:C28 J7:L28 N7:N28 D41 F41 H41 J41" name="範囲1"/>
  </protectedRanges>
  <mergeCells count="47">
    <mergeCell ref="I41:I43"/>
    <mergeCell ref="B12:C12"/>
    <mergeCell ref="A17:C17"/>
    <mergeCell ref="A16:C16"/>
    <mergeCell ref="B19:C19"/>
    <mergeCell ref="C40:C43"/>
    <mergeCell ref="D41:D43"/>
    <mergeCell ref="B20:C20"/>
    <mergeCell ref="B23:C23"/>
    <mergeCell ref="B21:C21"/>
    <mergeCell ref="B22:C22"/>
    <mergeCell ref="A18:C18"/>
    <mergeCell ref="A7:A14"/>
    <mergeCell ref="F41:F43"/>
    <mergeCell ref="D39:K39"/>
    <mergeCell ref="J40:K40"/>
    <mergeCell ref="L4:O6"/>
    <mergeCell ref="K4:K6"/>
    <mergeCell ref="B24:C24"/>
    <mergeCell ref="B9:C9"/>
    <mergeCell ref="A15:C15"/>
    <mergeCell ref="J4:J6"/>
    <mergeCell ref="A4:C6"/>
    <mergeCell ref="I5:I6"/>
    <mergeCell ref="D4:I4"/>
    <mergeCell ref="D5:G5"/>
    <mergeCell ref="H5:H6"/>
    <mergeCell ref="B10:C10"/>
    <mergeCell ref="B14:C14"/>
    <mergeCell ref="B11:C11"/>
    <mergeCell ref="B7:C7"/>
    <mergeCell ref="G41:G43"/>
    <mergeCell ref="B25:C25"/>
    <mergeCell ref="A29:C29"/>
    <mergeCell ref="B27:B28"/>
    <mergeCell ref="B26:C26"/>
    <mergeCell ref="A35:O35"/>
    <mergeCell ref="J41:J43"/>
    <mergeCell ref="H41:H43"/>
    <mergeCell ref="F40:G40"/>
    <mergeCell ref="H40:I40"/>
    <mergeCell ref="D40:E40"/>
    <mergeCell ref="E41:E43"/>
    <mergeCell ref="K41:K43"/>
    <mergeCell ref="A19:A28"/>
    <mergeCell ref="L41:M43"/>
    <mergeCell ref="L39:M40"/>
  </mergeCells>
  <phoneticPr fontId="6"/>
  <pageMargins left="0.78740157480314965" right="0.59055118110236227" top="0.55118110236220474" bottom="0.78740157480314965" header="0.51181102362204722" footer="0.51181102362204722"/>
  <pageSetup paperSize="9" scale="8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0.499984740745262"/>
    <pageSetUpPr fitToPage="1"/>
  </sheetPr>
  <dimension ref="A1:R70"/>
  <sheetViews>
    <sheetView topLeftCell="A42" workbookViewId="0">
      <selection activeCell="N9" sqref="N9"/>
    </sheetView>
  </sheetViews>
  <sheetFormatPr defaultColWidth="8.875" defaultRowHeight="13.5"/>
  <cols>
    <col min="1" max="1" width="7.5" style="3" customWidth="1"/>
    <col min="2" max="2" width="7.375" style="3" customWidth="1"/>
    <col min="3" max="3" width="7.5" style="3" bestFit="1" customWidth="1"/>
    <col min="4" max="4" width="4.625" style="3" bestFit="1" customWidth="1"/>
    <col min="5" max="5" width="7.5" style="3" bestFit="1" customWidth="1"/>
    <col min="6" max="6" width="4.625" style="3" bestFit="1" customWidth="1"/>
    <col min="7" max="7" width="7.5" style="3" bestFit="1" customWidth="1"/>
    <col min="8" max="8" width="4.625" style="3" customWidth="1"/>
    <col min="9" max="9" width="7.5" style="3" bestFit="1" customWidth="1"/>
    <col min="10" max="10" width="4.625" style="3" bestFit="1" customWidth="1"/>
    <col min="11" max="11" width="7.5" style="3" bestFit="1" customWidth="1"/>
    <col min="12" max="12" width="4.625" style="3" customWidth="1"/>
    <col min="13" max="13" width="7.5" style="3" bestFit="1" customWidth="1"/>
    <col min="14" max="14" width="4.625" style="3" bestFit="1" customWidth="1"/>
    <col min="15" max="15" width="7.5" style="3" customWidth="1"/>
    <col min="16" max="16" width="6.5" style="3" bestFit="1" customWidth="1"/>
    <col min="17" max="17" width="7.25" style="3" customWidth="1"/>
    <col min="18" max="18" width="8.625" style="3" customWidth="1"/>
    <col min="19" max="19" width="6.625" style="3" customWidth="1"/>
    <col min="20" max="16384" width="8.875" style="3"/>
  </cols>
  <sheetData>
    <row r="1" spans="1:18" s="128" customFormat="1" ht="17.25">
      <c r="A1" s="7" t="s">
        <v>567</v>
      </c>
    </row>
    <row r="2" spans="1:18" ht="6" customHeight="1"/>
    <row r="3" spans="1:18" ht="16.149999999999999" customHeight="1">
      <c r="A3" s="3" t="s">
        <v>561</v>
      </c>
    </row>
    <row r="4" spans="1:18" ht="16.149999999999999" customHeight="1">
      <c r="C4" s="357"/>
      <c r="D4" s="297"/>
      <c r="E4" s="297"/>
      <c r="F4" s="297"/>
      <c r="G4" s="358"/>
      <c r="R4" s="3" t="s">
        <v>562</v>
      </c>
    </row>
    <row r="5" spans="1:18" ht="16.149999999999999" customHeight="1">
      <c r="C5" s="359"/>
      <c r="D5" s="299"/>
      <c r="E5" s="299"/>
      <c r="F5" s="299"/>
      <c r="G5" s="360"/>
      <c r="R5" s="3" t="s">
        <v>563</v>
      </c>
    </row>
    <row r="6" spans="1:18" ht="16.149999999999999" customHeight="1">
      <c r="R6" s="3" t="s">
        <v>564</v>
      </c>
    </row>
    <row r="7" spans="1:18" s="128" customFormat="1" ht="17.25">
      <c r="A7" s="3" t="s">
        <v>1039</v>
      </c>
      <c r="R7" s="3" t="s">
        <v>565</v>
      </c>
    </row>
    <row r="8" spans="1:18" ht="3.75" customHeight="1"/>
    <row r="9" spans="1:18" s="7" customFormat="1" ht="14.25">
      <c r="A9" s="111" t="s">
        <v>626</v>
      </c>
    </row>
    <row r="10" spans="1:18" s="7" customFormat="1" ht="14.25">
      <c r="A10" s="111" t="s">
        <v>806</v>
      </c>
    </row>
    <row r="11" spans="1:18" s="7" customFormat="1" ht="14.25">
      <c r="A11" s="111" t="s">
        <v>189</v>
      </c>
    </row>
    <row r="12" spans="1:18" ht="9" customHeight="1"/>
    <row r="13" spans="1:18" ht="21" customHeight="1">
      <c r="A13" s="248"/>
      <c r="B13" s="380" t="s">
        <v>488</v>
      </c>
      <c r="C13" s="234" t="s">
        <v>121</v>
      </c>
      <c r="D13" s="235"/>
      <c r="E13" s="235"/>
      <c r="F13" s="235"/>
      <c r="G13" s="235"/>
      <c r="H13" s="235"/>
      <c r="I13" s="235"/>
      <c r="J13" s="235"/>
      <c r="K13" s="235"/>
      <c r="L13" s="235"/>
      <c r="M13" s="235"/>
      <c r="N13" s="235"/>
      <c r="O13" s="235"/>
      <c r="P13" s="233"/>
      <c r="Q13" s="380" t="s">
        <v>489</v>
      </c>
    </row>
    <row r="14" spans="1:18" ht="21" customHeight="1">
      <c r="A14" s="397"/>
      <c r="B14" s="397"/>
      <c r="C14" s="25" t="s">
        <v>487</v>
      </c>
      <c r="D14" s="21" t="s">
        <v>486</v>
      </c>
      <c r="E14" s="21" t="s">
        <v>432</v>
      </c>
      <c r="F14" s="40" t="s">
        <v>433</v>
      </c>
      <c r="G14" s="25" t="s">
        <v>49</v>
      </c>
      <c r="H14" s="40" t="s">
        <v>433</v>
      </c>
      <c r="I14" s="25" t="s">
        <v>432</v>
      </c>
      <c r="J14" s="40" t="s">
        <v>433</v>
      </c>
      <c r="K14" s="21" t="s">
        <v>49</v>
      </c>
      <c r="L14" s="40" t="s">
        <v>433</v>
      </c>
      <c r="M14" s="25" t="s">
        <v>432</v>
      </c>
      <c r="N14" s="22" t="s">
        <v>433</v>
      </c>
      <c r="O14" s="25" t="s">
        <v>49</v>
      </c>
      <c r="P14" s="20" t="s">
        <v>433</v>
      </c>
      <c r="Q14" s="381"/>
    </row>
    <row r="15" spans="1:18" ht="21" customHeight="1">
      <c r="A15" s="278" t="s">
        <v>478</v>
      </c>
      <c r="B15" s="248" t="s">
        <v>986</v>
      </c>
      <c r="C15" s="26" t="s">
        <v>490</v>
      </c>
      <c r="D15" s="312"/>
      <c r="E15" s="24" t="s">
        <v>491</v>
      </c>
      <c r="F15" s="312"/>
      <c r="G15" s="24" t="s">
        <v>492</v>
      </c>
      <c r="H15" s="312"/>
      <c r="I15" s="24" t="s">
        <v>492</v>
      </c>
      <c r="J15" s="312"/>
      <c r="K15" s="24" t="s">
        <v>496</v>
      </c>
      <c r="L15" s="312"/>
      <c r="M15" s="24" t="s">
        <v>496</v>
      </c>
      <c r="N15" s="312"/>
      <c r="O15" s="74"/>
      <c r="P15" s="312"/>
      <c r="Q15" s="399">
        <f>SUM(D15,F15,H15,J15,L15,N15,P15)</f>
        <v>0</v>
      </c>
    </row>
    <row r="16" spans="1:18" ht="21" customHeight="1">
      <c r="A16" s="278"/>
      <c r="B16" s="397"/>
      <c r="C16" s="23" t="s">
        <v>493</v>
      </c>
      <c r="D16" s="314"/>
      <c r="E16" s="23" t="s">
        <v>494</v>
      </c>
      <c r="F16" s="314"/>
      <c r="G16" s="23" t="s">
        <v>494</v>
      </c>
      <c r="H16" s="314"/>
      <c r="I16" s="23" t="s">
        <v>495</v>
      </c>
      <c r="J16" s="314"/>
      <c r="K16" s="23" t="s">
        <v>498</v>
      </c>
      <c r="L16" s="314"/>
      <c r="M16" s="23" t="s">
        <v>497</v>
      </c>
      <c r="N16" s="314"/>
      <c r="O16" s="75"/>
      <c r="P16" s="314"/>
      <c r="Q16" s="400"/>
    </row>
    <row r="17" spans="1:17" ht="21" customHeight="1">
      <c r="A17" s="278"/>
      <c r="B17" s="65" t="s">
        <v>987</v>
      </c>
      <c r="C17" s="27">
        <v>1</v>
      </c>
      <c r="D17" s="29"/>
      <c r="E17" s="28">
        <v>2</v>
      </c>
      <c r="F17" s="107"/>
      <c r="G17" s="28">
        <v>3</v>
      </c>
      <c r="H17" s="114"/>
      <c r="I17" s="28">
        <v>4</v>
      </c>
      <c r="J17" s="107"/>
      <c r="K17" s="28">
        <v>5</v>
      </c>
      <c r="L17" s="114"/>
      <c r="M17" s="28">
        <v>6</v>
      </c>
      <c r="N17" s="107"/>
      <c r="O17" s="76"/>
      <c r="P17" s="107"/>
      <c r="Q17" s="16">
        <f>SUM(D17,F17,H17,J17,L17,N17,P17)</f>
        <v>0</v>
      </c>
    </row>
    <row r="18" spans="1:17" ht="21" customHeight="1">
      <c r="A18" s="278"/>
      <c r="B18" s="65" t="s">
        <v>46</v>
      </c>
      <c r="C18" s="27">
        <v>1</v>
      </c>
      <c r="D18" s="29"/>
      <c r="E18" s="28">
        <v>2</v>
      </c>
      <c r="F18" s="107"/>
      <c r="G18" s="28">
        <v>3</v>
      </c>
      <c r="H18" s="114"/>
      <c r="I18" s="28">
        <v>4</v>
      </c>
      <c r="J18" s="107"/>
      <c r="K18" s="28">
        <v>5</v>
      </c>
      <c r="L18" s="114"/>
      <c r="M18" s="28">
        <v>6</v>
      </c>
      <c r="N18" s="107"/>
      <c r="O18" s="76"/>
      <c r="P18" s="107"/>
      <c r="Q18" s="16">
        <f>SUM(D18,F18,H18,J18,L18,N18,P18)</f>
        <v>0</v>
      </c>
    </row>
    <row r="19" spans="1:17" ht="21" customHeight="1">
      <c r="A19" s="278" t="s">
        <v>429</v>
      </c>
      <c r="B19" s="248" t="s">
        <v>986</v>
      </c>
      <c r="C19" s="26" t="s">
        <v>490</v>
      </c>
      <c r="D19" s="312"/>
      <c r="E19" s="24" t="s">
        <v>491</v>
      </c>
      <c r="F19" s="312"/>
      <c r="G19" s="24" t="s">
        <v>492</v>
      </c>
      <c r="H19" s="312"/>
      <c r="I19" s="24" t="s">
        <v>492</v>
      </c>
      <c r="J19" s="312"/>
      <c r="K19" s="24" t="s">
        <v>496</v>
      </c>
      <c r="L19" s="312"/>
      <c r="M19" s="24" t="s">
        <v>496</v>
      </c>
      <c r="N19" s="312"/>
      <c r="O19" s="74"/>
      <c r="P19" s="312"/>
      <c r="Q19" s="399">
        <f>SUM(D19,F19,H19,J19,L19,N19,P19)</f>
        <v>0</v>
      </c>
    </row>
    <row r="20" spans="1:17" ht="21" customHeight="1">
      <c r="A20" s="278"/>
      <c r="B20" s="397"/>
      <c r="C20" s="23" t="s">
        <v>493</v>
      </c>
      <c r="D20" s="314"/>
      <c r="E20" s="23" t="s">
        <v>494</v>
      </c>
      <c r="F20" s="314"/>
      <c r="G20" s="23" t="s">
        <v>494</v>
      </c>
      <c r="H20" s="314"/>
      <c r="I20" s="23" t="s">
        <v>495</v>
      </c>
      <c r="J20" s="314"/>
      <c r="K20" s="23" t="s">
        <v>498</v>
      </c>
      <c r="L20" s="314"/>
      <c r="M20" s="23" t="s">
        <v>497</v>
      </c>
      <c r="N20" s="314"/>
      <c r="O20" s="75"/>
      <c r="P20" s="314"/>
      <c r="Q20" s="400"/>
    </row>
    <row r="21" spans="1:17" ht="21" customHeight="1">
      <c r="A21" s="278"/>
      <c r="B21" s="65" t="s">
        <v>987</v>
      </c>
      <c r="C21" s="27">
        <v>1</v>
      </c>
      <c r="D21" s="29"/>
      <c r="E21" s="28">
        <v>2</v>
      </c>
      <c r="F21" s="107"/>
      <c r="G21" s="28">
        <v>3</v>
      </c>
      <c r="H21" s="114"/>
      <c r="I21" s="28">
        <v>4</v>
      </c>
      <c r="J21" s="107"/>
      <c r="K21" s="28">
        <v>5</v>
      </c>
      <c r="L21" s="114"/>
      <c r="M21" s="28">
        <v>6</v>
      </c>
      <c r="N21" s="107"/>
      <c r="O21" s="76"/>
      <c r="P21" s="107"/>
      <c r="Q21" s="16">
        <f>SUM(D21,F21,H21,J21,L21,N21,P21)</f>
        <v>0</v>
      </c>
    </row>
    <row r="22" spans="1:17" ht="21" customHeight="1">
      <c r="A22" s="278"/>
      <c r="B22" s="65" t="s">
        <v>46</v>
      </c>
      <c r="C22" s="27">
        <v>1</v>
      </c>
      <c r="D22" s="29"/>
      <c r="E22" s="28">
        <v>2</v>
      </c>
      <c r="F22" s="107"/>
      <c r="G22" s="28">
        <v>3</v>
      </c>
      <c r="H22" s="114"/>
      <c r="I22" s="28">
        <v>4</v>
      </c>
      <c r="J22" s="107"/>
      <c r="K22" s="28">
        <v>5</v>
      </c>
      <c r="L22" s="114"/>
      <c r="M22" s="28">
        <v>6</v>
      </c>
      <c r="N22" s="107"/>
      <c r="O22" s="76"/>
      <c r="P22" s="107"/>
      <c r="Q22" s="16">
        <f>SUM(D22,F22,H22,J22,L22,N22,P22)</f>
        <v>0</v>
      </c>
    </row>
    <row r="23" spans="1:17" ht="21" customHeight="1">
      <c r="A23" s="278" t="s">
        <v>479</v>
      </c>
      <c r="B23" s="248" t="s">
        <v>986</v>
      </c>
      <c r="C23" s="26" t="s">
        <v>490</v>
      </c>
      <c r="D23" s="312"/>
      <c r="E23" s="24" t="s">
        <v>491</v>
      </c>
      <c r="F23" s="312"/>
      <c r="G23" s="24" t="s">
        <v>492</v>
      </c>
      <c r="H23" s="312"/>
      <c r="I23" s="24" t="s">
        <v>492</v>
      </c>
      <c r="J23" s="312"/>
      <c r="K23" s="24" t="s">
        <v>496</v>
      </c>
      <c r="L23" s="312"/>
      <c r="M23" s="24" t="s">
        <v>496</v>
      </c>
      <c r="N23" s="312"/>
      <c r="O23" s="74"/>
      <c r="P23" s="312"/>
      <c r="Q23" s="399">
        <f>SUM(D23:D23,F23,H23,J23,L23,N23,P23)</f>
        <v>0</v>
      </c>
    </row>
    <row r="24" spans="1:17" ht="21" customHeight="1">
      <c r="A24" s="278"/>
      <c r="B24" s="397"/>
      <c r="C24" s="23" t="s">
        <v>493</v>
      </c>
      <c r="D24" s="314"/>
      <c r="E24" s="23" t="s">
        <v>494</v>
      </c>
      <c r="F24" s="314"/>
      <c r="G24" s="23" t="s">
        <v>494</v>
      </c>
      <c r="H24" s="314"/>
      <c r="I24" s="23" t="s">
        <v>495</v>
      </c>
      <c r="J24" s="314"/>
      <c r="K24" s="23" t="s">
        <v>498</v>
      </c>
      <c r="L24" s="314"/>
      <c r="M24" s="23" t="s">
        <v>497</v>
      </c>
      <c r="N24" s="314"/>
      <c r="O24" s="75"/>
      <c r="P24" s="314"/>
      <c r="Q24" s="400"/>
    </row>
    <row r="25" spans="1:17" ht="21" customHeight="1">
      <c r="A25" s="278"/>
      <c r="B25" s="65" t="s">
        <v>987</v>
      </c>
      <c r="C25" s="27">
        <v>1</v>
      </c>
      <c r="D25" s="29"/>
      <c r="E25" s="28">
        <v>2</v>
      </c>
      <c r="F25" s="107"/>
      <c r="G25" s="28">
        <v>3</v>
      </c>
      <c r="H25" s="114"/>
      <c r="I25" s="28">
        <v>4</v>
      </c>
      <c r="J25" s="107"/>
      <c r="K25" s="28">
        <v>5</v>
      </c>
      <c r="L25" s="114"/>
      <c r="M25" s="28">
        <v>6</v>
      </c>
      <c r="N25" s="107"/>
      <c r="O25" s="76"/>
      <c r="P25" s="107"/>
      <c r="Q25" s="16">
        <f>SUM(D25,F25,H25,J25,L25,N25,P25)</f>
        <v>0</v>
      </c>
    </row>
    <row r="26" spans="1:17" ht="21" customHeight="1">
      <c r="A26" s="278"/>
      <c r="B26" s="65" t="s">
        <v>46</v>
      </c>
      <c r="C26" s="27">
        <v>1</v>
      </c>
      <c r="D26" s="29"/>
      <c r="E26" s="28">
        <v>2</v>
      </c>
      <c r="F26" s="107"/>
      <c r="G26" s="28">
        <v>3</v>
      </c>
      <c r="H26" s="114"/>
      <c r="I26" s="28">
        <v>4</v>
      </c>
      <c r="J26" s="107"/>
      <c r="K26" s="28">
        <v>5</v>
      </c>
      <c r="L26" s="114"/>
      <c r="M26" s="28">
        <v>6</v>
      </c>
      <c r="N26" s="107"/>
      <c r="O26" s="76"/>
      <c r="P26" s="107"/>
      <c r="Q26" s="16">
        <f>SUM(D26,F26,H26,J26,L26,N26,P26)</f>
        <v>0</v>
      </c>
    </row>
    <row r="27" spans="1:17" ht="21" customHeight="1">
      <c r="A27" s="278" t="s">
        <v>480</v>
      </c>
      <c r="B27" s="248" t="s">
        <v>986</v>
      </c>
      <c r="C27" s="26" t="s">
        <v>490</v>
      </c>
      <c r="D27" s="312"/>
      <c r="E27" s="24" t="s">
        <v>491</v>
      </c>
      <c r="F27" s="312"/>
      <c r="G27" s="24" t="s">
        <v>492</v>
      </c>
      <c r="H27" s="312"/>
      <c r="I27" s="24" t="s">
        <v>492</v>
      </c>
      <c r="J27" s="312"/>
      <c r="K27" s="24" t="s">
        <v>496</v>
      </c>
      <c r="L27" s="312"/>
      <c r="M27" s="24" t="s">
        <v>496</v>
      </c>
      <c r="N27" s="312"/>
      <c r="O27" s="74"/>
      <c r="P27" s="312"/>
      <c r="Q27" s="399">
        <f>SUM(D27,F27,H27,J27,L27,N27,P27)</f>
        <v>0</v>
      </c>
    </row>
    <row r="28" spans="1:17" ht="21" customHeight="1">
      <c r="A28" s="278"/>
      <c r="B28" s="397"/>
      <c r="C28" s="23" t="s">
        <v>493</v>
      </c>
      <c r="D28" s="314"/>
      <c r="E28" s="23" t="s">
        <v>494</v>
      </c>
      <c r="F28" s="314"/>
      <c r="G28" s="23" t="s">
        <v>494</v>
      </c>
      <c r="H28" s="314"/>
      <c r="I28" s="23" t="s">
        <v>495</v>
      </c>
      <c r="J28" s="314"/>
      <c r="K28" s="23" t="s">
        <v>498</v>
      </c>
      <c r="L28" s="314"/>
      <c r="M28" s="23" t="s">
        <v>497</v>
      </c>
      <c r="N28" s="314"/>
      <c r="O28" s="75"/>
      <c r="P28" s="314"/>
      <c r="Q28" s="400"/>
    </row>
    <row r="29" spans="1:17" ht="21" customHeight="1">
      <c r="A29" s="278"/>
      <c r="B29" s="65" t="s">
        <v>987</v>
      </c>
      <c r="C29" s="27">
        <v>1</v>
      </c>
      <c r="D29" s="29"/>
      <c r="E29" s="28">
        <v>2</v>
      </c>
      <c r="F29" s="107"/>
      <c r="G29" s="28">
        <v>3</v>
      </c>
      <c r="H29" s="114"/>
      <c r="I29" s="28">
        <v>4</v>
      </c>
      <c r="J29" s="107"/>
      <c r="K29" s="28">
        <v>5</v>
      </c>
      <c r="L29" s="114"/>
      <c r="M29" s="28">
        <v>6</v>
      </c>
      <c r="N29" s="107"/>
      <c r="O29" s="76"/>
      <c r="P29" s="107"/>
      <c r="Q29" s="16">
        <f>SUM(D29,F29,H29,J29,L29,N29,P29)</f>
        <v>0</v>
      </c>
    </row>
    <row r="30" spans="1:17" ht="21" customHeight="1">
      <c r="A30" s="278"/>
      <c r="B30" s="65" t="s">
        <v>46</v>
      </c>
      <c r="C30" s="27">
        <v>1</v>
      </c>
      <c r="D30" s="29"/>
      <c r="E30" s="28">
        <v>2</v>
      </c>
      <c r="F30" s="107"/>
      <c r="G30" s="28">
        <v>3</v>
      </c>
      <c r="H30" s="114"/>
      <c r="I30" s="28">
        <v>4</v>
      </c>
      <c r="J30" s="107"/>
      <c r="K30" s="28">
        <v>5</v>
      </c>
      <c r="L30" s="114"/>
      <c r="M30" s="28">
        <v>6</v>
      </c>
      <c r="N30" s="107"/>
      <c r="O30" s="76"/>
      <c r="P30" s="107"/>
      <c r="Q30" s="16">
        <f>SUM(D30,F30,H30,J30,L30,N30,P30)</f>
        <v>0</v>
      </c>
    </row>
    <row r="31" spans="1:17" ht="21" customHeight="1">
      <c r="A31" s="380" t="s">
        <v>481</v>
      </c>
      <c r="B31" s="248" t="s">
        <v>986</v>
      </c>
      <c r="C31" s="26" t="s">
        <v>490</v>
      </c>
      <c r="D31" s="312"/>
      <c r="E31" s="24" t="s">
        <v>491</v>
      </c>
      <c r="F31" s="312"/>
      <c r="G31" s="24" t="s">
        <v>492</v>
      </c>
      <c r="H31" s="312"/>
      <c r="I31" s="24" t="s">
        <v>492</v>
      </c>
      <c r="J31" s="312"/>
      <c r="K31" s="24" t="s">
        <v>496</v>
      </c>
      <c r="L31" s="312"/>
      <c r="M31" s="24" t="s">
        <v>496</v>
      </c>
      <c r="N31" s="312"/>
      <c r="O31" s="74"/>
      <c r="P31" s="312"/>
      <c r="Q31" s="399">
        <f>SUM(D31,F31,H31,J31,L31,N31,P31)</f>
        <v>0</v>
      </c>
    </row>
    <row r="32" spans="1:17" ht="21" customHeight="1">
      <c r="A32" s="398"/>
      <c r="B32" s="397"/>
      <c r="C32" s="23" t="s">
        <v>493</v>
      </c>
      <c r="D32" s="314"/>
      <c r="E32" s="23" t="s">
        <v>494</v>
      </c>
      <c r="F32" s="314"/>
      <c r="G32" s="23" t="s">
        <v>494</v>
      </c>
      <c r="H32" s="314"/>
      <c r="I32" s="23" t="s">
        <v>495</v>
      </c>
      <c r="J32" s="314"/>
      <c r="K32" s="23" t="s">
        <v>498</v>
      </c>
      <c r="L32" s="314"/>
      <c r="M32" s="23" t="s">
        <v>497</v>
      </c>
      <c r="N32" s="314"/>
      <c r="O32" s="75"/>
      <c r="P32" s="314"/>
      <c r="Q32" s="400"/>
    </row>
    <row r="33" spans="1:18" ht="21" customHeight="1">
      <c r="A33" s="398"/>
      <c r="B33" s="65" t="s">
        <v>987</v>
      </c>
      <c r="C33" s="27">
        <v>1</v>
      </c>
      <c r="D33" s="29"/>
      <c r="E33" s="28">
        <v>2</v>
      </c>
      <c r="F33" s="107"/>
      <c r="G33" s="28">
        <v>3</v>
      </c>
      <c r="H33" s="114"/>
      <c r="I33" s="28">
        <v>4</v>
      </c>
      <c r="J33" s="107"/>
      <c r="K33" s="28">
        <v>5</v>
      </c>
      <c r="L33" s="114"/>
      <c r="M33" s="28">
        <v>6</v>
      </c>
      <c r="N33" s="107"/>
      <c r="O33" s="76"/>
      <c r="P33" s="107"/>
      <c r="Q33" s="16">
        <f>SUM(D33,F33,H33,J33,L33,N33,P33)</f>
        <v>0</v>
      </c>
    </row>
    <row r="34" spans="1:18" ht="21" customHeight="1">
      <c r="A34" s="381"/>
      <c r="B34" s="65" t="s">
        <v>46</v>
      </c>
      <c r="C34" s="27">
        <v>1</v>
      </c>
      <c r="D34" s="29"/>
      <c r="E34" s="28">
        <v>2</v>
      </c>
      <c r="F34" s="107"/>
      <c r="G34" s="28">
        <v>3</v>
      </c>
      <c r="H34" s="114"/>
      <c r="I34" s="28">
        <v>4</v>
      </c>
      <c r="J34" s="107"/>
      <c r="K34" s="28">
        <v>5</v>
      </c>
      <c r="L34" s="114"/>
      <c r="M34" s="28">
        <v>6</v>
      </c>
      <c r="N34" s="107"/>
      <c r="O34" s="76"/>
      <c r="P34" s="107"/>
      <c r="Q34" s="16">
        <f>SUM(D34,F34,H34,J34,L34,N34,P34)</f>
        <v>0</v>
      </c>
    </row>
    <row r="35" spans="1:18" ht="21" customHeight="1">
      <c r="A35" s="380" t="s">
        <v>482</v>
      </c>
      <c r="B35" s="248" t="s">
        <v>986</v>
      </c>
      <c r="C35" s="26" t="s">
        <v>490</v>
      </c>
      <c r="D35" s="312"/>
      <c r="E35" s="24" t="s">
        <v>491</v>
      </c>
      <c r="F35" s="312"/>
      <c r="G35" s="24" t="s">
        <v>492</v>
      </c>
      <c r="H35" s="312"/>
      <c r="I35" s="24" t="s">
        <v>492</v>
      </c>
      <c r="J35" s="312"/>
      <c r="K35" s="24" t="s">
        <v>496</v>
      </c>
      <c r="L35" s="312"/>
      <c r="M35" s="24" t="s">
        <v>496</v>
      </c>
      <c r="N35" s="312"/>
      <c r="O35" s="74"/>
      <c r="P35" s="312"/>
      <c r="Q35" s="399">
        <f>SUM(D35,F35,H35,J35,L35,N35,P35)</f>
        <v>0</v>
      </c>
    </row>
    <row r="36" spans="1:18" ht="21" customHeight="1">
      <c r="A36" s="398"/>
      <c r="B36" s="397"/>
      <c r="C36" s="23" t="s">
        <v>493</v>
      </c>
      <c r="D36" s="314"/>
      <c r="E36" s="23" t="s">
        <v>494</v>
      </c>
      <c r="F36" s="314"/>
      <c r="G36" s="23" t="s">
        <v>494</v>
      </c>
      <c r="H36" s="314"/>
      <c r="I36" s="23" t="s">
        <v>495</v>
      </c>
      <c r="J36" s="314"/>
      <c r="K36" s="23" t="s">
        <v>498</v>
      </c>
      <c r="L36" s="314"/>
      <c r="M36" s="23" t="s">
        <v>497</v>
      </c>
      <c r="N36" s="314"/>
      <c r="O36" s="75"/>
      <c r="P36" s="314"/>
      <c r="Q36" s="400"/>
    </row>
    <row r="37" spans="1:18" ht="21" customHeight="1">
      <c r="A37" s="398"/>
      <c r="B37" s="65" t="s">
        <v>987</v>
      </c>
      <c r="C37" s="27">
        <v>1</v>
      </c>
      <c r="D37" s="29"/>
      <c r="E37" s="28">
        <v>2</v>
      </c>
      <c r="F37" s="107"/>
      <c r="G37" s="28">
        <v>3</v>
      </c>
      <c r="H37" s="114"/>
      <c r="I37" s="28">
        <v>4</v>
      </c>
      <c r="J37" s="107"/>
      <c r="K37" s="28">
        <v>5</v>
      </c>
      <c r="L37" s="114"/>
      <c r="M37" s="28">
        <v>6</v>
      </c>
      <c r="N37" s="107"/>
      <c r="O37" s="76"/>
      <c r="P37" s="107"/>
      <c r="Q37" s="16">
        <f>SUM(D37,F37,H37,J37,L37,N37,P37)</f>
        <v>0</v>
      </c>
    </row>
    <row r="38" spans="1:18" ht="21" customHeight="1">
      <c r="A38" s="381"/>
      <c r="B38" s="65" t="s">
        <v>46</v>
      </c>
      <c r="C38" s="27">
        <v>1</v>
      </c>
      <c r="D38" s="29"/>
      <c r="E38" s="28">
        <v>2</v>
      </c>
      <c r="F38" s="107"/>
      <c r="G38" s="28">
        <v>3</v>
      </c>
      <c r="H38" s="114"/>
      <c r="I38" s="28">
        <v>4</v>
      </c>
      <c r="J38" s="107"/>
      <c r="K38" s="28">
        <v>5</v>
      </c>
      <c r="L38" s="114"/>
      <c r="M38" s="28">
        <v>6</v>
      </c>
      <c r="N38" s="107"/>
      <c r="O38" s="76"/>
      <c r="P38" s="107"/>
      <c r="Q38" s="16">
        <f>SUM(D38,F38,H38,J38,L38,N38,P38)</f>
        <v>0</v>
      </c>
    </row>
    <row r="39" spans="1:18" ht="21" customHeight="1">
      <c r="A39" s="278" t="s">
        <v>201</v>
      </c>
      <c r="B39" s="248" t="s">
        <v>986</v>
      </c>
      <c r="C39" s="26" t="s">
        <v>490</v>
      </c>
      <c r="D39" s="312"/>
      <c r="E39" s="24" t="s">
        <v>491</v>
      </c>
      <c r="F39" s="312"/>
      <c r="G39" s="24" t="s">
        <v>492</v>
      </c>
      <c r="H39" s="312"/>
      <c r="I39" s="24" t="s">
        <v>492</v>
      </c>
      <c r="J39" s="312"/>
      <c r="K39" s="24" t="s">
        <v>496</v>
      </c>
      <c r="L39" s="312"/>
      <c r="M39" s="24" t="s">
        <v>496</v>
      </c>
      <c r="N39" s="312"/>
      <c r="O39" s="74"/>
      <c r="P39" s="312"/>
      <c r="Q39" s="399">
        <f>SUM(D39,F39,H39,J39,L39,N39,P39)</f>
        <v>0</v>
      </c>
      <c r="R39" s="135"/>
    </row>
    <row r="40" spans="1:18" ht="21" customHeight="1">
      <c r="A40" s="278"/>
      <c r="B40" s="397"/>
      <c r="C40" s="23" t="s">
        <v>493</v>
      </c>
      <c r="D40" s="314"/>
      <c r="E40" s="23" t="s">
        <v>494</v>
      </c>
      <c r="F40" s="314"/>
      <c r="G40" s="23" t="s">
        <v>494</v>
      </c>
      <c r="H40" s="314"/>
      <c r="I40" s="23" t="s">
        <v>495</v>
      </c>
      <c r="J40" s="314"/>
      <c r="K40" s="23" t="s">
        <v>498</v>
      </c>
      <c r="L40" s="314"/>
      <c r="M40" s="23" t="s">
        <v>497</v>
      </c>
      <c r="N40" s="314"/>
      <c r="O40" s="75"/>
      <c r="P40" s="314"/>
      <c r="Q40" s="400"/>
    </row>
    <row r="41" spans="1:18" ht="21" customHeight="1">
      <c r="A41" s="278"/>
      <c r="B41" s="65" t="s">
        <v>987</v>
      </c>
      <c r="C41" s="27">
        <v>1</v>
      </c>
      <c r="D41" s="29"/>
      <c r="E41" s="28">
        <v>2</v>
      </c>
      <c r="F41" s="107"/>
      <c r="G41" s="28">
        <v>3</v>
      </c>
      <c r="H41" s="114"/>
      <c r="I41" s="28">
        <v>4</v>
      </c>
      <c r="J41" s="107"/>
      <c r="K41" s="28">
        <v>5</v>
      </c>
      <c r="L41" s="114"/>
      <c r="M41" s="28">
        <v>6</v>
      </c>
      <c r="N41" s="107"/>
      <c r="O41" s="76"/>
      <c r="P41" s="107"/>
      <c r="Q41" s="16">
        <f>SUM(D41,F41,H41,J41,L41,N41,P41)</f>
        <v>0</v>
      </c>
    </row>
    <row r="42" spans="1:18" ht="21" customHeight="1">
      <c r="A42" s="278"/>
      <c r="B42" s="65" t="s">
        <v>46</v>
      </c>
      <c r="C42" s="27">
        <v>1</v>
      </c>
      <c r="D42" s="29"/>
      <c r="E42" s="28">
        <v>2</v>
      </c>
      <c r="F42" s="107"/>
      <c r="G42" s="28">
        <v>3</v>
      </c>
      <c r="H42" s="114"/>
      <c r="I42" s="28">
        <v>4</v>
      </c>
      <c r="J42" s="107"/>
      <c r="K42" s="28">
        <v>5</v>
      </c>
      <c r="L42" s="114"/>
      <c r="M42" s="28">
        <v>6</v>
      </c>
      <c r="N42" s="107"/>
      <c r="O42" s="76"/>
      <c r="P42" s="107"/>
      <c r="Q42" s="16">
        <f>SUM(D42,F42,H42,J42,L42,N42,P42)</f>
        <v>0</v>
      </c>
    </row>
    <row r="43" spans="1:18" ht="21" customHeight="1">
      <c r="A43" s="278" t="s">
        <v>40</v>
      </c>
      <c r="B43" s="248" t="s">
        <v>986</v>
      </c>
      <c r="C43" s="26" t="s">
        <v>490</v>
      </c>
      <c r="D43" s="312"/>
      <c r="E43" s="24" t="s">
        <v>491</v>
      </c>
      <c r="F43" s="312"/>
      <c r="G43" s="24" t="s">
        <v>492</v>
      </c>
      <c r="H43" s="312"/>
      <c r="I43" s="24" t="s">
        <v>492</v>
      </c>
      <c r="J43" s="312"/>
      <c r="K43" s="24" t="s">
        <v>496</v>
      </c>
      <c r="L43" s="312"/>
      <c r="M43" s="24" t="s">
        <v>496</v>
      </c>
      <c r="N43" s="312"/>
      <c r="O43" s="74"/>
      <c r="P43" s="312"/>
      <c r="Q43" s="399">
        <f>SUM(D43,F43,H43,J43,L43,N43,P43)</f>
        <v>0</v>
      </c>
    </row>
    <row r="44" spans="1:18" ht="21" customHeight="1">
      <c r="A44" s="278"/>
      <c r="B44" s="397"/>
      <c r="C44" s="23" t="s">
        <v>493</v>
      </c>
      <c r="D44" s="314"/>
      <c r="E44" s="23" t="s">
        <v>494</v>
      </c>
      <c r="F44" s="314"/>
      <c r="G44" s="23" t="s">
        <v>494</v>
      </c>
      <c r="H44" s="314"/>
      <c r="I44" s="23" t="s">
        <v>495</v>
      </c>
      <c r="J44" s="314"/>
      <c r="K44" s="23" t="s">
        <v>498</v>
      </c>
      <c r="L44" s="314"/>
      <c r="M44" s="23" t="s">
        <v>497</v>
      </c>
      <c r="N44" s="314"/>
      <c r="O44" s="75"/>
      <c r="P44" s="314"/>
      <c r="Q44" s="400"/>
    </row>
    <row r="45" spans="1:18" ht="21" customHeight="1">
      <c r="A45" s="278"/>
      <c r="B45" s="65" t="s">
        <v>987</v>
      </c>
      <c r="C45" s="27">
        <v>1</v>
      </c>
      <c r="D45" s="29"/>
      <c r="E45" s="28">
        <v>2</v>
      </c>
      <c r="F45" s="107"/>
      <c r="G45" s="28">
        <v>3</v>
      </c>
      <c r="H45" s="114"/>
      <c r="I45" s="28">
        <v>4</v>
      </c>
      <c r="J45" s="107"/>
      <c r="K45" s="28">
        <v>5</v>
      </c>
      <c r="L45" s="114"/>
      <c r="M45" s="28">
        <v>6</v>
      </c>
      <c r="N45" s="107"/>
      <c r="O45" s="76"/>
      <c r="P45" s="107"/>
      <c r="Q45" s="16">
        <f>SUM(D45,F45,H45,J45,L45,N45,P45)</f>
        <v>0</v>
      </c>
    </row>
    <row r="46" spans="1:18" ht="21" customHeight="1">
      <c r="A46" s="278"/>
      <c r="B46" s="65" t="s">
        <v>46</v>
      </c>
      <c r="C46" s="27">
        <v>1</v>
      </c>
      <c r="D46" s="29"/>
      <c r="E46" s="28">
        <v>2</v>
      </c>
      <c r="F46" s="107"/>
      <c r="G46" s="28">
        <v>3</v>
      </c>
      <c r="H46" s="114"/>
      <c r="I46" s="28">
        <v>4</v>
      </c>
      <c r="J46" s="107"/>
      <c r="K46" s="28">
        <v>5</v>
      </c>
      <c r="L46" s="114"/>
      <c r="M46" s="28">
        <v>6</v>
      </c>
      <c r="N46" s="107"/>
      <c r="O46" s="76"/>
      <c r="P46" s="107"/>
      <c r="Q46" s="16">
        <f>SUM(D46,F46,H46,J46,L46,N46,P46)</f>
        <v>0</v>
      </c>
    </row>
    <row r="48" spans="1:18" s="7" customFormat="1" ht="14.25">
      <c r="A48" s="3" t="s">
        <v>586</v>
      </c>
    </row>
    <row r="49" spans="1:17" s="7" customFormat="1" ht="14.25">
      <c r="A49" s="3" t="s">
        <v>566</v>
      </c>
    </row>
    <row r="50" spans="1:17" ht="7.5" customHeight="1"/>
    <row r="51" spans="1:17" ht="24" customHeight="1">
      <c r="A51" s="12"/>
      <c r="B51" s="278" t="s">
        <v>3</v>
      </c>
      <c r="C51" s="278"/>
      <c r="D51" s="278"/>
      <c r="E51" s="278"/>
      <c r="F51" s="278" t="s">
        <v>4</v>
      </c>
      <c r="G51" s="278"/>
      <c r="H51" s="278"/>
      <c r="I51" s="278"/>
      <c r="J51" s="278" t="s">
        <v>101</v>
      </c>
      <c r="K51" s="278"/>
      <c r="L51" s="278"/>
      <c r="M51" s="278"/>
      <c r="N51" s="278" t="s">
        <v>106</v>
      </c>
      <c r="O51" s="278"/>
      <c r="P51" s="278"/>
      <c r="Q51" s="278"/>
    </row>
    <row r="52" spans="1:17" ht="30.6" customHeight="1">
      <c r="A52" s="65" t="s">
        <v>49</v>
      </c>
      <c r="B52" s="221"/>
      <c r="C52" s="222"/>
      <c r="D52" s="223"/>
      <c r="E52" s="65" t="s">
        <v>579</v>
      </c>
      <c r="F52" s="221"/>
      <c r="G52" s="222"/>
      <c r="H52" s="222"/>
      <c r="I52" s="65" t="s">
        <v>579</v>
      </c>
      <c r="J52" s="221"/>
      <c r="K52" s="222"/>
      <c r="L52" s="223"/>
      <c r="M52" s="65" t="s">
        <v>579</v>
      </c>
      <c r="N52" s="401">
        <f>SUM(B52,F52,J52)</f>
        <v>0</v>
      </c>
      <c r="O52" s="401"/>
      <c r="P52" s="401"/>
      <c r="Q52" s="401"/>
    </row>
    <row r="53" spans="1:17" ht="14.25" customHeight="1"/>
    <row r="54" spans="1:17" s="128" customFormat="1" ht="17.25"/>
    <row r="55" spans="1:17" ht="12" customHeight="1"/>
    <row r="56" spans="1:17" s="7" customFormat="1" ht="14.25"/>
    <row r="57" spans="1:17" s="7" customFormat="1" ht="14.25"/>
    <row r="58" spans="1:17" s="7" customFormat="1" ht="14.25"/>
    <row r="59" spans="1:17" s="7" customFormat="1" ht="14.25"/>
    <row r="60" spans="1:17" s="7" customFormat="1" ht="14.25"/>
    <row r="61" spans="1:17" s="7" customFormat="1" ht="14.25"/>
    <row r="68" s="7" customFormat="1" ht="14.25"/>
    <row r="70" ht="9" customHeight="1"/>
  </sheetData>
  <protectedRanges>
    <protectedRange sqref="C4 D15:D46 F15:F46 H15:H46 J15:J46 L15:L46 N15:P46 B52 F52 J52" name="範囲1"/>
  </protectedRanges>
  <mergeCells count="93">
    <mergeCell ref="B52:D52"/>
    <mergeCell ref="F52:H52"/>
    <mergeCell ref="J52:L52"/>
    <mergeCell ref="Q13:Q14"/>
    <mergeCell ref="Q15:Q16"/>
    <mergeCell ref="N31:N32"/>
    <mergeCell ref="N52:Q52"/>
    <mergeCell ref="Q39:Q40"/>
    <mergeCell ref="Q43:Q44"/>
    <mergeCell ref="P15:P16"/>
    <mergeCell ref="P19:P20"/>
    <mergeCell ref="P23:P24"/>
    <mergeCell ref="B51:E51"/>
    <mergeCell ref="F51:I51"/>
    <mergeCell ref="J51:M51"/>
    <mergeCell ref="N51:Q51"/>
    <mergeCell ref="A13:A14"/>
    <mergeCell ref="B13:B14"/>
    <mergeCell ref="N27:N28"/>
    <mergeCell ref="Q35:Q36"/>
    <mergeCell ref="F43:F44"/>
    <mergeCell ref="J43:J44"/>
    <mergeCell ref="N43:N44"/>
    <mergeCell ref="H39:H40"/>
    <mergeCell ref="H43:H44"/>
    <mergeCell ref="A43:A46"/>
    <mergeCell ref="A15:A18"/>
    <mergeCell ref="A19:A22"/>
    <mergeCell ref="Q19:Q20"/>
    <mergeCell ref="Q23:Q24"/>
    <mergeCell ref="Q27:Q28"/>
    <mergeCell ref="Q31:Q32"/>
    <mergeCell ref="N23:N24"/>
    <mergeCell ref="A27:A30"/>
    <mergeCell ref="F39:F40"/>
    <mergeCell ref="J39:J40"/>
    <mergeCell ref="N39:N40"/>
    <mergeCell ref="F23:F24"/>
    <mergeCell ref="J27:J28"/>
    <mergeCell ref="B15:B16"/>
    <mergeCell ref="B19:B20"/>
    <mergeCell ref="B43:B44"/>
    <mergeCell ref="B27:B28"/>
    <mergeCell ref="A23:A26"/>
    <mergeCell ref="A39:A42"/>
    <mergeCell ref="B39:B40"/>
    <mergeCell ref="A31:A34"/>
    <mergeCell ref="A35:A38"/>
    <mergeCell ref="B31:B32"/>
    <mergeCell ref="B35:B36"/>
    <mergeCell ref="B23:B24"/>
    <mergeCell ref="N15:N16"/>
    <mergeCell ref="D39:D40"/>
    <mergeCell ref="H27:H28"/>
    <mergeCell ref="L27:L28"/>
    <mergeCell ref="D31:D32"/>
    <mergeCell ref="D35:D36"/>
    <mergeCell ref="J35:J36"/>
    <mergeCell ref="F31:F32"/>
    <mergeCell ref="F35:F36"/>
    <mergeCell ref="H31:H32"/>
    <mergeCell ref="H35:H36"/>
    <mergeCell ref="L35:L36"/>
    <mergeCell ref="F27:F28"/>
    <mergeCell ref="J19:J20"/>
    <mergeCell ref="N19:N20"/>
    <mergeCell ref="J23:J24"/>
    <mergeCell ref="D43:D44"/>
    <mergeCell ref="C13:P13"/>
    <mergeCell ref="D15:D16"/>
    <mergeCell ref="H15:H16"/>
    <mergeCell ref="L15:L16"/>
    <mergeCell ref="P27:P28"/>
    <mergeCell ref="P31:P32"/>
    <mergeCell ref="P35:P36"/>
    <mergeCell ref="P39:P40"/>
    <mergeCell ref="P43:P44"/>
    <mergeCell ref="L39:L40"/>
    <mergeCell ref="L43:L44"/>
    <mergeCell ref="L31:L32"/>
    <mergeCell ref="N35:N36"/>
    <mergeCell ref="J31:J32"/>
    <mergeCell ref="D27:D28"/>
    <mergeCell ref="C4:G5"/>
    <mergeCell ref="D19:D20"/>
    <mergeCell ref="H19:H20"/>
    <mergeCell ref="L19:L20"/>
    <mergeCell ref="D23:D24"/>
    <mergeCell ref="H23:H24"/>
    <mergeCell ref="L23:L24"/>
    <mergeCell ref="F15:F16"/>
    <mergeCell ref="F19:F20"/>
    <mergeCell ref="J15:J16"/>
  </mergeCells>
  <phoneticPr fontId="6"/>
  <dataValidations count="1">
    <dataValidation type="list" allowBlank="1" showInputMessage="1" showErrorMessage="1" sqref="C4:G5" xr:uid="{00000000-0002-0000-0700-000000000000}">
      <formula1>$R$4:$R$7</formula1>
    </dataValidation>
  </dataValidations>
  <pageMargins left="0.78740157480314965" right="0.78740157480314965" top="0.55118110236220474" bottom="0.98425196850393704" header="0.51181102362204722" footer="0.51181102362204722"/>
  <pageSetup paperSize="9" scale="7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W68"/>
  <sheetViews>
    <sheetView workbookViewId="0">
      <selection activeCell="A45" sqref="A45"/>
    </sheetView>
  </sheetViews>
  <sheetFormatPr defaultColWidth="8.875" defaultRowHeight="13.5"/>
  <cols>
    <col min="1" max="1" width="4.25" style="3" customWidth="1"/>
    <col min="2" max="2" width="3.5" style="3" customWidth="1"/>
    <col min="3" max="3" width="19.5" style="3" customWidth="1"/>
    <col min="4" max="4" width="3.5" style="3" customWidth="1"/>
    <col min="5" max="5" width="14" style="3" customWidth="1"/>
    <col min="6" max="7" width="3.5" style="3" customWidth="1"/>
    <col min="8" max="12" width="3.5" style="3" bestFit="1" customWidth="1"/>
    <col min="13" max="13" width="3.5" style="3" customWidth="1"/>
    <col min="14" max="14" width="3.5" style="3" bestFit="1" customWidth="1"/>
    <col min="15" max="15" width="3.25" style="3" customWidth="1"/>
    <col min="16" max="16" width="19.5" style="3" customWidth="1"/>
    <col min="17" max="17" width="6" style="3" bestFit="1" customWidth="1"/>
    <col min="18" max="24" width="8.625" style="3" customWidth="1"/>
    <col min="25" max="25" width="6.625" style="3" customWidth="1"/>
    <col min="26" max="16384" width="8.875" style="3"/>
  </cols>
  <sheetData>
    <row r="1" spans="1:23" ht="14.25">
      <c r="A1" s="7" t="s">
        <v>568</v>
      </c>
    </row>
    <row r="2" spans="1:23" s="136" customFormat="1" ht="15">
      <c r="A2" s="7" t="s">
        <v>1041</v>
      </c>
    </row>
    <row r="3" spans="1:23">
      <c r="B3" s="3" t="s">
        <v>190</v>
      </c>
    </row>
    <row r="4" spans="1:23" ht="13.5" customHeight="1">
      <c r="A4" s="128"/>
      <c r="B4" s="111" t="s">
        <v>191</v>
      </c>
    </row>
    <row r="5" spans="1:23" ht="13.5" customHeight="1">
      <c r="B5" s="3" t="s">
        <v>988</v>
      </c>
    </row>
    <row r="6" spans="1:23">
      <c r="B6" s="409" t="s">
        <v>587</v>
      </c>
      <c r="C6" s="409"/>
      <c r="D6" s="409"/>
      <c r="E6" s="409"/>
      <c r="F6" s="409"/>
      <c r="G6" s="409"/>
      <c r="H6" s="409"/>
      <c r="I6" s="409"/>
      <c r="J6" s="409"/>
      <c r="K6" s="409"/>
      <c r="L6" s="409"/>
      <c r="M6" s="409"/>
      <c r="N6" s="409"/>
      <c r="O6" s="409"/>
      <c r="P6" s="227"/>
      <c r="Q6" s="111"/>
    </row>
    <row r="7" spans="1:23">
      <c r="B7" s="241" t="s">
        <v>50</v>
      </c>
      <c r="C7" s="242"/>
      <c r="D7" s="243"/>
      <c r="E7" s="339" t="s">
        <v>989</v>
      </c>
      <c r="F7" s="402"/>
      <c r="G7" s="241" t="s">
        <v>990</v>
      </c>
      <c r="H7" s="242"/>
      <c r="I7" s="242"/>
      <c r="J7" s="242"/>
      <c r="K7" s="242"/>
      <c r="L7" s="242"/>
      <c r="M7" s="242"/>
      <c r="N7" s="242"/>
      <c r="O7" s="243"/>
      <c r="P7" s="232" t="s">
        <v>46</v>
      </c>
      <c r="Q7" s="232"/>
      <c r="S7" s="3" t="s">
        <v>440</v>
      </c>
    </row>
    <row r="8" spans="1:23" ht="13.15" customHeight="1">
      <c r="B8" s="315"/>
      <c r="C8" s="240"/>
      <c r="D8" s="300"/>
      <c r="E8" s="403"/>
      <c r="F8" s="404"/>
      <c r="G8" s="403" t="s">
        <v>438</v>
      </c>
      <c r="H8" s="404"/>
      <c r="I8" s="404"/>
      <c r="J8" s="404"/>
      <c r="K8" s="404"/>
      <c r="L8" s="404"/>
      <c r="M8" s="404"/>
      <c r="N8" s="404"/>
      <c r="O8" s="414"/>
      <c r="P8" s="232"/>
      <c r="Q8" s="232"/>
      <c r="R8" s="30">
        <f>(G9*60+I9)/1440</f>
        <v>0</v>
      </c>
      <c r="S8" s="3" t="s">
        <v>441</v>
      </c>
    </row>
    <row r="9" spans="1:23">
      <c r="B9" s="315"/>
      <c r="C9" s="240"/>
      <c r="D9" s="300"/>
      <c r="E9" s="403"/>
      <c r="F9" s="404"/>
      <c r="G9" s="178"/>
      <c r="H9" s="163" t="s">
        <v>436</v>
      </c>
      <c r="I9" s="179"/>
      <c r="J9" s="176" t="s">
        <v>434</v>
      </c>
      <c r="K9" s="177" t="s">
        <v>437</v>
      </c>
      <c r="L9" s="178"/>
      <c r="M9" s="163" t="s">
        <v>436</v>
      </c>
      <c r="N9" s="179"/>
      <c r="O9" s="164" t="s">
        <v>434</v>
      </c>
      <c r="P9" s="232"/>
      <c r="Q9" s="232"/>
      <c r="R9" s="30">
        <f>(L9*60+N9)/1440</f>
        <v>0</v>
      </c>
      <c r="S9" s="3" t="s">
        <v>443</v>
      </c>
    </row>
    <row r="10" spans="1:23" ht="13.15" customHeight="1">
      <c r="B10" s="315"/>
      <c r="C10" s="240"/>
      <c r="D10" s="300"/>
      <c r="E10" s="403"/>
      <c r="F10" s="404"/>
      <c r="G10" s="403" t="s">
        <v>435</v>
      </c>
      <c r="H10" s="419"/>
      <c r="I10" s="404"/>
      <c r="J10" s="419"/>
      <c r="K10" s="419"/>
      <c r="L10" s="404"/>
      <c r="M10" s="419"/>
      <c r="N10" s="404"/>
      <c r="O10" s="420"/>
      <c r="P10" s="232"/>
      <c r="Q10" s="232"/>
      <c r="R10" s="30">
        <f>R9-R8+1</f>
        <v>1</v>
      </c>
      <c r="S10" s="3" t="s">
        <v>444</v>
      </c>
    </row>
    <row r="11" spans="1:23" ht="13.15" customHeight="1">
      <c r="B11" s="316"/>
      <c r="C11" s="317"/>
      <c r="D11" s="301"/>
      <c r="E11" s="341"/>
      <c r="F11" s="405"/>
      <c r="G11" s="182"/>
      <c r="H11" s="406"/>
      <c r="I11" s="407"/>
      <c r="J11" s="407"/>
      <c r="K11" s="407"/>
      <c r="L11" s="407"/>
      <c r="M11" s="408"/>
      <c r="N11" s="183"/>
      <c r="O11" s="181" t="s">
        <v>434</v>
      </c>
      <c r="P11" s="232"/>
      <c r="Q11" s="232"/>
      <c r="R11" s="106">
        <f>H11/1440</f>
        <v>0</v>
      </c>
      <c r="S11" s="3" t="s">
        <v>445</v>
      </c>
      <c r="V11" s="132"/>
    </row>
    <row r="12" spans="1:23" ht="24.95" customHeight="1">
      <c r="B12" s="410" t="s">
        <v>51</v>
      </c>
      <c r="C12" s="234" t="s">
        <v>107</v>
      </c>
      <c r="D12" s="233"/>
      <c r="E12" s="63"/>
      <c r="F12" s="62" t="s">
        <v>570</v>
      </c>
      <c r="G12" s="359"/>
      <c r="H12" s="299"/>
      <c r="I12" s="299"/>
      <c r="J12" s="299"/>
      <c r="K12" s="299"/>
      <c r="L12" s="299"/>
      <c r="M12" s="299"/>
      <c r="N12" s="360"/>
      <c r="O12" s="180" t="s">
        <v>570</v>
      </c>
      <c r="P12" s="63"/>
      <c r="Q12" s="64" t="s">
        <v>570</v>
      </c>
      <c r="S12" s="3" t="s">
        <v>446</v>
      </c>
    </row>
    <row r="13" spans="1:23" ht="24.95" customHeight="1">
      <c r="B13" s="411"/>
      <c r="C13" s="234" t="s">
        <v>108</v>
      </c>
      <c r="D13" s="233"/>
      <c r="E13" s="63"/>
      <c r="F13" s="62" t="s">
        <v>570</v>
      </c>
      <c r="G13" s="221"/>
      <c r="H13" s="222"/>
      <c r="I13" s="222"/>
      <c r="J13" s="222"/>
      <c r="K13" s="222"/>
      <c r="L13" s="222"/>
      <c r="M13" s="222"/>
      <c r="N13" s="223"/>
      <c r="O13" s="64" t="s">
        <v>570</v>
      </c>
      <c r="P13" s="63"/>
      <c r="Q13" s="64" t="s">
        <v>570</v>
      </c>
    </row>
    <row r="14" spans="1:23" ht="25.5" customHeight="1">
      <c r="B14" s="412"/>
      <c r="C14" s="354" t="s">
        <v>197</v>
      </c>
      <c r="D14" s="356"/>
      <c r="E14" s="63"/>
      <c r="F14" s="62" t="s">
        <v>570</v>
      </c>
      <c r="G14" s="221"/>
      <c r="H14" s="222"/>
      <c r="I14" s="222"/>
      <c r="J14" s="222"/>
      <c r="K14" s="222"/>
      <c r="L14" s="222"/>
      <c r="M14" s="222"/>
      <c r="N14" s="223"/>
      <c r="O14" s="64" t="s">
        <v>570</v>
      </c>
      <c r="P14" s="63"/>
      <c r="Q14" s="64" t="s">
        <v>570</v>
      </c>
    </row>
    <row r="15" spans="1:23" ht="9" customHeight="1">
      <c r="A15" s="7"/>
      <c r="W15" s="184"/>
    </row>
    <row r="16" spans="1:23" ht="13.5" customHeight="1">
      <c r="A16" s="3" t="s">
        <v>569</v>
      </c>
      <c r="B16" s="7"/>
      <c r="C16" s="5"/>
      <c r="D16" s="5"/>
      <c r="E16" s="137"/>
      <c r="F16" s="137"/>
      <c r="G16" s="137"/>
      <c r="H16" s="137"/>
      <c r="I16" s="137"/>
      <c r="J16" s="137"/>
      <c r="K16" s="137"/>
      <c r="L16" s="137"/>
      <c r="M16" s="137"/>
      <c r="N16" s="137"/>
      <c r="O16" s="137"/>
      <c r="P16" s="115"/>
      <c r="Q16" s="115"/>
    </row>
    <row r="17" spans="1:17" ht="5.25" customHeight="1">
      <c r="C17" s="117"/>
      <c r="D17" s="117"/>
      <c r="E17" s="115"/>
      <c r="F17" s="115"/>
      <c r="G17" s="115"/>
      <c r="H17" s="115"/>
      <c r="I17" s="115"/>
      <c r="J17" s="115"/>
      <c r="K17" s="115"/>
      <c r="L17" s="115"/>
      <c r="M17" s="115"/>
      <c r="N17" s="115"/>
      <c r="O17" s="115"/>
      <c r="P17" s="115"/>
      <c r="Q17" s="115"/>
    </row>
    <row r="18" spans="1:17" ht="15" customHeight="1">
      <c r="C18" s="185" t="s">
        <v>86</v>
      </c>
      <c r="D18" s="2"/>
      <c r="E18" s="115"/>
      <c r="F18" s="115"/>
      <c r="G18" s="357"/>
      <c r="H18" s="358"/>
      <c r="I18" s="115"/>
      <c r="J18" s="115"/>
      <c r="K18" s="115"/>
      <c r="L18" s="115"/>
      <c r="M18" s="115"/>
      <c r="N18" s="115"/>
      <c r="O18" s="115"/>
      <c r="P18" s="115"/>
      <c r="Q18" s="115"/>
    </row>
    <row r="19" spans="1:17" ht="15" customHeight="1">
      <c r="C19" s="2" t="s">
        <v>158</v>
      </c>
      <c r="D19" s="2"/>
      <c r="E19" s="115"/>
      <c r="F19" s="115"/>
      <c r="G19" s="359"/>
      <c r="H19" s="360"/>
      <c r="I19" s="115"/>
      <c r="J19" s="115"/>
      <c r="K19" s="115"/>
      <c r="L19" s="115"/>
      <c r="M19" s="115"/>
      <c r="N19" s="115"/>
      <c r="O19" s="115"/>
      <c r="P19" s="115"/>
      <c r="Q19" s="115"/>
    </row>
    <row r="20" spans="1:17" ht="6.75" customHeight="1">
      <c r="C20" s="2"/>
      <c r="D20" s="2"/>
      <c r="E20" s="115"/>
      <c r="F20" s="115"/>
      <c r="G20" s="115"/>
      <c r="H20" s="115"/>
      <c r="I20" s="115"/>
      <c r="J20" s="115"/>
      <c r="K20" s="115"/>
      <c r="L20" s="115"/>
      <c r="M20" s="115"/>
      <c r="N20" s="115"/>
      <c r="O20" s="115"/>
      <c r="P20" s="115"/>
      <c r="Q20" s="115"/>
    </row>
    <row r="21" spans="1:17" ht="17.25" customHeight="1">
      <c r="A21" s="3" t="s">
        <v>590</v>
      </c>
      <c r="C21" s="8"/>
      <c r="D21" s="8"/>
    </row>
    <row r="22" spans="1:17" ht="13.5" customHeight="1">
      <c r="A22" s="7"/>
      <c r="B22" s="234" t="s">
        <v>50</v>
      </c>
      <c r="C22" s="235"/>
      <c r="D22" s="233"/>
      <c r="E22" s="234" t="s">
        <v>991</v>
      </c>
      <c r="F22" s="233"/>
      <c r="G22" s="234" t="s">
        <v>992</v>
      </c>
      <c r="H22" s="235"/>
      <c r="I22" s="235"/>
      <c r="J22" s="235"/>
      <c r="K22" s="235"/>
      <c r="L22" s="235"/>
      <c r="M22" s="235"/>
      <c r="N22" s="235"/>
      <c r="O22" s="233"/>
      <c r="P22" s="232" t="s">
        <v>46</v>
      </c>
      <c r="Q22" s="232"/>
    </row>
    <row r="23" spans="1:17" ht="24.95" customHeight="1">
      <c r="B23" s="415" t="s">
        <v>52</v>
      </c>
      <c r="C23" s="234" t="s">
        <v>107</v>
      </c>
      <c r="D23" s="233"/>
      <c r="E23" s="63"/>
      <c r="F23" s="62" t="s">
        <v>570</v>
      </c>
      <c r="G23" s="221"/>
      <c r="H23" s="222"/>
      <c r="I23" s="222"/>
      <c r="J23" s="222"/>
      <c r="K23" s="222"/>
      <c r="L23" s="222"/>
      <c r="M23" s="222"/>
      <c r="N23" s="223"/>
      <c r="O23" s="64" t="s">
        <v>570</v>
      </c>
      <c r="P23" s="63"/>
      <c r="Q23" s="64" t="s">
        <v>570</v>
      </c>
    </row>
    <row r="24" spans="1:17" ht="24.95" customHeight="1">
      <c r="B24" s="416"/>
      <c r="C24" s="234" t="s">
        <v>108</v>
      </c>
      <c r="D24" s="233"/>
      <c r="E24" s="63"/>
      <c r="F24" s="62" t="s">
        <v>570</v>
      </c>
      <c r="G24" s="221"/>
      <c r="H24" s="222"/>
      <c r="I24" s="222"/>
      <c r="J24" s="222"/>
      <c r="K24" s="222"/>
      <c r="L24" s="222"/>
      <c r="M24" s="222"/>
      <c r="N24" s="223"/>
      <c r="O24" s="64" t="s">
        <v>570</v>
      </c>
      <c r="P24" s="63"/>
      <c r="Q24" s="64" t="s">
        <v>570</v>
      </c>
    </row>
    <row r="25" spans="1:17" ht="25.5" customHeight="1">
      <c r="B25" s="417"/>
      <c r="C25" s="354" t="s">
        <v>197</v>
      </c>
      <c r="D25" s="356"/>
      <c r="E25" s="63"/>
      <c r="F25" s="62" t="s">
        <v>570</v>
      </c>
      <c r="G25" s="221"/>
      <c r="H25" s="222"/>
      <c r="I25" s="222"/>
      <c r="J25" s="222"/>
      <c r="K25" s="222"/>
      <c r="L25" s="222"/>
      <c r="M25" s="222"/>
      <c r="N25" s="223"/>
      <c r="O25" s="64" t="s">
        <v>570</v>
      </c>
      <c r="P25" s="63"/>
      <c r="Q25" s="64" t="s">
        <v>570</v>
      </c>
    </row>
    <row r="26" spans="1:17" ht="10.5" customHeight="1">
      <c r="C26" s="117"/>
      <c r="D26" s="117"/>
      <c r="E26" s="115"/>
      <c r="F26" s="115"/>
      <c r="G26" s="115"/>
      <c r="H26" s="115"/>
      <c r="I26" s="115"/>
      <c r="J26" s="115"/>
      <c r="K26" s="115"/>
      <c r="L26" s="115"/>
      <c r="M26" s="115"/>
      <c r="N26" s="115"/>
      <c r="O26" s="115"/>
      <c r="P26" s="115"/>
      <c r="Q26" s="115"/>
    </row>
    <row r="27" spans="1:17" s="136" customFormat="1" ht="15">
      <c r="A27" s="7" t="s">
        <v>571</v>
      </c>
    </row>
    <row r="28" spans="1:17" s="136" customFormat="1" ht="15">
      <c r="A28" s="7" t="s">
        <v>572</v>
      </c>
    </row>
    <row r="29" spans="1:17" ht="15" customHeight="1">
      <c r="B29" s="186" t="s">
        <v>447</v>
      </c>
      <c r="E29" s="115"/>
      <c r="F29" s="115"/>
      <c r="G29" s="357"/>
      <c r="H29" s="358"/>
      <c r="I29" s="115"/>
      <c r="J29" s="115"/>
      <c r="K29" s="115"/>
      <c r="L29" s="115"/>
      <c r="M29" s="115"/>
      <c r="N29" s="115"/>
      <c r="O29" s="115"/>
      <c r="P29" s="115"/>
      <c r="Q29" s="115"/>
    </row>
    <row r="30" spans="1:17" ht="15" customHeight="1">
      <c r="B30" s="3" t="s">
        <v>448</v>
      </c>
      <c r="E30" s="115"/>
      <c r="F30" s="115"/>
      <c r="G30" s="359"/>
      <c r="H30" s="360"/>
      <c r="I30" s="115"/>
      <c r="J30" s="115"/>
      <c r="K30" s="115"/>
      <c r="L30" s="115"/>
      <c r="M30" s="115"/>
      <c r="N30" s="115"/>
      <c r="O30" s="115"/>
      <c r="P30" s="115"/>
      <c r="Q30" s="115"/>
    </row>
    <row r="31" spans="1:17" ht="15" customHeight="1">
      <c r="C31" s="3" t="s">
        <v>432</v>
      </c>
      <c r="E31" s="115"/>
      <c r="F31" s="115"/>
      <c r="G31" s="8"/>
      <c r="H31" s="8"/>
      <c r="I31" s="115"/>
      <c r="J31" s="115"/>
      <c r="K31" s="115"/>
      <c r="L31" s="115"/>
      <c r="M31" s="115"/>
      <c r="N31" s="115"/>
      <c r="O31" s="115"/>
      <c r="P31" s="115"/>
      <c r="Q31" s="115"/>
    </row>
    <row r="32" spans="1:17" ht="15" customHeight="1">
      <c r="B32" s="7"/>
      <c r="C32" s="421"/>
      <c r="D32" s="422"/>
      <c r="E32" s="418" t="s">
        <v>442</v>
      </c>
      <c r="F32" s="61"/>
      <c r="G32" s="7"/>
      <c r="H32" s="7"/>
      <c r="I32" s="7"/>
      <c r="J32" s="7"/>
      <c r="K32" s="7"/>
      <c r="L32" s="7"/>
      <c r="M32" s="7"/>
      <c r="N32" s="7"/>
      <c r="O32" s="7"/>
      <c r="P32" s="7"/>
      <c r="Q32" s="7"/>
    </row>
    <row r="33" spans="1:18" ht="15" customHeight="1">
      <c r="A33" s="7"/>
      <c r="B33" s="7"/>
      <c r="C33" s="423"/>
      <c r="D33" s="424"/>
      <c r="E33" s="418"/>
      <c r="F33" s="61"/>
      <c r="G33" s="7"/>
      <c r="H33" s="7"/>
      <c r="I33" s="7"/>
      <c r="J33" s="7"/>
      <c r="K33" s="7"/>
      <c r="L33" s="7"/>
      <c r="M33" s="7"/>
      <c r="N33" s="7"/>
      <c r="O33" s="7"/>
      <c r="P33" s="7"/>
      <c r="Q33" s="7"/>
    </row>
    <row r="34" spans="1:18" ht="11.25" customHeight="1">
      <c r="A34" s="7"/>
      <c r="B34" s="7"/>
      <c r="C34" s="7"/>
      <c r="D34" s="7"/>
      <c r="E34" s="7"/>
      <c r="F34" s="7"/>
      <c r="G34" s="7"/>
      <c r="H34" s="7"/>
      <c r="I34" s="7"/>
      <c r="J34" s="7"/>
      <c r="K34" s="7"/>
      <c r="L34" s="7"/>
      <c r="M34" s="7"/>
      <c r="N34" s="7"/>
      <c r="O34" s="7"/>
      <c r="P34" s="7"/>
      <c r="Q34" s="7"/>
    </row>
    <row r="35" spans="1:18" s="136" customFormat="1" ht="15">
      <c r="A35" s="7" t="s">
        <v>1040</v>
      </c>
    </row>
    <row r="36" spans="1:18" ht="7.5" customHeight="1"/>
    <row r="37" spans="1:18">
      <c r="B37" s="241" t="s">
        <v>50</v>
      </c>
      <c r="C37" s="242"/>
      <c r="D37" s="243"/>
      <c r="E37" s="339" t="s">
        <v>989</v>
      </c>
      <c r="F37" s="340"/>
      <c r="G37" s="241" t="s">
        <v>990</v>
      </c>
      <c r="H37" s="242"/>
      <c r="I37" s="242"/>
      <c r="J37" s="242"/>
      <c r="K37" s="242"/>
      <c r="L37" s="242"/>
      <c r="M37" s="242"/>
      <c r="N37" s="242"/>
      <c r="O37" s="243"/>
      <c r="P37" s="232" t="s">
        <v>46</v>
      </c>
      <c r="Q37" s="232"/>
    </row>
    <row r="38" spans="1:18" ht="13.15" customHeight="1">
      <c r="B38" s="315"/>
      <c r="C38" s="240"/>
      <c r="D38" s="300"/>
      <c r="E38" s="403"/>
      <c r="F38" s="414"/>
      <c r="G38" s="403" t="s">
        <v>438</v>
      </c>
      <c r="H38" s="404"/>
      <c r="I38" s="404"/>
      <c r="J38" s="404"/>
      <c r="K38" s="404"/>
      <c r="L38" s="404"/>
      <c r="M38" s="404"/>
      <c r="N38" s="404"/>
      <c r="O38" s="414"/>
      <c r="P38" s="232"/>
      <c r="Q38" s="232"/>
      <c r="R38" s="30">
        <f>(G39*60+I39)/1440</f>
        <v>0</v>
      </c>
    </row>
    <row r="39" spans="1:18">
      <c r="B39" s="315"/>
      <c r="C39" s="240"/>
      <c r="D39" s="300"/>
      <c r="E39" s="403"/>
      <c r="F39" s="414"/>
      <c r="G39" s="178"/>
      <c r="H39" s="163" t="s">
        <v>436</v>
      </c>
      <c r="I39" s="179"/>
      <c r="J39" s="176" t="s">
        <v>419</v>
      </c>
      <c r="K39" s="177" t="s">
        <v>437</v>
      </c>
      <c r="L39" s="178"/>
      <c r="M39" s="163" t="s">
        <v>436</v>
      </c>
      <c r="N39" s="179"/>
      <c r="O39" s="164" t="s">
        <v>419</v>
      </c>
      <c r="P39" s="232"/>
      <c r="Q39" s="232"/>
      <c r="R39" s="30">
        <f>(L39*60+N39)/1440</f>
        <v>0</v>
      </c>
    </row>
    <row r="40" spans="1:18" ht="13.15" customHeight="1">
      <c r="B40" s="315"/>
      <c r="C40" s="240"/>
      <c r="D40" s="300"/>
      <c r="E40" s="403"/>
      <c r="F40" s="414"/>
      <c r="G40" s="403" t="s">
        <v>435</v>
      </c>
      <c r="H40" s="419"/>
      <c r="I40" s="404"/>
      <c r="J40" s="419"/>
      <c r="K40" s="419"/>
      <c r="L40" s="404"/>
      <c r="M40" s="419"/>
      <c r="N40" s="404"/>
      <c r="O40" s="420"/>
      <c r="P40" s="232"/>
      <c r="Q40" s="232"/>
      <c r="R40" s="30">
        <f>R39-R38+1</f>
        <v>1</v>
      </c>
    </row>
    <row r="41" spans="1:18" ht="13.15" customHeight="1">
      <c r="B41" s="316"/>
      <c r="C41" s="317"/>
      <c r="D41" s="301"/>
      <c r="E41" s="341"/>
      <c r="F41" s="342"/>
      <c r="G41" s="182"/>
      <c r="H41" s="406"/>
      <c r="I41" s="407"/>
      <c r="J41" s="407"/>
      <c r="K41" s="407"/>
      <c r="L41" s="407"/>
      <c r="M41" s="408"/>
      <c r="N41" s="183"/>
      <c r="O41" s="181" t="s">
        <v>419</v>
      </c>
      <c r="P41" s="232"/>
      <c r="Q41" s="232"/>
      <c r="R41" s="106">
        <f>H41/1440</f>
        <v>0</v>
      </c>
    </row>
    <row r="42" spans="1:18" ht="27" customHeight="1">
      <c r="B42" s="354" t="s">
        <v>197</v>
      </c>
      <c r="C42" s="355"/>
      <c r="D42" s="356"/>
      <c r="E42" s="29"/>
      <c r="F42" s="62" t="s">
        <v>570</v>
      </c>
      <c r="G42" s="221"/>
      <c r="H42" s="222"/>
      <c r="I42" s="222"/>
      <c r="J42" s="222"/>
      <c r="K42" s="222"/>
      <c r="L42" s="222"/>
      <c r="M42" s="222"/>
      <c r="N42" s="223"/>
      <c r="O42" s="64" t="s">
        <v>570</v>
      </c>
      <c r="P42" s="63"/>
      <c r="Q42" s="64" t="s">
        <v>570</v>
      </c>
    </row>
    <row r="43" spans="1:18" ht="10.5" customHeight="1">
      <c r="B43" s="117"/>
      <c r="C43" s="117"/>
      <c r="D43" s="117"/>
      <c r="E43" s="115"/>
      <c r="F43" s="115"/>
      <c r="G43" s="115"/>
      <c r="H43" s="115"/>
      <c r="I43" s="115"/>
      <c r="J43" s="115"/>
      <c r="K43" s="115"/>
      <c r="L43" s="115"/>
      <c r="M43" s="115"/>
      <c r="N43" s="115"/>
      <c r="O43" s="115"/>
      <c r="P43" s="115"/>
      <c r="Q43" s="115"/>
    </row>
    <row r="44" spans="1:18" ht="15">
      <c r="A44" s="7" t="s">
        <v>1042</v>
      </c>
      <c r="B44" s="136"/>
      <c r="C44" s="136"/>
      <c r="D44" s="136"/>
      <c r="E44" s="136"/>
      <c r="F44" s="136"/>
      <c r="G44" s="136"/>
      <c r="H44" s="136"/>
      <c r="I44" s="136"/>
      <c r="J44" s="136"/>
      <c r="K44" s="136"/>
      <c r="L44" s="136"/>
      <c r="M44" s="136"/>
      <c r="N44" s="136"/>
      <c r="O44" s="136"/>
      <c r="P44" s="136"/>
      <c r="Q44" s="136"/>
    </row>
    <row r="45" spans="1:18" ht="7.5" customHeight="1"/>
    <row r="46" spans="1:18" ht="14.25">
      <c r="B46" s="186" t="s">
        <v>449</v>
      </c>
      <c r="E46" s="7"/>
      <c r="F46" s="7"/>
      <c r="G46" s="421"/>
      <c r="H46" s="422"/>
      <c r="I46" s="7"/>
      <c r="J46" s="7"/>
      <c r="K46" s="7"/>
      <c r="L46" s="7"/>
      <c r="M46" s="7"/>
      <c r="N46" s="7"/>
      <c r="O46" s="7"/>
      <c r="P46" s="7"/>
      <c r="Q46" s="7"/>
      <c r="R46" s="7"/>
    </row>
    <row r="47" spans="1:18" ht="14.25">
      <c r="B47" s="3" t="s">
        <v>450</v>
      </c>
      <c r="E47" s="7"/>
      <c r="F47" s="7"/>
      <c r="G47" s="423"/>
      <c r="H47" s="424"/>
      <c r="I47" s="7"/>
      <c r="J47" s="7"/>
      <c r="K47" s="7"/>
      <c r="L47" s="7"/>
      <c r="M47" s="7"/>
      <c r="N47" s="7"/>
      <c r="O47" s="7"/>
      <c r="P47" s="7"/>
      <c r="Q47" s="7"/>
      <c r="R47" s="7"/>
    </row>
    <row r="48" spans="1:18" ht="14.25">
      <c r="E48" s="7"/>
      <c r="F48" s="7"/>
      <c r="G48" s="68"/>
      <c r="H48" s="68"/>
      <c r="I48" s="7"/>
      <c r="J48" s="7"/>
      <c r="K48" s="7"/>
      <c r="L48" s="7"/>
      <c r="M48" s="7"/>
      <c r="N48" s="7"/>
      <c r="O48" s="7"/>
      <c r="P48" s="7"/>
      <c r="Q48" s="7"/>
      <c r="R48" s="7"/>
    </row>
    <row r="49" spans="1:18" ht="14.25">
      <c r="B49" s="3" t="s">
        <v>760</v>
      </c>
      <c r="E49" s="7"/>
      <c r="F49" s="7"/>
      <c r="G49" s="7"/>
      <c r="H49" s="7"/>
      <c r="I49" s="7"/>
      <c r="J49" s="7"/>
      <c r="K49" s="7"/>
      <c r="L49" s="7"/>
      <c r="M49" s="7"/>
      <c r="N49" s="7"/>
      <c r="O49" s="7"/>
      <c r="P49" s="7"/>
      <c r="Q49" s="7"/>
      <c r="R49" s="7"/>
    </row>
    <row r="50" spans="1:18" ht="14.25">
      <c r="B50" s="63"/>
      <c r="C50" s="3" t="s">
        <v>591</v>
      </c>
      <c r="D50" s="63"/>
      <c r="E50" s="3" t="s">
        <v>592</v>
      </c>
      <c r="G50" s="92"/>
      <c r="H50" s="3" t="s">
        <v>593</v>
      </c>
      <c r="I50" s="7"/>
      <c r="J50" s="7"/>
      <c r="K50" s="7"/>
      <c r="L50" s="7"/>
      <c r="M50" s="7"/>
      <c r="N50" s="7"/>
      <c r="O50" s="7"/>
      <c r="R50" s="3" t="s">
        <v>596</v>
      </c>
    </row>
    <row r="51" spans="1:18" ht="14.25">
      <c r="G51" s="7"/>
      <c r="I51" s="7"/>
      <c r="J51" s="7"/>
      <c r="K51" s="7"/>
      <c r="L51" s="7"/>
      <c r="M51" s="7"/>
      <c r="N51" s="7"/>
      <c r="O51" s="7"/>
    </row>
    <row r="52" spans="1:18" ht="14.25">
      <c r="B52" s="63"/>
      <c r="C52" s="3" t="s">
        <v>594</v>
      </c>
      <c r="G52" s="7"/>
      <c r="H52" s="7"/>
      <c r="I52" s="7"/>
      <c r="J52" s="7"/>
      <c r="K52" s="7"/>
      <c r="L52" s="7"/>
      <c r="M52" s="7"/>
      <c r="N52" s="7"/>
      <c r="O52" s="7"/>
    </row>
    <row r="53" spans="1:18">
      <c r="D53" s="413"/>
      <c r="E53" s="413"/>
      <c r="F53" s="413"/>
      <c r="G53" s="413"/>
      <c r="H53" s="413"/>
      <c r="I53" s="413"/>
      <c r="J53" s="413"/>
      <c r="K53" s="413"/>
      <c r="L53" s="413"/>
      <c r="M53" s="413"/>
      <c r="N53" s="413"/>
      <c r="O53" s="413"/>
      <c r="P53" s="413"/>
      <c r="Q53" s="413"/>
    </row>
    <row r="54" spans="1:18">
      <c r="C54" s="8" t="s">
        <v>595</v>
      </c>
      <c r="D54" s="413"/>
      <c r="E54" s="413"/>
      <c r="F54" s="413"/>
      <c r="G54" s="413"/>
      <c r="H54" s="413"/>
      <c r="I54" s="413"/>
      <c r="J54" s="413"/>
      <c r="K54" s="413"/>
      <c r="L54" s="413"/>
      <c r="M54" s="413"/>
      <c r="N54" s="413"/>
      <c r="O54" s="413"/>
      <c r="P54" s="413"/>
      <c r="Q54" s="413"/>
    </row>
    <row r="55" spans="1:18">
      <c r="D55" s="413"/>
      <c r="E55" s="413"/>
      <c r="F55" s="413"/>
      <c r="G55" s="413"/>
      <c r="H55" s="413"/>
      <c r="I55" s="413"/>
      <c r="J55" s="413"/>
      <c r="K55" s="413"/>
      <c r="L55" s="413"/>
      <c r="M55" s="413"/>
      <c r="N55" s="413"/>
      <c r="O55" s="413"/>
      <c r="P55" s="413"/>
      <c r="Q55" s="413"/>
    </row>
    <row r="57" spans="1:18" ht="14.25">
      <c r="B57" s="3" t="s">
        <v>94</v>
      </c>
      <c r="C57" s="7"/>
      <c r="D57" s="7"/>
      <c r="E57" s="7"/>
      <c r="F57" s="7"/>
      <c r="G57" s="322"/>
      <c r="H57" s="322"/>
      <c r="I57" s="322"/>
      <c r="J57" s="418" t="s">
        <v>442</v>
      </c>
      <c r="K57" s="425"/>
      <c r="L57" s="7"/>
      <c r="M57" s="7"/>
      <c r="N57" s="7"/>
      <c r="O57" s="7"/>
    </row>
    <row r="58" spans="1:18">
      <c r="G58" s="322"/>
      <c r="H58" s="322"/>
      <c r="I58" s="322"/>
      <c r="J58" s="418"/>
      <c r="K58" s="425"/>
    </row>
    <row r="59" spans="1:18" ht="6.75" customHeight="1"/>
    <row r="60" spans="1:18" ht="15">
      <c r="A60" s="7" t="s">
        <v>573</v>
      </c>
      <c r="B60" s="136"/>
      <c r="C60" s="136"/>
      <c r="D60" s="136"/>
      <c r="E60" s="136"/>
      <c r="F60" s="136"/>
    </row>
    <row r="61" spans="1:18" ht="6" customHeight="1"/>
    <row r="62" spans="1:18">
      <c r="C62" s="185" t="s">
        <v>86</v>
      </c>
      <c r="D62" s="2"/>
      <c r="G62" s="270"/>
      <c r="H62" s="270"/>
      <c r="I62" s="270"/>
    </row>
    <row r="63" spans="1:18">
      <c r="C63" s="2" t="s">
        <v>158</v>
      </c>
      <c r="D63" s="2"/>
      <c r="G63" s="270"/>
      <c r="H63" s="270"/>
      <c r="I63" s="270"/>
    </row>
    <row r="65" spans="3:17">
      <c r="C65" s="3" t="s">
        <v>736</v>
      </c>
    </row>
    <row r="66" spans="3:17">
      <c r="C66" s="413"/>
      <c r="D66" s="413"/>
      <c r="E66" s="413"/>
      <c r="F66" s="413"/>
      <c r="G66" s="413"/>
      <c r="H66" s="413"/>
      <c r="I66" s="413"/>
      <c r="J66" s="413"/>
      <c r="K66" s="413"/>
      <c r="L66" s="413"/>
      <c r="M66" s="413"/>
      <c r="N66" s="413"/>
      <c r="O66" s="413"/>
      <c r="P66" s="413"/>
      <c r="Q66" s="413"/>
    </row>
    <row r="67" spans="3:17">
      <c r="C67" s="413"/>
      <c r="D67" s="413"/>
      <c r="E67" s="413"/>
      <c r="F67" s="413"/>
      <c r="G67" s="413"/>
      <c r="H67" s="413"/>
      <c r="I67" s="413"/>
      <c r="J67" s="413"/>
      <c r="K67" s="413"/>
      <c r="L67" s="413"/>
      <c r="M67" s="413"/>
      <c r="N67" s="413"/>
      <c r="O67" s="413"/>
      <c r="P67" s="413"/>
      <c r="Q67" s="413"/>
    </row>
    <row r="68" spans="3:17">
      <c r="C68" s="413"/>
      <c r="D68" s="413"/>
      <c r="E68" s="413"/>
      <c r="F68" s="413"/>
      <c r="G68" s="413"/>
      <c r="H68" s="413"/>
      <c r="I68" s="413"/>
      <c r="J68" s="413"/>
      <c r="K68" s="413"/>
      <c r="L68" s="413"/>
      <c r="M68" s="413"/>
      <c r="N68" s="413"/>
      <c r="O68" s="413"/>
      <c r="P68" s="413"/>
      <c r="Q68" s="413"/>
    </row>
  </sheetData>
  <protectedRanges>
    <protectedRange sqref="G9 I9 L9 N9 G11 E12:E14 G12:N14 P12:P14 G18 E23:E25 G23:N25 P23:P25 G29 C32 E42 P42 G46 B50 D50 G50 B52 D53 G57 G62 C66 G39 I39 L39 N39 G41:G42" name="範囲1"/>
  </protectedRanges>
  <mergeCells count="45">
    <mergeCell ref="C23:D23"/>
    <mergeCell ref="C24:D24"/>
    <mergeCell ref="C25:D25"/>
    <mergeCell ref="C32:D33"/>
    <mergeCell ref="B37:D41"/>
    <mergeCell ref="P37:Q41"/>
    <mergeCell ref="G62:I63"/>
    <mergeCell ref="G46:H47"/>
    <mergeCell ref="G57:I58"/>
    <mergeCell ref="J57:K58"/>
    <mergeCell ref="D53:Q55"/>
    <mergeCell ref="B42:D42"/>
    <mergeCell ref="G42:N42"/>
    <mergeCell ref="E37:F41"/>
    <mergeCell ref="G37:O37"/>
    <mergeCell ref="G38:O38"/>
    <mergeCell ref="G40:O40"/>
    <mergeCell ref="H41:M41"/>
    <mergeCell ref="C66:Q68"/>
    <mergeCell ref="G7:O7"/>
    <mergeCell ref="G8:O8"/>
    <mergeCell ref="B23:B25"/>
    <mergeCell ref="G24:N24"/>
    <mergeCell ref="G25:N25"/>
    <mergeCell ref="G29:H30"/>
    <mergeCell ref="E32:E33"/>
    <mergeCell ref="G23:N23"/>
    <mergeCell ref="B7:D11"/>
    <mergeCell ref="C12:D12"/>
    <mergeCell ref="C13:D13"/>
    <mergeCell ref="C14:D14"/>
    <mergeCell ref="B22:D22"/>
    <mergeCell ref="G10:O10"/>
    <mergeCell ref="G18:H19"/>
    <mergeCell ref="B6:P6"/>
    <mergeCell ref="B12:B14"/>
    <mergeCell ref="G12:N12"/>
    <mergeCell ref="G13:N13"/>
    <mergeCell ref="G14:N14"/>
    <mergeCell ref="P7:Q11"/>
    <mergeCell ref="E22:F22"/>
    <mergeCell ref="G22:O22"/>
    <mergeCell ref="P22:Q22"/>
    <mergeCell ref="E7:F11"/>
    <mergeCell ref="H11:M11"/>
  </mergeCells>
  <phoneticPr fontId="6"/>
  <dataValidations count="2">
    <dataValidation type="list" allowBlank="1" showInputMessage="1" showErrorMessage="1" sqref="B50 G50 D50 B52" xr:uid="{00000000-0002-0000-0800-000000000000}">
      <formula1>$R$50</formula1>
    </dataValidation>
    <dataValidation type="list" allowBlank="1" showInputMessage="1" showErrorMessage="1" sqref="G18:H19 G62:I63 G29:H30 G46:H47" xr:uid="{00000000-0002-0000-0800-000001000000}">
      <formula1>$S$7:$S$8</formula1>
    </dataValidation>
  </dataValidations>
  <pageMargins left="0.78740157480314965" right="0.78740157480314965" top="0.55118110236220474" bottom="0.98425196850393704" header="0.51181102362204722" footer="0.51181102362204722"/>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需給状況調査</vt:lpstr>
      <vt:lpstr>採用状況</vt:lpstr>
      <vt:lpstr>離職者</vt:lpstr>
      <vt:lpstr>勤務環境</vt:lpstr>
      <vt:lpstr>勤務環境2</vt:lpstr>
      <vt:lpstr>院内保育・看護体制</vt:lpstr>
      <vt:lpstr>看護配置</vt:lpstr>
      <vt:lpstr>夜勤看護単位</vt:lpstr>
      <vt:lpstr>夜勤従事人数</vt:lpstr>
      <vt:lpstr>定着対策</vt:lpstr>
      <vt:lpstr>研修・講習</vt:lpstr>
      <vt:lpstr>専門性の高い看護師養成 （1）</vt:lpstr>
      <vt:lpstr>専門性の高い看護師養成 　(2)</vt:lpstr>
      <vt:lpstr>専門性の高い看護師養成 作業 　（2）②</vt:lpstr>
      <vt:lpstr>専門性の高い看護師養成作業　（3）～</vt:lpstr>
      <vt:lpstr>新人看護職員研修・その他</vt:lpstr>
      <vt:lpstr>集計表（入力不可）</vt:lpstr>
      <vt:lpstr>院内保育・看護体制!Print_Area</vt:lpstr>
      <vt:lpstr>看護配置!Print_Area</vt:lpstr>
      <vt:lpstr>勤務環境!Print_Area</vt:lpstr>
      <vt:lpstr>勤務環境2!Print_Area</vt:lpstr>
      <vt:lpstr>研修・講習!Print_Area</vt:lpstr>
      <vt:lpstr>採用状況!Print_Area</vt:lpstr>
      <vt:lpstr>需給状況調査!Print_Area</vt:lpstr>
      <vt:lpstr>新人看護職員研修・その他!Print_Area</vt:lpstr>
      <vt:lpstr>'専門性の高い看護師養成 　(2)'!Print_Area</vt:lpstr>
      <vt:lpstr>'専門性の高い看護師養成 （1）'!Print_Area</vt:lpstr>
      <vt:lpstr>'専門性の高い看護師養成 作業 　（2）②'!Print_Area</vt:lpstr>
      <vt:lpstr>'専門性の高い看護師養成作業　（3）～'!Print_Area</vt:lpstr>
      <vt:lpstr>定着対策!Print_Area</vt:lpstr>
      <vt:lpstr>夜勤看護単位!Print_Area</vt:lpstr>
      <vt:lpstr>夜勤従事人数!Print_Area</vt:lpstr>
      <vt:lpstr>離職者!Print_Area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kashihara</dc:creator>
  <cp:lastModifiedBy>猪元　彩香</cp:lastModifiedBy>
  <cp:lastPrinted>2025-10-01T06:31:13Z</cp:lastPrinted>
  <dcterms:created xsi:type="dcterms:W3CDTF">1997-01-08T22:48:59Z</dcterms:created>
  <dcterms:modified xsi:type="dcterms:W3CDTF">2025-10-03T01:00:15Z</dcterms:modified>
</cp:coreProperties>
</file>