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fs.momo.pref.okayama.jp\統合共有\0F15_医療政策課\05 地域医療体制整備班\医師確保\01 総合的な対策パッケージ\01 重点医師偏在対策\R8\02 医師の勤務・生活環境改善のための施設整備事業\01 R8補正事業活用意向調査（R8年度調査）\01 起案\"/>
    </mc:Choice>
  </mc:AlternateContent>
  <xr:revisionPtr revIDLastSave="0" documentId="13_ncr:1_{67EFD4C9-8322-4D4D-9EC1-16A9974A6132}" xr6:coauthVersionLast="47" xr6:coauthVersionMax="47" xr10:uidLastSave="{00000000-0000-0000-0000-000000000000}"/>
  <bookViews>
    <workbookView xWindow="-120" yWindow="-120" windowWidth="20730" windowHeight="11040" tabRatio="977" xr2:uid="{00000000-000D-0000-FFFF-FFFF00000000}"/>
  </bookViews>
  <sheets>
    <sheet name="(様式1) 計画総括表（勤務・生活）" sheetId="3" r:id="rId1"/>
    <sheet name="【記入例】(様式1)計画総括表" sheetId="48"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_FilterDatabase" localSheetId="0" hidden="1">'(様式1) 計画総括表（勤務・生活）'!$B$6:$U$8</definedName>
    <definedName name="_xlnm._FilterDatabase" localSheetId="1" hidden="1">'【記入例】(様式1)計画総括表'!$B$6:$T$9</definedName>
    <definedName name="_xlnm.Print_Area" localSheetId="0">'(様式1) 計画総括表（勤務・生活）'!$A$1:$Z$27</definedName>
    <definedName name="_xlnm.Print_Area" localSheetId="2">'(様式2) 事業費内訳書'!$A$1:$U$55</definedName>
    <definedName name="_xlnm.Print_Area" localSheetId="1">'【記入例】(様式1)計画総括表'!$A$1:$X$28</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'管理用（このシートは削除しないでください）'!$A$1:$W$64</definedName>
    <definedName name="_xlnm.Print_Titles" localSheetId="0">'(様式1) 計画総括表（勤務・生活）'!$1:$6</definedName>
    <definedName name="_xlnm.Print_Titles" localSheetId="2">'(様式2) 事業費内訳書'!$A:$C</definedName>
    <definedName name="_xlnm.Print_Titles" localSheetId="1">'【記入例】(様式1)計画総括表'!$1:$6</definedName>
    <definedName name="へき地医療拠点病院施設整備事業">'管理用（このシートは削除しないでください）'!$M$4:$M$7</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'管理用（このシートは削除しないでください）'!$S$4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'管理用（このシートは削除しないでください）'!#REF!</definedName>
    <definedName name="死亡時画像診断システム施設整備事業">'管理用（このシートは削除しないでください）'!$Q$4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'管理用（このシートは削除しないでください）'!$R$4:$R$5</definedName>
    <definedName name="分娩取扱施設施設整備事業">'管理用（このシートは削除しないでください）'!$P$4:$P$5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 i="3" l="1"/>
  <c r="K7" i="3"/>
  <c r="M7" i="3"/>
  <c r="Q7" i="3"/>
  <c r="R7" i="3" s="1"/>
  <c r="T7" i="3"/>
  <c r="U7" i="3"/>
  <c r="AA7" i="3"/>
  <c r="AB7" i="3"/>
  <c r="AC7" i="3"/>
  <c r="AD7" i="3"/>
  <c r="AE7" i="3"/>
  <c r="AF7" i="3"/>
  <c r="AG7" i="3"/>
  <c r="AC7" i="48" l="1"/>
  <c r="AB7" i="48"/>
  <c r="AA7" i="48"/>
  <c r="Z7" i="48"/>
  <c r="Y7" i="48"/>
  <c r="P7" i="48"/>
  <c r="Q7" i="48" s="1"/>
  <c r="L7" i="48"/>
  <c r="J7" i="48"/>
  <c r="M9" i="48"/>
  <c r="H9" i="48"/>
  <c r="I9" i="48"/>
  <c r="R9" i="48"/>
  <c r="J8" i="48"/>
  <c r="Y8" i="48"/>
  <c r="AC8" i="48"/>
  <c r="AB8" i="48"/>
  <c r="AA8" i="48"/>
  <c r="Z8" i="48"/>
  <c r="P8" i="48"/>
  <c r="Q8" i="48" s="1"/>
  <c r="L8" i="48"/>
  <c r="AE7" i="48" l="1"/>
  <c r="AD7" i="48"/>
  <c r="S7" i="48"/>
  <c r="T7" i="48" s="1"/>
  <c r="S8" i="48"/>
  <c r="T8" i="48" s="1"/>
  <c r="AE8" i="48"/>
  <c r="AD8" i="48"/>
  <c r="P9" i="48" l="1"/>
  <c r="J9" i="48" l="1"/>
  <c r="Q9" i="48" l="1"/>
  <c r="S9" i="48" l="1"/>
  <c r="T9" i="48" l="1"/>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S8" i="3"/>
  <c r="N8" i="3"/>
  <c r="J8" i="3"/>
  <c r="T8" i="3" l="1"/>
  <c r="U8" i="3" l="1"/>
  <c r="R8" i="3" l="1"/>
  <c r="Q8" i="3"/>
  <c r="K8"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厚生労働省ネットワークシステム</author>
    <author>齊木 大悟(saiki-daigo.oe8)</author>
    <author>胡 高博(ebisu-takahiro.jh6)</author>
  </authors>
  <commentList>
    <comment ref="H1" authorId="0" shapeId="0" xr:uid="{53E69D1E-37E8-40F1-B2F5-273D9C281D0B}">
      <text>
        <r>
          <rPr>
            <b/>
            <sz val="16"/>
            <color indexed="81"/>
            <rFont val="MS P ゴシック"/>
            <family val="3"/>
            <charset val="128"/>
          </rPr>
          <t>水色のセルに入力、又はタブから選択すること</t>
        </r>
      </text>
    </comment>
    <comment ref="I4" authorId="1" shapeId="0" xr:uid="{D85EA66E-17BD-4C84-9886-3C4898C201EF}">
      <text>
        <r>
          <rPr>
            <b/>
            <sz val="14"/>
            <color indexed="81"/>
            <rFont val="ＭＳ Ｐゴシック"/>
            <family val="3"/>
            <charset val="128"/>
          </rPr>
          <t>消費税込みの額を記載すること</t>
        </r>
      </text>
    </comment>
    <comment ref="J4" authorId="2" shapeId="0" xr:uid="{CF65A8DA-D986-4C29-B624-EF5817417BA9}">
      <text>
        <r>
          <rPr>
            <b/>
            <sz val="9"/>
            <color indexed="81"/>
            <rFont val="MS P ゴシック"/>
            <family val="3"/>
            <charset val="128"/>
          </rPr>
          <t>借入金は含めない</t>
        </r>
      </text>
    </comment>
    <comment ref="S4" authorId="1" shapeId="0" xr:uid="{5FA68CD3-117A-4E7A-966A-AF0C66346B2F}">
      <text>
        <r>
          <rPr>
            <sz val="11"/>
            <color indexed="81"/>
            <rFont val="ＭＳ Ｐゴシック"/>
            <family val="3"/>
            <charset val="128"/>
          </rPr>
          <t>・必ず記載すること
・都道府県自らが実施主体の場合は「-」（半角ハイフン）を入力</t>
        </r>
      </text>
    </comment>
    <comment ref="P5" authorId="3" shapeId="0" xr:uid="{8F3E09B3-FE6D-495E-8292-1C1368978B7E}">
      <text>
        <r>
          <rPr>
            <b/>
            <sz val="12"/>
            <color indexed="81"/>
            <rFont val="ＭＳ Ｐゴシック"/>
            <family val="3"/>
            <charset val="128"/>
            <scheme val="minor"/>
          </rPr>
          <t>鉄筋コンクリート：558,000円
ブロック　　　　　 ：444,000円
木造　　　　　　　 ：362,000円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厚生労働省ネットワークシステム</author>
  </authors>
  <commentList>
    <comment ref="G1" authorId="0" shapeId="0" xr:uid="{1D370C88-8948-43AC-9139-CC7716D207EE}">
      <text>
        <r>
          <rPr>
            <b/>
            <sz val="16"/>
            <color indexed="81"/>
            <rFont val="MS P ゴシック"/>
            <family val="3"/>
            <charset val="128"/>
          </rPr>
          <t>水色のセルに入力、又はタブから選択すること</t>
        </r>
      </text>
    </comment>
    <comment ref="H4" authorId="1" shapeId="0" xr:uid="{4488294F-ADE7-4CA3-A91B-60B999484DFC}">
      <text>
        <r>
          <rPr>
            <b/>
            <sz val="14"/>
            <color indexed="81"/>
            <rFont val="ＭＳ Ｐゴシック"/>
            <family val="3"/>
            <charset val="128"/>
          </rPr>
          <t>消費税込みの額を記載すること</t>
        </r>
      </text>
    </comment>
    <comment ref="R4" authorId="1" shapeId="0" xr:uid="{43153A58-46F6-4051-B932-9A52F7B9E5FF}">
      <text>
        <r>
          <rPr>
            <sz val="11"/>
            <color indexed="81"/>
            <rFont val="ＭＳ Ｐゴシック"/>
            <family val="3"/>
            <charset val="128"/>
          </rPr>
          <t>・必ず記載すること
・都道府県自らが実施主体の場合は「-」（半角ハイフン）を入力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<sst xmlns="http://schemas.openxmlformats.org/spreadsheetml/2006/main" count="1852" uniqueCount="732">
  <si>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</si>
  <si>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</si>
  <si>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</si>
  <si>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</si>
  <si>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</si>
  <si>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</si>
  <si>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</si>
  <si>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</si>
  <si>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</si>
  <si>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</si>
  <si>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</si>
  <si>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</si>
  <si>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</si>
  <si>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</si>
  <si>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</si>
  <si>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</si>
  <si>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</si>
  <si>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</si>
  <si>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</si>
  <si>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</si>
  <si>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</si>
  <si>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</si>
  <si>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</si>
  <si>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</si>
  <si>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</si>
  <si>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</si>
  <si>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</si>
  <si>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</si>
  <si>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</si>
  <si>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</si>
  <si>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</si>
  <si>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</si>
  <si>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</si>
  <si>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</si>
  <si>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</si>
  <si>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</si>
  <si>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</si>
  <si>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</si>
  <si>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</si>
  <si>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</si>
  <si>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</si>
  <si>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</si>
  <si>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</si>
  <si>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</si>
  <si>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</si>
  <si>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</si>
  <si>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</si>
  <si>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</si>
  <si>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</si>
  <si>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</si>
  <si>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</si>
  <si>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</si>
  <si>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</si>
  <si>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</si>
  <si>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</si>
  <si>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</si>
  <si>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</si>
  <si>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</si>
  <si>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</si>
  <si>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</si>
  <si>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</si>
  <si>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</si>
  <si>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</si>
  <si>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</si>
  <si>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</si>
  <si>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</si>
  <si>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</si>
  <si>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</si>
  <si>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</si>
  <si>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</si>
  <si>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鉄骨鉄筋コンクリート造</t>
    <rPh sb="0" eb="2">
      <t>テッコツ</t>
    </rPh>
    <rPh sb="2" eb="4">
      <t>テッキン</t>
    </rPh>
    <phoneticPr fontId="6"/>
  </si>
  <si>
    <t>鉄筋コンクリート造</t>
    <rPh sb="0" eb="2">
      <t>テッキン</t>
    </rPh>
    <phoneticPr fontId="6"/>
  </si>
  <si>
    <t>鉄骨造（鉄筋コンクリート造と同等の強度）</t>
    <rPh sb="0" eb="2">
      <t>テッコツ</t>
    </rPh>
    <rPh sb="4" eb="6">
      <t>テッキン</t>
    </rPh>
    <rPh sb="12" eb="13">
      <t>ヅク</t>
    </rPh>
    <rPh sb="14" eb="16">
      <t>ドウトウ</t>
    </rPh>
    <rPh sb="17" eb="19">
      <t>キョウド</t>
    </rPh>
    <phoneticPr fontId="6"/>
  </si>
  <si>
    <t>鉄骨造（ブロック造と同等の強度）</t>
    <rPh sb="0" eb="2">
      <t>テッコツ</t>
    </rPh>
    <rPh sb="8" eb="9">
      <t>ツク</t>
    </rPh>
    <rPh sb="10" eb="12">
      <t>ドウトウ</t>
    </rPh>
    <rPh sb="13" eb="15">
      <t>キョウド</t>
    </rPh>
    <phoneticPr fontId="6"/>
  </si>
  <si>
    <t>ブロック造</t>
    <rPh sb="4" eb="5">
      <t>ヅク</t>
    </rPh>
    <phoneticPr fontId="6"/>
  </si>
  <si>
    <t>木造</t>
    <rPh sb="0" eb="2">
      <t>モクゾウ</t>
    </rPh>
    <phoneticPr fontId="6"/>
  </si>
  <si>
    <t>プレハブ造</t>
    <rPh sb="4" eb="5">
      <t>ツク</t>
    </rPh>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</si>
  <si>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</si>
  <si>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</si>
  <si>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</si>
  <si>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</si>
  <si>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</si>
  <si>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</si>
  <si>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</si>
  <si>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</si>
  <si>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</si>
  <si>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</si>
  <si>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</si>
  <si>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</si>
  <si>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</si>
  <si>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</si>
  <si>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</si>
  <si>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</si>
  <si>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</si>
  <si>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</si>
  <si>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</si>
  <si>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</si>
  <si>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</si>
  <si>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</si>
  <si>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</si>
  <si>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</si>
  <si>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</si>
  <si>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</si>
  <si>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</si>
  <si>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</si>
  <si>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</si>
  <si>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</si>
  <si>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</si>
  <si>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</si>
  <si>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</si>
  <si>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</si>
  <si>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</si>
  <si>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</si>
  <si>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</si>
  <si>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</si>
  <si>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</si>
  <si>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</si>
  <si>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</si>
  <si>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</si>
  <si>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</si>
  <si>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</si>
  <si>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</si>
  <si>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</si>
  <si>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</si>
  <si>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</si>
  <si>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</si>
  <si>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</si>
  <si>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</si>
  <si>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</si>
  <si>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</si>
  <si>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</si>
  <si>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</si>
  <si>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</si>
  <si>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</si>
  <si>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</si>
  <si>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</si>
  <si>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</si>
  <si>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</si>
  <si>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</si>
  <si>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</si>
  <si>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</si>
  <si>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</si>
  <si>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</si>
  <si>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</si>
  <si>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</si>
  <si>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</si>
  <si>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</si>
  <si>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</si>
  <si>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</si>
  <si>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</si>
  <si>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</si>
  <si>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</si>
  <si>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</si>
  <si>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</si>
  <si>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</si>
  <si>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</si>
  <si>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</si>
  <si>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</si>
  <si>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</si>
  <si>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</si>
  <si>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</si>
  <si>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</si>
  <si>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</si>
  <si>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</si>
  <si>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</si>
  <si>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</si>
  <si>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</si>
  <si>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</si>
  <si>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</si>
  <si>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</si>
  <si>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</si>
  <si>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</si>
  <si>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</si>
  <si>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</si>
  <si>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</si>
  <si>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</si>
  <si>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</si>
  <si>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</si>
  <si>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</si>
  <si>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</si>
  <si>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</si>
  <si>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</si>
  <si>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</si>
  <si>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</si>
  <si>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</si>
  <si>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</si>
  <si>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</si>
  <si>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</si>
  <si>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</si>
  <si>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</si>
  <si>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</si>
  <si>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</si>
  <si>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</si>
  <si>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</si>
  <si>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</si>
  <si>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</si>
  <si>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</si>
  <si>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</si>
  <si>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</si>
  <si>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</si>
  <si>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</si>
  <si>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</si>
  <si>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</si>
  <si>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</si>
  <si>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</si>
  <si>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</si>
  <si>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</si>
  <si>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</si>
  <si>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</si>
  <si>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</si>
  <si>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</si>
  <si>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</si>
  <si>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</si>
  <si>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</si>
  <si>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</si>
  <si>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</si>
  <si>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</si>
  <si>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</si>
  <si>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</si>
  <si>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</si>
  <si>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</si>
  <si>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</si>
  <si>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</si>
  <si>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</si>
  <si>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</si>
  <si>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</si>
  <si>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</si>
  <si>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</si>
  <si>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</si>
  <si>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</si>
  <si>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</si>
  <si>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</si>
  <si>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</si>
  <si>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</si>
  <si>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</si>
  <si>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</si>
  <si>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</si>
  <si>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</si>
  <si>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</si>
  <si>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</si>
  <si>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</si>
  <si>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</si>
  <si>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</si>
  <si>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</si>
  <si>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</si>
  <si>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</si>
  <si>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</si>
  <si>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</si>
  <si>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</si>
  <si>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</si>
  <si>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</si>
  <si>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</si>
  <si>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</si>
  <si>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</si>
  <si>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</si>
  <si>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</si>
  <si>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</si>
  <si>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</si>
  <si>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</si>
  <si>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</si>
  <si>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</si>
  <si>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</si>
  <si>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</si>
  <si>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</si>
  <si>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</si>
  <si>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</si>
  <si>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</si>
  <si>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</si>
  <si>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</si>
  <si>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</si>
  <si>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</si>
  <si>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</si>
  <si>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</si>
  <si>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</si>
  <si>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</si>
  <si>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</si>
  <si>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</si>
  <si>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</si>
  <si>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</si>
  <si>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</si>
  <si>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</si>
  <si>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</si>
  <si>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</si>
  <si>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</si>
  <si>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</si>
  <si>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</si>
  <si>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</si>
  <si>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</si>
  <si>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</si>
  <si>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</si>
  <si>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</si>
  <si>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</si>
  <si>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</si>
  <si>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</si>
  <si>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</si>
  <si>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</si>
  <si>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</si>
  <si>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</si>
  <si>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</si>
  <si>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</si>
  <si>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</si>
  <si>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</si>
  <si>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</si>
  <si>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</si>
  <si>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</si>
  <si>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</si>
  <si>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</si>
  <si>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</si>
  <si>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</si>
  <si>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</si>
  <si>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</si>
  <si>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</si>
  <si>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</si>
  <si>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</si>
  <si>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</si>
  <si>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</si>
  <si>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</si>
  <si>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</si>
  <si>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</si>
  <si>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</si>
  <si>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</si>
  <si>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</si>
  <si>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</si>
  <si>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</si>
  <si>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</si>
  <si>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</si>
  <si>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</si>
  <si>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</si>
  <si>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</si>
  <si>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</si>
  <si>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</si>
  <si>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</si>
  <si>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</si>
  <si>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</si>
  <si>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</si>
  <si>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</si>
  <si>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</si>
  <si>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</si>
  <si>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</si>
  <si>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</si>
  <si>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</si>
  <si>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</si>
  <si>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</si>
  <si>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</si>
  <si>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</si>
  <si>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</si>
  <si>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</si>
  <si>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</si>
  <si>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</si>
  <si>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</si>
  <si>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</si>
  <si>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</si>
  <si>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</si>
  <si>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</si>
  <si>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</si>
  <si>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</si>
  <si>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</si>
  <si>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</si>
  <si>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</si>
  <si>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</si>
  <si>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</si>
  <si>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</si>
  <si>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</si>
  <si>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</si>
  <si>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</si>
  <si>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</si>
  <si>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</si>
  <si>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</si>
  <si>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</si>
  <si>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</si>
  <si>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</si>
  <si>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</si>
  <si>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</si>
  <si>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</si>
  <si>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</si>
  <si>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</si>
  <si>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</si>
  <si>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</si>
  <si>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</si>
  <si>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</si>
  <si>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</si>
  <si>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</si>
  <si>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</si>
  <si>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</si>
  <si>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</si>
  <si>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</si>
  <si>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</si>
  <si>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</si>
  <si>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</si>
  <si>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</si>
  <si>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</si>
  <si>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</si>
  <si>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</si>
  <si>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</si>
  <si>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</si>
  <si>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</si>
  <si>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</si>
  <si>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</si>
  <si>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</si>
  <si>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</si>
  <si>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</si>
  <si>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</si>
  <si>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</si>
  <si>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</si>
  <si>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</si>
  <si>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</si>
  <si>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</si>
  <si>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</si>
  <si>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</si>
  <si>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</si>
  <si>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</si>
  <si>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</si>
  <si>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</si>
  <si>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</si>
  <si>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</si>
  <si>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</si>
  <si>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</si>
  <si>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</si>
  <si>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</si>
  <si>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</si>
  <si>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</si>
  <si>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</si>
  <si>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</si>
  <si>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</si>
  <si>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</si>
  <si>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</si>
  <si>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</si>
  <si>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</si>
  <si>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</si>
  <si>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</si>
  <si>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</si>
  <si>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</si>
  <si>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</si>
  <si>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</si>
  <si>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</si>
  <si>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</si>
  <si>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</si>
  <si>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</si>
  <si>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</si>
  <si>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</si>
  <si>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</si>
  <si>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</si>
  <si>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</si>
  <si>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</si>
  <si>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</si>
  <si>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</si>
  <si>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</si>
  <si>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</si>
  <si>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</si>
  <si>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</si>
  <si>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</si>
  <si>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</si>
  <si>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</si>
  <si>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</si>
  <si>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</si>
  <si>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</si>
  <si>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</si>
  <si>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</si>
  <si>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</si>
  <si>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</si>
  <si>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</si>
  <si>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</si>
  <si>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</si>
  <si>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</si>
  <si>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</si>
  <si>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</si>
  <si>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</si>
  <si>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</si>
  <si>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</si>
  <si>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</si>
  <si>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</si>
  <si>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</si>
  <si>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</si>
  <si>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</si>
  <si>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</si>
  <si>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</si>
  <si>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</si>
  <si>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</si>
  <si>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</si>
  <si>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</si>
  <si>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</si>
  <si>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</si>
  <si>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</si>
  <si>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</si>
  <si>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</si>
  <si>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</si>
  <si>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</si>
  <si>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</si>
  <si>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</si>
  <si>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</si>
  <si>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</si>
  <si>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</si>
  <si>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</si>
  <si>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</si>
  <si>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</si>
  <si>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</si>
  <si>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</si>
  <si>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</si>
  <si>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</si>
  <si>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</si>
  <si>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</si>
  <si>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</si>
  <si>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</si>
  <si>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</si>
  <si>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</si>
  <si>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</si>
  <si>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</si>
  <si>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</si>
  <si>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</si>
  <si>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</si>
  <si>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</si>
  <si>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</si>
  <si>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</si>
  <si>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</si>
  <si>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</si>
  <si>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</si>
  <si>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</si>
  <si>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</si>
  <si>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</si>
  <si>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</si>
  <si>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</si>
  <si>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</si>
  <si>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</si>
  <si>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</si>
  <si>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</si>
  <si>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</si>
  <si>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</si>
  <si>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</si>
  <si>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</si>
  <si>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</si>
  <si>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</si>
  <si>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</si>
  <si>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</si>
  <si>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</si>
  <si>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</si>
  <si>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</si>
  <si>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</si>
  <si>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</si>
  <si>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</si>
  <si>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</si>
  <si>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</si>
  <si>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</si>
  <si>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</si>
  <si>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</si>
  <si>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</si>
  <si>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</si>
  <si>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</si>
  <si>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</si>
  <si>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</si>
  <si>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様式１</t>
    <rPh sb="0" eb="2">
      <t>ヨウシキ</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</si>
  <si>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</si>
  <si>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</si>
  <si>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</si>
  <si>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</si>
  <si>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</si>
  <si>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</si>
  <si>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</si>
  <si>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</si>
  <si>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</si>
  <si>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</si>
  <si>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</si>
  <si>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</si>
  <si>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</si>
  <si>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</si>
  <si>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</si>
  <si>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</si>
  <si>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</si>
  <si>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</si>
  <si>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</si>
  <si>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</si>
  <si>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</si>
  <si>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</si>
  <si>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</si>
  <si>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</si>
  <si>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</si>
  <si>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</si>
  <si>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</si>
  <si>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</si>
  <si>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</si>
  <si>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</si>
  <si>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</si>
  <si>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</si>
  <si>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</si>
  <si>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</si>
  <si>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</si>
  <si>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</si>
  <si>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</si>
  <si>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</si>
  <si>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</si>
  <si>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</si>
  <si>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</si>
  <si>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</si>
  <si>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</si>
  <si>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</si>
  <si>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</si>
  <si>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</si>
  <si>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</si>
  <si>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</si>
  <si>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</si>
  <si>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</si>
  <si>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</si>
  <si>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</si>
  <si>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</si>
  <si>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</si>
  <si>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</si>
  <si>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</si>
  <si>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</si>
  <si>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</si>
  <si>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分娩取扱施設施設整備事業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</si>
  <si>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</si>
  <si>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</si>
  <si>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</si>
  <si>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</si>
  <si>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</si>
  <si>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</si>
  <si>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</si>
  <si>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</si>
  <si>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</si>
  <si>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</si>
  <si>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</si>
  <si>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</si>
  <si>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</si>
  <si>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</si>
  <si>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</si>
  <si>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</si>
  <si>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</si>
  <si>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</si>
  <si>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</si>
  <si>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</si>
  <si>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分娩取扱施設施設整備事業</t>
  </si>
  <si>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</si>
  <si>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</si>
  <si>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</si>
  <si>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</si>
  <si>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</si>
  <si>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</si>
  <si>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</si>
  <si>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</si>
  <si>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</si>
  <si>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</si>
  <si>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</si>
  <si>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</si>
  <si>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</si>
  <si>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</si>
  <si>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</si>
  <si>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</si>
  <si>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</si>
  <si>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</si>
  <si>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</si>
  <si>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</si>
  <si>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</si>
  <si>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</si>
  <si>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</si>
  <si>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</si>
  <si>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</si>
  <si>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</si>
  <si>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</si>
  <si>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</si>
  <si>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</si>
  <si>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</si>
  <si>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</si>
  <si>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</si>
  <si>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</si>
  <si>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</si>
  <si>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</si>
  <si>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</si>
  <si>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</si>
  <si>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</si>
  <si>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</si>
  <si>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</si>
  <si>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</si>
  <si>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</si>
  <si>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</si>
  <si>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</si>
  <si>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</si>
  <si>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</si>
  <si>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</si>
  <si>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</si>
  <si>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</si>
  <si>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重点医師偏在対策支援区域における診療所の承継・開業支援事業</t>
  </si>
  <si>
    <t>○○県</t>
    <rPh sb="2" eb="3">
      <t>ケン</t>
    </rPh>
    <phoneticPr fontId="6"/>
  </si>
  <si>
    <t>単年</t>
  </si>
  <si>
    <t>例</t>
    <rPh sb="0" eb="1">
      <t>レイ</t>
    </rPh>
    <phoneticPr fontId="6"/>
  </si>
  <si>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</si>
  <si>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</si>
  <si>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(1) へき地診療所施設整備事業</t>
  </si>
  <si>
    <t>(2) 過疎地域等特定診療所施設整備事業</t>
  </si>
  <si>
    <t>(3) へき地保健指導所施設整備事業</t>
  </si>
  <si>
    <t>(4) 研修医のための研修施設整備事業</t>
  </si>
  <si>
    <t>(5) 臨床研修病院施設整備事業</t>
  </si>
  <si>
    <t>(6) へき地医療拠点病院施設整備事業</t>
  </si>
  <si>
    <t>(7) 医師臨床研修病院研修医環境整備事業</t>
  </si>
  <si>
    <t>(8) 離島等患者宿泊施設施設整備事業</t>
  </si>
  <si>
    <t>(10) 解剖・死亡時画像診断等施設整備事業</t>
  </si>
  <si>
    <t>(11) 南海トラフ地震に係る津波避難対策緊急事業</t>
  </si>
  <si>
    <t>(12) 院内感染対策施設整備事業</t>
  </si>
  <si>
    <t>(13) 医療施設ブロック塀改修等施設整備事業</t>
  </si>
  <si>
    <t>(14)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</si>
  <si>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(14)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</si>
  <si>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(15) 重点医師偏在対策支援区域における診療所の承継・開業支援事業</t>
    <phoneticPr fontId="6"/>
  </si>
  <si>
    <t>(16) 重点医師偏在対策支援区域における医師の勤務・生活環境改善のための施設整備事業</t>
    <phoneticPr fontId="6"/>
  </si>
  <si>
    <t>NEW</t>
    <phoneticPr fontId="6"/>
  </si>
  <si>
    <t>(9) 分娩取扱施設施設整備事業</t>
    <phoneticPr fontId="6"/>
  </si>
  <si>
    <t>解剖・死亡時画像診断等施設整備事業</t>
    <phoneticPr fontId="6"/>
  </si>
  <si>
    <t>診療部門（病棟）</t>
    <rPh sb="0" eb="2">
      <t>シンリョウ</t>
    </rPh>
    <rPh sb="2" eb="4">
      <t>ブモン</t>
    </rPh>
    <rPh sb="5" eb="7">
      <t>ビョウトウ</t>
    </rPh>
    <phoneticPr fontId="6"/>
  </si>
  <si>
    <t>診療部門（診療棟）</t>
    <rPh sb="0" eb="2">
      <t>シンリョウ</t>
    </rPh>
    <rPh sb="2" eb="4">
      <t>ブモン</t>
    </rPh>
    <rPh sb="5" eb="8">
      <t>シンリョウトウ</t>
    </rPh>
    <phoneticPr fontId="6"/>
  </si>
  <si>
    <t>医師住宅</t>
  </si>
  <si>
    <t>歯科医師住宅</t>
  </si>
  <si>
    <t>c</t>
  </si>
  <si>
    <t>a</t>
  </si>
  <si>
    <t>解剖・死亡時画像診断等施設整備事業</t>
  </si>
  <si>
    <t>南海トラフ地震に係る津波避難対策緊急事業</t>
  </si>
  <si>
    <t>医療施設ブロック塀改修等施設整備事業</t>
  </si>
  <si>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</si>
  <si>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</si>
  <si>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重点医師偏在対策支援区域における医師の勤務・生活環境改善のための施設整備事業</t>
    <phoneticPr fontId="6"/>
  </si>
  <si>
    <t>進捗率（％）</t>
    <rPh sb="0" eb="3">
      <t>シンチョクリツ</t>
    </rPh>
    <phoneticPr fontId="6"/>
  </si>
  <si>
    <t>宿直室、医局、更衣室、浴室等</t>
  </si>
  <si>
    <t>分娩室、病室、入所室等</t>
    <rPh sb="0" eb="2">
      <t>ブンベン</t>
    </rPh>
    <rPh sb="2" eb="3">
      <t>シツ</t>
    </rPh>
    <rPh sb="4" eb="6">
      <t>ビョウシツ</t>
    </rPh>
    <rPh sb="7" eb="9">
      <t>ニュウショ</t>
    </rPh>
    <rPh sb="9" eb="10">
      <t>シツ</t>
    </rPh>
    <rPh sb="10" eb="11">
      <t>トウ</t>
    </rPh>
    <phoneticPr fontId="6"/>
  </si>
  <si>
    <t>宿直室、医局、更衣室、浴室等</t>
    <phoneticPr fontId="6"/>
  </si>
  <si>
    <t>重点医師偏在対策支援区域における医師の勤務・生活環境改善のための施設整備事業</t>
  </si>
  <si>
    <t>医療法人□□会</t>
    <rPh sb="0" eb="2">
      <t>イリョウ</t>
    </rPh>
    <rPh sb="2" eb="4">
      <t>ホウジン</t>
    </rPh>
    <rPh sb="6" eb="7">
      <t>カイ</t>
    </rPh>
    <phoneticPr fontId="6"/>
  </si>
  <si>
    <t>□□市</t>
    <rPh sb="2" eb="3">
      <t>シ</t>
    </rPh>
    <phoneticPr fontId="6"/>
  </si>
  <si>
    <t>3-1</t>
    <phoneticPr fontId="6"/>
  </si>
  <si>
    <t>3-2</t>
    <phoneticPr fontId="6"/>
  </si>
  <si>
    <t>□□病院</t>
    <rPh sb="2" eb="4">
      <t>ビョウイン</t>
    </rPh>
    <phoneticPr fontId="6"/>
  </si>
  <si>
    <t>Ⅳ．工事計画年数が「複数年度」の場合、進捗率を記載すること</t>
    <rPh sb="2" eb="4">
      <t>コウジ</t>
    </rPh>
    <rPh sb="4" eb="6">
      <t>ケイカク</t>
    </rPh>
    <rPh sb="6" eb="8">
      <t>ネンスウ</t>
    </rPh>
    <rPh sb="10" eb="12">
      <t>フクスウ</t>
    </rPh>
    <rPh sb="12" eb="14">
      <t>ネンド</t>
    </rPh>
    <rPh sb="16" eb="18">
      <t>バアイ</t>
    </rPh>
    <rPh sb="19" eb="21">
      <t>シンチョク</t>
    </rPh>
    <rPh sb="21" eb="22">
      <t>リツ</t>
    </rPh>
    <rPh sb="23" eb="25">
      <t>キサイ</t>
    </rPh>
    <phoneticPr fontId="6"/>
  </si>
  <si>
    <t>宿直室、医局</t>
    <phoneticPr fontId="6"/>
  </si>
  <si>
    <t>宿直室、医局、
更衣室、浴室</t>
    <phoneticPr fontId="6"/>
  </si>
  <si>
    <t>令和８年度医療施設等施設整備費補助金事業  計画総括表</t>
    <rPh sb="0" eb="2">
      <t>レイワ</t>
    </rPh>
    <rPh sb="3" eb="5">
      <t>ネンド</t>
    </rPh>
    <rPh sb="18" eb="20">
      <t>ジギョウ</t>
    </rPh>
    <rPh sb="22" eb="24">
      <t>ケイカク</t>
    </rPh>
    <rPh sb="24" eb="27">
      <t>ソウカツヒョウ</t>
    </rPh>
    <phoneticPr fontId="6"/>
  </si>
  <si>
    <t>令和８年度（令和７年度からの繰越分）医療施設等施設整備費補助金事業　計画総括表（勤務・生活）</t>
    <rPh sb="0" eb="2">
      <t>レイワ</t>
    </rPh>
    <rPh sb="3" eb="5">
      <t>ネンド</t>
    </rPh>
    <rPh sb="6" eb="8">
      <t>レイワ</t>
    </rPh>
    <rPh sb="9" eb="11">
      <t>ネンド</t>
    </rPh>
    <rPh sb="14" eb="17">
      <t>クリコシブン</t>
    </rPh>
    <rPh sb="31" eb="33">
      <t>ジギョウ</t>
    </rPh>
    <rPh sb="34" eb="36">
      <t>ケイカク</t>
    </rPh>
    <rPh sb="36" eb="38">
      <t>ソウカツ</t>
    </rPh>
    <phoneticPr fontId="6"/>
  </si>
  <si>
    <t>様式１ 【記載例】</t>
    <rPh sb="0" eb="2">
      <t>ヨウシキ</t>
    </rPh>
    <rPh sb="5" eb="7">
      <t>キサイ</t>
    </rPh>
    <rPh sb="7" eb="8">
      <t>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</si>
</sst>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b/>
      <sz val="9"/>
      <color indexed="81"/>
      <name val="MS P ゴシック"/>
      <family val="3"/>
      <charset val="128"/>
    </font>
    <font>
      <b/>
      <sz val="14"/>
      <color indexed="81"/>
      <name val="ＭＳ Ｐゴシック"/>
      <family val="3"/>
      <charset val="128"/>
    </font>
    <font>
      <b/>
      <sz val="16"/>
      <color indexed="81"/>
      <name val="MS P ゴシック"/>
      <family val="3"/>
      <charset val="128"/>
    </font>
    <font>
      <b/>
      <sz val="12"/>
      <color indexed="81"/>
      <name val="ＭＳ Ｐゴシック"/>
      <family val="3"/>
      <charset val="128"/>
      <scheme val="minor"/>
    </font>
  </fonts>
  <fills count="13">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DAEEF3"/>
        <bgColor indexed="64"/>
      </patternFill>
    </fill>
    <fill>
      <patternFill patternType="solid">
        <fgColor theme="0"/>
        <bgColor indexed="64"/>
      </patternFill>
    </fill>
  </fills>
  <borders count="12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auto="1"/>
      </left>
      <right style="thin">
        <color auto="1"/>
      </right>
      <top style="hair">
        <color auto="1"/>
      </top>
      <bottom style="hair">
        <color auto="1"/>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33">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1"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0"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0"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27" fillId="0" borderId="0" xfId="0" applyFont="1"/>
    <xf numFmtId="57" fontId="57" fillId="0" borderId="0" xfId="1" applyNumberFormat="1" applyFont="1" applyFill="1" applyBorder="1" applyAlignment="1"/>
    <xf numFmtId="177" fontId="4" fillId="0" borderId="121" xfId="1" applyNumberFormat="1" applyFont="1" applyFill="1" applyBorder="1" applyAlignment="1">
      <alignment vertical="center" shrinkToFit="1"/>
    </xf>
    <xf numFmtId="177" fontId="4" fillId="0" borderId="122"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177" fontId="4" fillId="0" borderId="112" xfId="1" applyNumberFormat="1" applyFont="1" applyFill="1" applyBorder="1" applyAlignment="1">
      <alignment vertical="center" shrinkToFit="1"/>
    </xf>
    <xf numFmtId="177" fontId="4" fillId="0" borderId="113"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177" fontId="4" fillId="0" borderId="121" xfId="1" applyNumberFormat="1" applyFont="1" applyFill="1" applyBorder="1" applyAlignment="1">
      <alignment horizontal="center" vertical="center" shrinkToFit="1"/>
    </xf>
    <xf numFmtId="38" fontId="4" fillId="0" borderId="120"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21"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23"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177" fontId="0" fillId="8" borderId="112" xfId="0" applyNumberFormat="1" applyFill="1" applyBorder="1" applyAlignment="1">
      <alignment vertical="center" shrinkToFit="1"/>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38" fontId="4" fillId="0" borderId="16" xfId="1" applyFont="1" applyFill="1" applyBorder="1" applyAlignment="1">
      <alignment horizontal="left" vertical="center" wrapText="1"/>
    </xf>
    <xf numFmtId="0" fontId="4" fillId="0" borderId="16" xfId="1" applyNumberFormat="1" applyFont="1" applyFill="1" applyBorder="1" applyAlignment="1">
      <alignment horizontal="center" vertical="center" wrapText="1"/>
    </xf>
    <xf numFmtId="38" fontId="4" fillId="0" borderId="32" xfId="1" applyFont="1" applyFill="1" applyBorder="1" applyAlignment="1">
      <alignment horizontal="left" vertical="center" shrinkToFi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177" fontId="4" fillId="8" borderId="112" xfId="1" applyNumberFormat="1" applyFont="1" applyFill="1" applyBorder="1" applyAlignment="1">
      <alignment vertical="center" shrinkToFit="1"/>
    </xf>
    <xf numFmtId="49" fontId="0" fillId="0" borderId="0" xfId="0" applyNumberFormat="1" applyAlignment="1">
      <alignment horizontal="center" vertical="center"/>
    </xf>
    <xf numFmtId="49" fontId="4" fillId="0" borderId="0" xfId="1" applyNumberFormat="1" applyFont="1" applyAlignment="1">
      <alignment horizontal="center" vertical="center"/>
    </xf>
    <xf numFmtId="49" fontId="4" fillId="0" borderId="0" xfId="1" applyNumberFormat="1" applyFont="1" applyAlignment="1">
      <alignment horizontal="center" vertical="center" textRotation="255"/>
    </xf>
    <xf numFmtId="49" fontId="4" fillId="0" borderId="0" xfId="1" applyNumberFormat="1" applyFont="1" applyFill="1" applyAlignment="1">
      <alignment horizontal="center" vertical="center"/>
    </xf>
    <xf numFmtId="49" fontId="4" fillId="0" borderId="0" xfId="1" applyNumberFormat="1" applyFont="1" applyFill="1" applyBorder="1" applyAlignment="1">
      <alignment horizontal="center" vertical="center"/>
    </xf>
    <xf numFmtId="49" fontId="4" fillId="0" borderId="0" xfId="1" applyNumberFormat="1" applyFont="1" applyFill="1" applyBorder="1" applyAlignment="1">
      <alignment horizontal="center" vertical="center" wrapText="1"/>
    </xf>
    <xf numFmtId="0" fontId="0" fillId="9" borderId="0" xfId="0" applyFill="1" applyAlignment="1">
      <alignment vertical="center"/>
    </xf>
    <xf numFmtId="0" fontId="0" fillId="10" borderId="0" xfId="0" applyFill="1" applyAlignment="1">
      <alignment vertical="center"/>
    </xf>
    <xf numFmtId="9" fontId="4" fillId="8" borderId="124" xfId="1" applyNumberFormat="1" applyFont="1" applyFill="1" applyBorder="1" applyAlignment="1">
      <alignment horizontal="left" vertical="center" wrapText="1"/>
    </xf>
    <xf numFmtId="38" fontId="4" fillId="0" borderId="57" xfId="1" applyFont="1" applyBorder="1" applyAlignment="1">
      <alignment horizontal="center" vertical="center"/>
    </xf>
    <xf numFmtId="0" fontId="7" fillId="0" borderId="9" xfId="0" applyFont="1" applyBorder="1" applyAlignment="1">
      <alignment horizontal="center" vertical="center"/>
    </xf>
    <xf numFmtId="38" fontId="4" fillId="0" borderId="12" xfId="1" applyFont="1" applyFill="1" applyBorder="1" applyAlignment="1">
      <alignment horizontal="center" wrapText="1"/>
    </xf>
    <xf numFmtId="57" fontId="4" fillId="8" borderId="98" xfId="1" applyNumberFormat="1" applyFont="1" applyFill="1" applyBorder="1" applyAlignment="1">
      <alignment horizontal="center" vertical="center" wrapText="1"/>
    </xf>
    <xf numFmtId="38" fontId="4" fillId="12" borderId="0" xfId="1" applyFont="1" applyFill="1" applyBorder="1" applyAlignment="1">
      <alignment horizontal="center" vertical="center" wrapText="1"/>
    </xf>
    <xf numFmtId="49" fontId="4" fillId="12" borderId="0" xfId="1" applyNumberFormat="1" applyFont="1" applyFill="1" applyBorder="1" applyAlignment="1">
      <alignment horizontal="center" vertical="center" wrapText="1"/>
    </xf>
    <xf numFmtId="177" fontId="4" fillId="12" borderId="117" xfId="1" applyNumberFormat="1" applyFont="1" applyFill="1" applyBorder="1" applyAlignment="1">
      <alignment vertical="center" shrinkToFit="1"/>
    </xf>
    <xf numFmtId="38" fontId="4" fillId="12" borderId="0" xfId="1" applyFont="1" applyFill="1" applyBorder="1" applyAlignment="1">
      <alignment horizontal="left" vertical="center" wrapText="1"/>
    </xf>
    <xf numFmtId="12" fontId="4" fillId="12" borderId="0" xfId="1" applyNumberFormat="1" applyFont="1" applyFill="1" applyBorder="1" applyAlignment="1">
      <alignment horizontal="left" vertical="center" wrapText="1"/>
    </xf>
    <xf numFmtId="38" fontId="4" fillId="11" borderId="117" xfId="1" applyFont="1" applyFill="1" applyBorder="1" applyAlignment="1">
      <alignment horizontal="left" vertical="center" shrinkToFit="1"/>
    </xf>
    <xf numFmtId="0" fontId="4" fillId="11" borderId="125" xfId="0" applyFont="1" applyFill="1" applyBorder="1" applyAlignment="1">
      <alignment horizontal="center" vertical="center" wrapText="1"/>
    </xf>
    <xf numFmtId="38" fontId="4" fillId="11" borderId="117" xfId="1" applyFont="1" applyFill="1" applyBorder="1" applyAlignment="1">
      <alignment horizontal="left" vertical="center" wrapText="1"/>
    </xf>
    <xf numFmtId="0" fontId="4" fillId="11" borderId="117" xfId="1" applyNumberFormat="1" applyFont="1" applyFill="1" applyBorder="1" applyAlignment="1">
      <alignment horizontal="center" vertical="center" shrinkToFit="1"/>
    </xf>
    <xf numFmtId="177" fontId="4" fillId="11" borderId="117" xfId="1" applyNumberFormat="1" applyFont="1" applyFill="1" applyBorder="1" applyAlignment="1">
      <alignment vertical="center" shrinkToFit="1"/>
    </xf>
    <xf numFmtId="178" fontId="4" fillId="11" borderId="117" xfId="1" applyNumberFormat="1" applyFont="1" applyFill="1" applyBorder="1" applyAlignment="1">
      <alignment vertical="center" shrinkToFit="1"/>
    </xf>
    <xf numFmtId="57" fontId="4" fillId="11" borderId="117" xfId="1" applyNumberFormat="1" applyFont="1" applyFill="1" applyBorder="1" applyAlignment="1">
      <alignment horizontal="left" vertical="center" wrapText="1"/>
    </xf>
    <xf numFmtId="57" fontId="4" fillId="11" borderId="117" xfId="1" applyNumberFormat="1" applyFont="1" applyFill="1" applyBorder="1" applyAlignment="1">
      <alignment horizontal="center" vertical="center" wrapText="1"/>
    </xf>
    <xf numFmtId="57" fontId="4" fillId="11" borderId="116" xfId="1" applyNumberFormat="1" applyFont="1" applyFill="1" applyBorder="1" applyAlignment="1">
      <alignment horizontal="center" vertical="center" wrapText="1"/>
    </xf>
    <xf numFmtId="9" fontId="4" fillId="11" borderId="118" xfId="1" applyNumberFormat="1" applyFont="1" applyFill="1" applyBorder="1" applyAlignment="1">
      <alignment horizontal="left" vertical="center" wrapText="1"/>
    </xf>
    <xf numFmtId="9" fontId="4" fillId="11" borderId="119" xfId="1" applyNumberFormat="1" applyFont="1" applyFill="1" applyBorder="1" applyAlignment="1">
      <alignment horizontal="left" vertical="center" wrapText="1"/>
    </xf>
    <xf numFmtId="0" fontId="4" fillId="11" borderId="117" xfId="1" applyNumberFormat="1" applyFont="1" applyFill="1" applyBorder="1" applyAlignment="1">
      <alignment horizontal="center" vertical="center" wrapText="1"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4">
    <dxf>
      <fill>
        <patternFill>
          <bgColor rgb="FFFF0000"/>
        </patternFill>
      </fill>
    </dxf>
    <dxf>
      <fill>
        <patternFill>
          <bgColor rgb="FFFFFF00"/>
        </patternFill>
      </fill>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6"/>
  <sheetViews>
    <sheetView showGridLines="0" tabSelected="1" view="pageBreakPreview" topLeftCell="G1" zoomScale="70" zoomScaleNormal="75" zoomScaleSheetLayoutView="70" workbookViewId="0">
      <pane ySplit="6" topLeftCell="A7" activePane="bottomLeft" state="frozen"/>
      <selection pane="bottomLeft" activeCell="G7" sqref="G7"/>
    </sheetView>
  </sheetViews>
  <sheetFormatPr defaultColWidth="9" defaultRowHeight="13.5"/>
  <cols>
    <col min="1" max="2" width="3.25" style="279" hidden="1" customWidth="1"/>
    <col min="3" max="3" width="0" hidden="1" customWidth="1"/>
    <col min="4" max="4" width="13.625" hidden="1" customWidth="1"/>
    <col min="5" max="5" width="11.875" hidden="1" customWidth="1"/>
    <col min="6" max="6" width="14.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8" width="12.625" customWidth="1"/>
    <col min="19" max="19" width="13.25" hidden="1" customWidth="1"/>
    <col min="20" max="25" width="12.625" customWidth="1"/>
    <col min="32" max="33" width="12.75" customWidth="1"/>
  </cols>
  <sheetData>
    <row r="1" spans="1:33" ht="28.5">
      <c r="F1" s="385" t="s">
        <v>549</v>
      </c>
    </row>
    <row r="2" spans="1:33" s="1" customFormat="1" ht="30" customHeight="1" thickBot="1">
      <c r="A2" s="363"/>
      <c r="B2" s="363"/>
      <c r="D2" s="372"/>
      <c r="E2" s="373"/>
      <c r="F2" s="386" t="s">
        <v>729</v>
      </c>
      <c r="G2" s="17"/>
      <c r="H2" s="17"/>
      <c r="I2" s="17"/>
      <c r="J2" s="17"/>
      <c r="K2" s="17"/>
      <c r="L2" s="17"/>
      <c r="M2" s="17"/>
      <c r="N2" s="17"/>
      <c r="O2" s="17"/>
      <c r="P2" s="17"/>
      <c r="Q2" s="17"/>
      <c r="R2" s="17"/>
      <c r="S2" s="17"/>
      <c r="T2" s="17"/>
      <c r="U2" s="17"/>
      <c r="V2" s="18"/>
      <c r="W2" s="18"/>
      <c r="X2" s="18"/>
      <c r="Y2" s="18"/>
    </row>
    <row r="3" spans="1:33" s="2" customFormat="1" ht="14.1" customHeight="1">
      <c r="A3" s="363"/>
      <c r="B3" s="363"/>
      <c r="C3" s="374"/>
      <c r="D3" s="375"/>
      <c r="E3" s="376"/>
      <c r="F3" s="376"/>
      <c r="G3" s="377"/>
      <c r="H3" s="378"/>
      <c r="I3" s="379" t="s">
        <v>0</v>
      </c>
      <c r="J3" s="379" t="s">
        <v>1</v>
      </c>
      <c r="K3" s="379" t="s">
        <v>2</v>
      </c>
      <c r="L3" s="380"/>
      <c r="M3" s="381"/>
      <c r="N3" s="381" t="s">
        <v>3</v>
      </c>
      <c r="O3" s="380"/>
      <c r="P3" s="381"/>
      <c r="Q3" s="381" t="s">
        <v>4</v>
      </c>
      <c r="R3" s="379" t="s">
        <v>5</v>
      </c>
      <c r="S3" s="379" t="s">
        <v>6</v>
      </c>
      <c r="T3" s="379" t="s">
        <v>7</v>
      </c>
      <c r="U3" s="379" t="s">
        <v>8</v>
      </c>
      <c r="V3" s="377"/>
      <c r="W3" s="376"/>
      <c r="X3" s="436"/>
      <c r="Y3" s="411"/>
    </row>
    <row r="4" spans="1:33" s="2" customFormat="1" ht="50.1" customHeight="1">
      <c r="A4" s="367" t="s">
        <v>655</v>
      </c>
      <c r="B4" s="367" t="s">
        <v>656</v>
      </c>
      <c r="C4" s="382" t="s">
        <v>9</v>
      </c>
      <c r="D4" s="3" t="s">
        <v>10</v>
      </c>
      <c r="E4" s="4" t="s">
        <v>566</v>
      </c>
      <c r="F4" s="16" t="s">
        <v>665</v>
      </c>
      <c r="G4" s="4" t="s">
        <v>11</v>
      </c>
      <c r="H4" s="5" t="s">
        <v>24</v>
      </c>
      <c r="I4" s="6" t="s">
        <v>12</v>
      </c>
      <c r="J4" s="7" t="s">
        <v>666</v>
      </c>
      <c r="K4" s="6" t="s">
        <v>14</v>
      </c>
      <c r="L4" s="457" t="s">
        <v>15</v>
      </c>
      <c r="M4" s="458"/>
      <c r="N4" s="459"/>
      <c r="O4" s="457" t="s">
        <v>16</v>
      </c>
      <c r="P4" s="458"/>
      <c r="Q4" s="459"/>
      <c r="R4" s="6" t="s">
        <v>25</v>
      </c>
      <c r="S4" s="7" t="s">
        <v>662</v>
      </c>
      <c r="T4" s="7" t="s">
        <v>663</v>
      </c>
      <c r="U4" s="7" t="s">
        <v>664</v>
      </c>
      <c r="V4" s="4" t="s">
        <v>18</v>
      </c>
      <c r="W4" s="4" t="s">
        <v>658</v>
      </c>
      <c r="X4" s="7" t="s">
        <v>657</v>
      </c>
      <c r="Y4" s="407" t="s">
        <v>716</v>
      </c>
    </row>
    <row r="5" spans="1:33" s="8" customFormat="1" ht="14.1" customHeight="1">
      <c r="A5" s="364"/>
      <c r="B5" s="364"/>
      <c r="C5" s="383"/>
      <c r="D5" s="9"/>
      <c r="E5" s="10"/>
      <c r="F5" s="12"/>
      <c r="G5" s="11"/>
      <c r="H5" s="12"/>
      <c r="I5" s="11"/>
      <c r="J5" s="11"/>
      <c r="K5" s="13"/>
      <c r="L5" s="19" t="s">
        <v>653</v>
      </c>
      <c r="M5" s="19" t="s">
        <v>19</v>
      </c>
      <c r="N5" s="19" t="s">
        <v>20</v>
      </c>
      <c r="O5" s="19" t="s">
        <v>653</v>
      </c>
      <c r="P5" s="19" t="s">
        <v>19</v>
      </c>
      <c r="Q5" s="19" t="s">
        <v>20</v>
      </c>
      <c r="R5" s="11"/>
      <c r="S5" s="11"/>
      <c r="T5" s="11"/>
      <c r="U5" s="11"/>
      <c r="V5" s="20" t="s">
        <v>21</v>
      </c>
      <c r="W5" s="20"/>
      <c r="X5" s="437"/>
      <c r="Y5" s="384"/>
    </row>
    <row r="6" spans="1:33" s="14" customFormat="1" ht="19.5" customHeight="1">
      <c r="A6" s="366"/>
      <c r="B6" s="366"/>
      <c r="C6" s="409"/>
      <c r="D6" s="389"/>
      <c r="E6" s="390"/>
      <c r="F6" s="390"/>
      <c r="G6" s="391"/>
      <c r="H6" s="392"/>
      <c r="I6" s="393" t="s">
        <v>22</v>
      </c>
      <c r="J6" s="393" t="s">
        <v>22</v>
      </c>
      <c r="K6" s="393" t="s">
        <v>22</v>
      </c>
      <c r="L6" s="393" t="s">
        <v>678</v>
      </c>
      <c r="M6" s="393" t="s">
        <v>22</v>
      </c>
      <c r="N6" s="393" t="s">
        <v>22</v>
      </c>
      <c r="O6" s="393" t="s">
        <v>678</v>
      </c>
      <c r="P6" s="393" t="s">
        <v>22</v>
      </c>
      <c r="Q6" s="393" t="s">
        <v>22</v>
      </c>
      <c r="R6" s="393" t="s">
        <v>22</v>
      </c>
      <c r="S6" s="393" t="s">
        <v>22</v>
      </c>
      <c r="T6" s="393" t="s">
        <v>22</v>
      </c>
      <c r="U6" s="393" t="s">
        <v>22</v>
      </c>
      <c r="V6" s="403"/>
      <c r="W6" s="412"/>
      <c r="X6" s="438"/>
      <c r="Y6" s="413"/>
    </row>
    <row r="7" spans="1:33" s="15" customFormat="1" ht="39.75" customHeight="1" thickBot="1">
      <c r="A7" s="365"/>
      <c r="B7" s="365"/>
      <c r="C7" s="410"/>
      <c r="D7" s="394"/>
      <c r="E7" s="395"/>
      <c r="F7" s="419"/>
      <c r="G7" s="396"/>
      <c r="H7" s="397"/>
      <c r="I7" s="398"/>
      <c r="J7" s="398"/>
      <c r="K7" s="399" t="str">
        <f>IF(I7="","",I7-J7)</f>
        <v/>
      </c>
      <c r="L7" s="400"/>
      <c r="M7" s="399" t="str">
        <f>IF(N7="","",IF(L7="","",N7/L7))</f>
        <v/>
      </c>
      <c r="N7" s="398"/>
      <c r="O7" s="400"/>
      <c r="P7" s="426"/>
      <c r="Q7" s="399" t="str">
        <f>IF(P7="","",IF(O7="","",IF(X7="単年",O7*P7,O7*P7*Y7)))</f>
        <v/>
      </c>
      <c r="R7" s="401" t="str">
        <f>IF(Q7="","",IF(N7&gt;Q7,Q7,N7))</f>
        <v/>
      </c>
      <c r="S7" s="417">
        <v>1000000</v>
      </c>
      <c r="T7" s="402" t="str">
        <f>IF(I7="","",IF(S7="-",MIN(K7,R7),IF(AA7="a",MIN(K7,R7,S7),IF(AA7="b",MIN(MIN(K7*AB7,R7*AB7,S7))))))</f>
        <v/>
      </c>
      <c r="U7" s="401" t="str">
        <f t="shared" ref="U7" si="0">IF(I7="","",ROUNDDOWN(IF(I7="","",IF(AC7="B",T7,IF(S7="-",T7*AD7,T7*AE7))),-3))</f>
        <v/>
      </c>
      <c r="V7" s="404"/>
      <c r="W7" s="414"/>
      <c r="X7" s="439"/>
      <c r="Y7" s="435"/>
      <c r="AA7" s="15" t="e">
        <f>VLOOKUP(E7,'管理用（このシートは削除しないでください）'!$H$25:$M$41,2,FALSE)</f>
        <v>#N/A</v>
      </c>
      <c r="AB7" s="288" t="e">
        <f>VLOOKUP(E7,'管理用（このシートは削除しないでください）'!$H$25:$M$41,3,FALSE)</f>
        <v>#N/A</v>
      </c>
      <c r="AC7" s="15" t="e">
        <f>VLOOKUP(E7,'管理用（このシートは削除しないでください）'!$H$25:$M$41,4,FALSE)</f>
        <v>#N/A</v>
      </c>
      <c r="AD7" s="288" t="e">
        <f>VLOOKUP(E7,'管理用（このシートは削除しないでください）'!$H$25:$M$41,5,FALSE)</f>
        <v>#N/A</v>
      </c>
      <c r="AE7" s="288" t="e">
        <f>VLOOKUP(E7,'管理用（このシートは削除しないでください）'!$H$25:$M$41,6,FALSE)</f>
        <v>#N/A</v>
      </c>
      <c r="AF7" s="15" t="e">
        <f>ROUNDDOWN(IF(I7="","",IF(S7="-",MIN(K7,R7),IF(AA7="a",MIN(K7,R7,S7),IF(AA7="b",MIN(K7*AB7,R7*AB7))))),-3)</f>
        <v>#VALUE!</v>
      </c>
      <c r="AG7" s="15" t="e">
        <f>ROUNDDOWN(IF(I7="","",IF(S7="-",MIN(K7,R7),IF(AA7="a",MIN(K7,R7,S7),IF(AA7="b",MIN(K7,R7))))),-3)</f>
        <v>#VALUE!</v>
      </c>
    </row>
    <row r="8" spans="1:33" s="15" customFormat="1" ht="39.75" customHeight="1" thickTop="1" thickBot="1">
      <c r="A8" s="365"/>
      <c r="B8" s="365"/>
      <c r="C8" s="368"/>
      <c r="D8" s="368"/>
      <c r="F8" s="369"/>
      <c r="G8" s="370"/>
      <c r="H8" s="406" t="s">
        <v>242</v>
      </c>
      <c r="I8" s="387" t="str">
        <f>IF(I7="","",SUM(I7:I7))</f>
        <v/>
      </c>
      <c r="J8" s="387" t="str">
        <f>IF(J7="","",SUM(J7:J7))</f>
        <v/>
      </c>
      <c r="K8" s="387" t="str">
        <f>IF(K7="","",SUM(K7:K7))</f>
        <v/>
      </c>
      <c r="L8" s="408" t="s">
        <v>667</v>
      </c>
      <c r="M8" s="405" t="s">
        <v>597</v>
      </c>
      <c r="N8" s="387" t="str">
        <f>IF(N7="","",SUM(N7:N7))</f>
        <v/>
      </c>
      <c r="O8" s="408" t="s">
        <v>667</v>
      </c>
      <c r="P8" s="405" t="s">
        <v>597</v>
      </c>
      <c r="Q8" s="405" t="str">
        <f>IF(Q7="","",SUM(Q7:Q7))</f>
        <v/>
      </c>
      <c r="R8" s="387" t="str">
        <f>IF(R7="","",SUM(R7:R7))</f>
        <v/>
      </c>
      <c r="S8" s="387">
        <f>IF(S7="","",SUM(S7:S7))</f>
        <v>1000000</v>
      </c>
      <c r="T8" s="387" t="str">
        <f>IF(T7="","",SUM(T7:T7))</f>
        <v/>
      </c>
      <c r="U8" s="388" t="str">
        <f>IF(U7="","",SUM(U7:U7))</f>
        <v/>
      </c>
      <c r="V8" s="371"/>
      <c r="W8" s="371"/>
      <c r="X8" s="371"/>
      <c r="Y8" s="371"/>
      <c r="AB8" s="288"/>
      <c r="AD8" s="288"/>
      <c r="AE8" s="288"/>
    </row>
    <row r="9" spans="1:33" ht="17.25" customHeight="1">
      <c r="S9" s="433" t="s">
        <v>683</v>
      </c>
    </row>
    <row r="10" spans="1:33" ht="17.25" customHeight="1">
      <c r="S10" s="434" t="s">
        <v>684</v>
      </c>
    </row>
    <row r="12" spans="1:33" ht="17.25">
      <c r="C12" s="274" t="s">
        <v>582</v>
      </c>
    </row>
    <row r="14" spans="1:33">
      <c r="C14" t="s">
        <v>583</v>
      </c>
    </row>
    <row r="15" spans="1:33">
      <c r="C15" t="s">
        <v>584</v>
      </c>
    </row>
    <row r="16" spans="1:33">
      <c r="C16" t="s">
        <v>668</v>
      </c>
    </row>
    <row r="17" spans="3:3">
      <c r="C17" t="s">
        <v>669</v>
      </c>
    </row>
    <row r="18" spans="3:3">
      <c r="C18" t="s">
        <v>670</v>
      </c>
    </row>
    <row r="19" spans="3:3">
      <c r="C19" t="s">
        <v>671</v>
      </c>
    </row>
    <row r="20" spans="3:3">
      <c r="C20" t="s">
        <v>672</v>
      </c>
    </row>
    <row r="21" spans="3:3">
      <c r="C21" t="s">
        <v>673</v>
      </c>
    </row>
    <row r="22" spans="3:3">
      <c r="C22" t="s">
        <v>585</v>
      </c>
    </row>
    <row r="23" spans="3:3">
      <c r="C23" t="s">
        <v>674</v>
      </c>
    </row>
    <row r="24" spans="3:3">
      <c r="C24" t="s">
        <v>675</v>
      </c>
    </row>
    <row r="25" spans="3:3">
      <c r="C25" t="s">
        <v>676</v>
      </c>
    </row>
    <row r="26" spans="3:3">
      <c r="C26" t="s">
        <v>677</v>
      </c>
    </row>
  </sheetData>
  <mergeCells count="2">
    <mergeCell ref="L4:N4"/>
    <mergeCell ref="O4:Q4"/>
  </mergeCells>
  <phoneticPr fontId="6"/>
  <conditionalFormatting sqref="S7">
    <cfRule type="expression" dxfId="3" priority="1">
      <formula>AND(0&lt;S7,AG7&lt;S7)</formula>
    </cfRule>
    <cfRule type="expression" dxfId="2" priority="2">
      <formula>AND(0&lt;S7,S7&lt;AF7)</formula>
    </cfRule>
  </conditionalFormatting>
  <dataValidations count="5">
    <dataValidation type="list" allowBlank="1" showInputMessage="1" showErrorMessage="1" sqref="E8" xr:uid="{00000000-0002-0000-0000-000000000000}">
      <formula1>補助事業名</formula1>
    </dataValidation>
    <dataValidation type="list" allowBlank="1" showInputMessage="1" showErrorMessage="1" sqref="F8" xr:uid="{00000000-0002-0000-0000-000001000000}">
      <formula1>INDIRECT(E8)</formula1>
    </dataValidation>
    <dataValidation type="list" allowBlank="1" showInputMessage="1" showErrorMessage="1" sqref="X7" xr:uid="{4FF637D8-C1D1-4904-B843-2F72C3F8565F}">
      <formula1>"単年,複数年"</formula1>
    </dataValidation>
    <dataValidation type="list" allowBlank="1" showInputMessage="1" showErrorMessage="1" sqref="W7" xr:uid="{25750E2D-8D52-4940-A398-61CD57B06757}">
      <formula1>"無,有"</formula1>
    </dataValidation>
    <dataValidation type="list" allowBlank="1" showInputMessage="1" showErrorMessage="1" sqref="P7" xr:uid="{0E9D7445-B418-43F7-A400-3789282FD0DB}">
      <formula1>"558000,444000,362000"</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Height="7" orientation="landscape"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9624C59-D658-4DFC-9425-75EFAC172FBD}">
          <x14:formula1>
            <xm:f>'管理用（このシートは削除しないでください）'!$U$3</xm:f>
          </x14:formula1>
          <xm:sqref>E7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416</v>
      </c>
    </row>
    <row r="2" spans="1:11" ht="18" customHeight="1">
      <c r="A2" s="502" t="s">
        <v>245</v>
      </c>
      <c r="B2" s="502"/>
      <c r="C2" s="502"/>
      <c r="D2" s="502"/>
      <c r="E2" s="502"/>
      <c r="F2" s="502"/>
      <c r="G2" s="502"/>
      <c r="H2" s="502"/>
      <c r="I2" s="502"/>
      <c r="J2" s="502"/>
      <c r="K2" s="502"/>
    </row>
    <row r="5" spans="1:11" ht="18.75" customHeight="1">
      <c r="A5" s="113" t="s">
        <v>67</v>
      </c>
      <c r="B5" s="506" t="s">
        <v>417</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3"/>
      <c r="C16" s="503"/>
      <c r="D16" s="503"/>
      <c r="E16" s="503"/>
      <c r="F16" s="503"/>
      <c r="G16" s="516"/>
      <c r="H16" s="632"/>
      <c r="I16" s="632"/>
      <c r="J16" s="632"/>
      <c r="K16" s="517"/>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ht="12" customHeight="1">
      <c r="A18" s="503" t="s">
        <v>508</v>
      </c>
      <c r="B18" s="642"/>
      <c r="C18" s="643"/>
      <c r="D18" s="643"/>
      <c r="E18" s="643"/>
      <c r="F18" s="644"/>
      <c r="G18" s="577" t="s">
        <v>448</v>
      </c>
      <c r="H18" s="578"/>
      <c r="I18" s="578"/>
      <c r="J18" s="578"/>
      <c r="K18" s="625"/>
    </row>
    <row r="19" spans="1:11" ht="19.5" customHeight="1">
      <c r="A19" s="503"/>
      <c r="B19" s="645"/>
      <c r="C19" s="646"/>
      <c r="D19" s="646"/>
      <c r="E19" s="646"/>
      <c r="F19" s="647"/>
      <c r="G19" s="518" t="s">
        <v>509</v>
      </c>
      <c r="H19" s="620"/>
      <c r="I19" s="648"/>
      <c r="J19" s="649"/>
      <c r="K19" s="650"/>
    </row>
    <row r="20" spans="1:11">
      <c r="A20" s="532" t="s">
        <v>252</v>
      </c>
      <c r="B20" s="503" t="s">
        <v>23</v>
      </c>
      <c r="C20" s="503"/>
      <c r="D20" s="503"/>
      <c r="E20" s="503"/>
      <c r="F20" s="503"/>
      <c r="G20" s="504"/>
      <c r="H20" s="504"/>
      <c r="I20" s="504"/>
      <c r="J20" s="504"/>
      <c r="K20" s="504"/>
    </row>
    <row r="21" spans="1:11" ht="18.75" customHeight="1">
      <c r="A21" s="505"/>
      <c r="B21" s="508"/>
      <c r="C21" s="508"/>
      <c r="D21" s="508"/>
      <c r="E21" s="508"/>
      <c r="F21" s="508"/>
      <c r="G21" s="505"/>
      <c r="H21" s="505"/>
      <c r="I21" s="505"/>
      <c r="J21" s="505"/>
      <c r="K21" s="505"/>
    </row>
    <row r="22" spans="1:11" ht="12" customHeight="1">
      <c r="A22" s="531" t="s">
        <v>253</v>
      </c>
      <c r="B22" s="113" t="s">
        <v>254</v>
      </c>
      <c r="C22" s="506" t="s">
        <v>255</v>
      </c>
      <c r="D22" s="506"/>
      <c r="E22" s="506"/>
      <c r="F22" s="506"/>
      <c r="G22" s="506"/>
      <c r="H22" s="506"/>
      <c r="I22" s="506"/>
      <c r="J22" s="506"/>
      <c r="K22" s="506"/>
    </row>
    <row r="23" spans="1:11">
      <c r="A23" s="531"/>
      <c r="B23" s="508"/>
      <c r="C23" s="113" t="s">
        <v>256</v>
      </c>
      <c r="D23" s="113" t="s">
        <v>257</v>
      </c>
      <c r="E23" s="113" t="s">
        <v>258</v>
      </c>
      <c r="F23" s="516" t="s">
        <v>251</v>
      </c>
      <c r="G23" s="517"/>
      <c r="H23" s="503" t="s">
        <v>259</v>
      </c>
      <c r="I23" s="503"/>
      <c r="J23" s="503"/>
      <c r="K23" s="503"/>
    </row>
    <row r="24" spans="1:11" ht="18.75" customHeight="1">
      <c r="A24" s="531"/>
      <c r="B24" s="508"/>
      <c r="C24" s="225"/>
      <c r="D24" s="226"/>
      <c r="E24" s="227"/>
      <c r="F24" s="515"/>
      <c r="G24" s="515"/>
      <c r="H24" s="117" t="s">
        <v>260</v>
      </c>
      <c r="I24" s="228"/>
      <c r="J24" s="117" t="s">
        <v>261</v>
      </c>
      <c r="K24" s="229"/>
    </row>
    <row r="25" spans="1:11" ht="18.75" customHeight="1">
      <c r="A25" s="531"/>
      <c r="B25" s="508"/>
      <c r="C25" s="225"/>
      <c r="D25" s="226"/>
      <c r="E25" s="227"/>
      <c r="F25" s="515"/>
      <c r="G25" s="515"/>
      <c r="H25" s="117" t="s">
        <v>260</v>
      </c>
      <c r="I25" s="228"/>
      <c r="J25" s="117" t="s">
        <v>261</v>
      </c>
      <c r="K25" s="229"/>
    </row>
    <row r="26" spans="1:11" ht="7.5" customHeight="1"/>
    <row r="27" spans="1:11" ht="7.5" customHeight="1"/>
    <row r="28" spans="1:11">
      <c r="A28" s="111" t="s">
        <v>546</v>
      </c>
    </row>
    <row r="29" spans="1:11" ht="3.75" customHeight="1"/>
    <row r="30" spans="1:11">
      <c r="A30" s="511" t="s">
        <v>46</v>
      </c>
      <c r="B30" s="575" t="s">
        <v>460</v>
      </c>
      <c r="C30" s="576"/>
      <c r="D30" s="543"/>
      <c r="E30" s="512" t="s">
        <v>461</v>
      </c>
      <c r="F30" s="513"/>
      <c r="G30" s="514"/>
      <c r="H30" s="511" t="s">
        <v>242</v>
      </c>
      <c r="I30" s="605" t="s">
        <v>355</v>
      </c>
      <c r="J30" s="605"/>
      <c r="K30" s="605"/>
    </row>
    <row r="31" spans="1:11" ht="18.75" customHeight="1">
      <c r="A31" s="641"/>
      <c r="B31" s="637" t="s">
        <v>454</v>
      </c>
      <c r="C31" s="180"/>
      <c r="D31" s="180"/>
      <c r="E31" s="509" t="s">
        <v>456</v>
      </c>
      <c r="F31" s="511" t="s">
        <v>536</v>
      </c>
      <c r="G31" s="570" t="s">
        <v>239</v>
      </c>
      <c r="H31" s="641"/>
      <c r="I31" s="605"/>
      <c r="J31" s="605"/>
      <c r="K31" s="605"/>
    </row>
    <row r="32" spans="1:11" ht="18.75" customHeight="1">
      <c r="A32" s="510"/>
      <c r="B32" s="638"/>
      <c r="C32" s="112" t="s">
        <v>455</v>
      </c>
      <c r="D32" s="112" t="s">
        <v>535</v>
      </c>
      <c r="E32" s="639"/>
      <c r="F32" s="510"/>
      <c r="G32" s="572"/>
      <c r="H32" s="510"/>
      <c r="I32" s="605"/>
      <c r="J32" s="605"/>
      <c r="K32" s="605"/>
    </row>
    <row r="33" spans="1:11" ht="30" customHeight="1">
      <c r="A33" s="258" t="s">
        <v>576</v>
      </c>
      <c r="B33" s="226"/>
      <c r="C33" s="226"/>
      <c r="D33" s="226"/>
      <c r="E33" s="226"/>
      <c r="F33" s="226"/>
      <c r="G33" s="226"/>
      <c r="H33" s="121" t="str">
        <f>IF(SUM(B33+E33+F33+G33)=0,"",SUM(B33+E33+F33+G33))</f>
        <v/>
      </c>
      <c r="I33" s="609"/>
      <c r="J33" s="610"/>
      <c r="K33" s="611"/>
    </row>
    <row r="34" spans="1:11" ht="15" customHeight="1">
      <c r="A34" s="640" t="s">
        <v>577</v>
      </c>
      <c r="B34" s="293"/>
      <c r="C34" s="293"/>
      <c r="D34" s="293"/>
      <c r="E34" s="293"/>
      <c r="F34" s="293"/>
      <c r="G34" s="293"/>
      <c r="H34" s="122" t="str">
        <f t="shared" ref="H34:H35" si="0">IF(SUM(B34+E34+F34+G34)=0,"",SUM(B34+E34+F34+G34))</f>
        <v/>
      </c>
      <c r="I34" s="612"/>
      <c r="J34" s="613"/>
      <c r="K34" s="614"/>
    </row>
    <row r="35" spans="1:11" ht="15" customHeight="1">
      <c r="A35" s="508"/>
      <c r="B35" s="231"/>
      <c r="C35" s="231"/>
      <c r="D35" s="231"/>
      <c r="E35" s="231"/>
      <c r="F35" s="231"/>
      <c r="G35" s="231"/>
      <c r="H35" s="123" t="str">
        <f t="shared" si="0"/>
        <v/>
      </c>
      <c r="I35" s="615"/>
      <c r="J35" s="616"/>
      <c r="K35" s="617"/>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418</v>
      </c>
    </row>
    <row r="39" spans="1:11" ht="3.75" customHeight="1"/>
    <row r="40" spans="1:11" ht="12" customHeight="1">
      <c r="A40" s="593" t="s">
        <v>537</v>
      </c>
      <c r="B40" s="595"/>
      <c r="C40" s="585" t="s">
        <v>567</v>
      </c>
      <c r="D40" s="586"/>
      <c r="E40" s="586"/>
      <c r="F40" s="587"/>
      <c r="G40" s="585" t="s">
        <v>568</v>
      </c>
      <c r="H40" s="586"/>
      <c r="I40" s="586"/>
      <c r="J40" s="587"/>
      <c r="K40" s="126"/>
    </row>
    <row r="41" spans="1:11" ht="12" customHeight="1">
      <c r="A41" s="596"/>
      <c r="B41" s="598"/>
      <c r="C41" s="633" t="s">
        <v>542</v>
      </c>
      <c r="D41" s="603" t="s">
        <v>543</v>
      </c>
      <c r="E41" s="195"/>
      <c r="F41" s="196"/>
      <c r="G41" s="633" t="s">
        <v>542</v>
      </c>
      <c r="H41" s="603" t="s">
        <v>543</v>
      </c>
      <c r="I41" s="195"/>
      <c r="J41" s="196"/>
      <c r="K41" s="126"/>
    </row>
    <row r="42" spans="1:11" ht="12" customHeight="1">
      <c r="A42" s="596"/>
      <c r="B42" s="598"/>
      <c r="C42" s="634"/>
      <c r="D42" s="636"/>
      <c r="E42" s="585" t="s">
        <v>544</v>
      </c>
      <c r="F42" s="587"/>
      <c r="G42" s="634"/>
      <c r="H42" s="636"/>
      <c r="I42" s="585" t="s">
        <v>544</v>
      </c>
      <c r="J42" s="587"/>
      <c r="K42" s="126"/>
    </row>
    <row r="43" spans="1:11" ht="12" customHeight="1">
      <c r="A43" s="557"/>
      <c r="B43" s="558"/>
      <c r="C43" s="635"/>
      <c r="D43" s="604"/>
      <c r="E43" s="197" t="s">
        <v>542</v>
      </c>
      <c r="F43" s="197" t="s">
        <v>545</v>
      </c>
      <c r="G43" s="635"/>
      <c r="H43" s="604"/>
      <c r="I43" s="197" t="s">
        <v>542</v>
      </c>
      <c r="J43" s="197" t="s">
        <v>545</v>
      </c>
      <c r="K43" s="126"/>
    </row>
    <row r="44" spans="1:11" ht="15" customHeight="1">
      <c r="A44" s="503" t="s">
        <v>538</v>
      </c>
      <c r="B44" s="197" t="s">
        <v>540</v>
      </c>
      <c r="C44" s="350"/>
      <c r="D44" s="350"/>
      <c r="E44" s="350"/>
      <c r="F44" s="350"/>
      <c r="G44" s="350"/>
      <c r="H44" s="350"/>
      <c r="I44" s="350"/>
      <c r="J44" s="350"/>
      <c r="K44" s="126"/>
    </row>
    <row r="45" spans="1:11" ht="15" customHeight="1">
      <c r="A45" s="503"/>
      <c r="B45" s="197" t="s">
        <v>541</v>
      </c>
      <c r="C45" s="350"/>
      <c r="D45" s="350"/>
      <c r="E45" s="350"/>
      <c r="F45" s="350"/>
      <c r="G45" s="350"/>
      <c r="H45" s="350"/>
      <c r="I45" s="350"/>
      <c r="J45" s="350"/>
      <c r="K45" s="126"/>
    </row>
    <row r="46" spans="1:11" ht="15" customHeight="1">
      <c r="A46" s="596" t="s">
        <v>539</v>
      </c>
      <c r="B46" s="197" t="s">
        <v>540</v>
      </c>
      <c r="C46" s="350"/>
      <c r="D46" s="350"/>
      <c r="E46" s="350"/>
      <c r="F46" s="350"/>
      <c r="G46" s="350"/>
      <c r="H46" s="350"/>
      <c r="I46" s="350"/>
      <c r="J46" s="350"/>
      <c r="K46" s="126"/>
    </row>
    <row r="47" spans="1:11" ht="15" customHeight="1">
      <c r="A47" s="557"/>
      <c r="B47" s="197" t="s">
        <v>541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356</v>
      </c>
    </row>
    <row r="51" spans="1:13" ht="3.75" customHeight="1"/>
    <row r="52" spans="1:13" ht="15" customHeight="1">
      <c r="A52" s="593" t="s">
        <v>357</v>
      </c>
      <c r="B52" s="594"/>
      <c r="C52" s="594"/>
      <c r="D52" s="595"/>
      <c r="E52" s="585" t="s">
        <v>361</v>
      </c>
      <c r="F52" s="586"/>
      <c r="G52" s="586"/>
      <c r="H52" s="587"/>
      <c r="I52" s="600" t="s">
        <v>242</v>
      </c>
      <c r="J52" s="160"/>
    </row>
    <row r="53" spans="1:13" ht="15" customHeight="1">
      <c r="A53" s="596"/>
      <c r="B53" s="597"/>
      <c r="C53" s="597"/>
      <c r="D53" s="598"/>
      <c r="E53" s="603" t="s">
        <v>358</v>
      </c>
      <c r="F53" s="159"/>
      <c r="G53" s="603" t="s">
        <v>359</v>
      </c>
      <c r="H53" s="163"/>
      <c r="I53" s="601"/>
      <c r="J53" s="160"/>
    </row>
    <row r="54" spans="1:13" ht="27" customHeight="1">
      <c r="A54" s="557"/>
      <c r="B54" s="599"/>
      <c r="C54" s="599"/>
      <c r="D54" s="558"/>
      <c r="E54" s="604"/>
      <c r="F54" s="165" t="s">
        <v>362</v>
      </c>
      <c r="G54" s="604"/>
      <c r="H54" s="173" t="s">
        <v>362</v>
      </c>
      <c r="I54" s="602"/>
      <c r="J54" s="160"/>
    </row>
    <row r="55" spans="1:13" ht="15" customHeight="1">
      <c r="A55" s="588"/>
      <c r="B55" s="588"/>
      <c r="C55" s="588"/>
      <c r="D55" s="588"/>
      <c r="E55" s="238"/>
      <c r="F55" s="166" t="str">
        <f>L55</f>
        <v/>
      </c>
      <c r="G55" s="352"/>
      <c r="H55" s="169" t="str">
        <f>M55</f>
        <v/>
      </c>
      <c r="I55" s="172" t="str">
        <f>IF(E55+G55=0,"",F55+H55)</f>
        <v/>
      </c>
      <c r="L55" s="111" t="str">
        <f>IF(E55="","",ROUND(E55/12,2))</f>
        <v/>
      </c>
      <c r="M55" s="111" t="str">
        <f>IF(G55="","",ROUND(G55/12,2))</f>
        <v/>
      </c>
    </row>
    <row r="56" spans="1:13" ht="15" customHeight="1">
      <c r="A56" s="588"/>
      <c r="B56" s="588"/>
      <c r="C56" s="588"/>
      <c r="D56" s="588"/>
      <c r="E56" s="238"/>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588"/>
      <c r="B57" s="588"/>
      <c r="C57" s="588"/>
      <c r="D57" s="588"/>
      <c r="E57" s="238"/>
      <c r="F57" s="166" t="str">
        <f t="shared" si="1"/>
        <v/>
      </c>
      <c r="G57" s="352"/>
      <c r="H57" s="169" t="str">
        <f t="shared" si="2"/>
        <v/>
      </c>
      <c r="I57" s="172" t="str">
        <f t="shared" si="3"/>
        <v/>
      </c>
      <c r="L57" s="111" t="str">
        <f t="shared" si="4"/>
        <v/>
      </c>
      <c r="M57" s="111" t="str">
        <f t="shared" si="5"/>
        <v/>
      </c>
    </row>
    <row r="58" spans="1:13" ht="15" customHeight="1">
      <c r="A58" s="588"/>
      <c r="B58" s="588"/>
      <c r="C58" s="588"/>
      <c r="D58" s="588"/>
      <c r="E58" s="238"/>
      <c r="F58" s="166" t="str">
        <f t="shared" si="1"/>
        <v/>
      </c>
      <c r="G58" s="352"/>
      <c r="H58" s="169" t="str">
        <f t="shared" si="2"/>
        <v/>
      </c>
      <c r="I58" s="172" t="str">
        <f t="shared" si="3"/>
        <v/>
      </c>
      <c r="L58" s="111" t="str">
        <f t="shared" si="4"/>
        <v/>
      </c>
      <c r="M58" s="111" t="str">
        <f t="shared" si="5"/>
        <v/>
      </c>
    </row>
    <row r="59" spans="1:13" ht="15" customHeight="1" thickBot="1">
      <c r="A59" s="589"/>
      <c r="B59" s="589"/>
      <c r="C59" s="589"/>
      <c r="D59" s="589"/>
      <c r="E59" s="239"/>
      <c r="F59" s="167" t="str">
        <f t="shared" si="1"/>
        <v/>
      </c>
      <c r="G59" s="353"/>
      <c r="H59" s="170" t="str">
        <f t="shared" si="2"/>
        <v/>
      </c>
      <c r="I59" s="171" t="str">
        <f t="shared" si="3"/>
        <v/>
      </c>
      <c r="L59" s="111" t="str">
        <f t="shared" si="4"/>
        <v/>
      </c>
      <c r="M59" s="111" t="str">
        <f t="shared" si="5"/>
        <v/>
      </c>
    </row>
    <row r="60" spans="1:13" ht="15" customHeight="1" thickTop="1" thickBot="1">
      <c r="A60" s="590" t="s">
        <v>242</v>
      </c>
      <c r="B60" s="591"/>
      <c r="C60" s="591"/>
      <c r="D60" s="592"/>
      <c r="E60" s="164" t="str">
        <f>IF(E55="","",SUM(E55:E59))</f>
        <v/>
      </c>
      <c r="F60" s="168" t="str">
        <f>IF(F55="","",SUM(F55:F59))</f>
        <v/>
      </c>
      <c r="G60" s="351" t="str">
        <f>IF(G55="","",SUM(G55:G59))</f>
        <v/>
      </c>
      <c r="H60" s="174" t="str">
        <f>IF(H55="","",SUM(H55:H59))</f>
        <v/>
      </c>
      <c r="I60" s="256" t="str">
        <f>IF(I55="","",SUM(I55:I59))</f>
        <v/>
      </c>
    </row>
    <row r="61" spans="1:13" ht="15" customHeight="1" thickBot="1">
      <c r="A61" s="119"/>
      <c r="B61" s="126"/>
      <c r="C61" s="126"/>
      <c r="D61" s="126"/>
      <c r="E61" s="126"/>
      <c r="F61" s="584" t="s">
        <v>363</v>
      </c>
      <c r="G61" s="584"/>
      <c r="H61" s="584"/>
      <c r="I61" s="257"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360</v>
      </c>
    </row>
    <row r="65" spans="1:11" ht="3.75" customHeight="1"/>
    <row r="66" spans="1:11" ht="18.75" customHeight="1">
      <c r="A66" s="522"/>
      <c r="B66" s="523"/>
      <c r="C66" s="523"/>
      <c r="D66" s="523"/>
      <c r="E66" s="523"/>
      <c r="F66" s="523"/>
      <c r="G66" s="523"/>
      <c r="H66" s="523"/>
      <c r="I66" s="523"/>
      <c r="J66" s="523"/>
      <c r="K66" s="524"/>
    </row>
    <row r="67" spans="1:11" ht="18.75" customHeight="1">
      <c r="A67" s="525"/>
      <c r="B67" s="526"/>
      <c r="C67" s="526"/>
      <c r="D67" s="526"/>
      <c r="E67" s="526"/>
      <c r="F67" s="526"/>
      <c r="G67" s="526"/>
      <c r="H67" s="526"/>
      <c r="I67" s="526"/>
      <c r="J67" s="526"/>
      <c r="K67" s="527"/>
    </row>
    <row r="68" spans="1:11" ht="18.75" customHeight="1">
      <c r="A68" s="528"/>
      <c r="B68" s="529"/>
      <c r="C68" s="529"/>
      <c r="D68" s="529"/>
      <c r="E68" s="529"/>
      <c r="F68" s="529"/>
      <c r="G68" s="529"/>
      <c r="H68" s="529"/>
      <c r="I68" s="529"/>
      <c r="J68" s="529"/>
      <c r="K68" s="530"/>
    </row>
    <row r="70" spans="1:11" ht="18.75" customHeight="1"/>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420</v>
      </c>
    </row>
    <row r="2" spans="1:11" ht="18" customHeight="1">
      <c r="A2" s="502" t="s">
        <v>245</v>
      </c>
      <c r="B2" s="502"/>
      <c r="C2" s="502"/>
      <c r="D2" s="502"/>
      <c r="E2" s="502"/>
      <c r="F2" s="502"/>
      <c r="G2" s="502"/>
      <c r="H2" s="502"/>
      <c r="I2" s="502"/>
      <c r="J2" s="502"/>
      <c r="K2" s="502"/>
    </row>
    <row r="5" spans="1:11" ht="18.75" customHeight="1">
      <c r="A5" s="113" t="s">
        <v>67</v>
      </c>
      <c r="B5" s="506" t="s">
        <v>419</v>
      </c>
      <c r="C5" s="506"/>
      <c r="D5" s="506"/>
      <c r="E5" s="506"/>
      <c r="F5" s="506"/>
    </row>
    <row r="6" spans="1:11" ht="12" customHeight="1">
      <c r="A6" s="119"/>
      <c r="B6" s="120"/>
      <c r="C6" s="120"/>
      <c r="D6" s="120"/>
      <c r="E6" s="120"/>
      <c r="F6" s="120"/>
    </row>
    <row r="8" spans="1:11">
      <c r="A8" s="506" t="s">
        <v>421</v>
      </c>
      <c r="B8" s="506"/>
      <c r="C8" s="506"/>
      <c r="D8" s="506" t="s">
        <v>422</v>
      </c>
      <c r="E8" s="506"/>
      <c r="F8" s="506"/>
      <c r="G8" s="506" t="s">
        <v>232</v>
      </c>
      <c r="H8" s="506"/>
      <c r="I8" s="506"/>
      <c r="J8" s="506"/>
      <c r="K8" s="506"/>
    </row>
    <row r="9" spans="1:11" ht="18.75" customHeight="1">
      <c r="A9" s="507"/>
      <c r="B9" s="507"/>
      <c r="C9" s="507"/>
      <c r="D9" s="507"/>
      <c r="E9" s="507"/>
      <c r="F9" s="507"/>
      <c r="G9" s="507"/>
      <c r="H9" s="507"/>
      <c r="I9" s="507"/>
      <c r="J9" s="507"/>
      <c r="K9" s="507"/>
    </row>
    <row r="10" spans="1:11">
      <c r="A10" s="506" t="s">
        <v>423</v>
      </c>
      <c r="B10" s="506"/>
      <c r="C10" s="506"/>
      <c r="D10" s="506" t="s">
        <v>424</v>
      </c>
      <c r="E10" s="506"/>
      <c r="F10" s="506"/>
      <c r="G10" s="506" t="s">
        <v>232</v>
      </c>
      <c r="H10" s="506"/>
      <c r="I10" s="506"/>
      <c r="J10" s="506"/>
      <c r="K10" s="506"/>
    </row>
    <row r="11" spans="1:11" ht="18.75" customHeight="1">
      <c r="A11" s="507"/>
      <c r="B11" s="507"/>
      <c r="C11" s="507"/>
      <c r="D11" s="507"/>
      <c r="E11" s="507"/>
      <c r="F11" s="507"/>
      <c r="G11" s="507"/>
      <c r="H11" s="507"/>
      <c r="I11" s="507"/>
      <c r="J11" s="507"/>
      <c r="K11" s="507"/>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04" t="s">
        <v>233</v>
      </c>
      <c r="B16" s="503" t="s">
        <v>246</v>
      </c>
      <c r="C16" s="503"/>
      <c r="D16" s="503"/>
      <c r="E16" s="503"/>
      <c r="F16" s="503"/>
      <c r="G16" s="503" t="s">
        <v>247</v>
      </c>
      <c r="H16" s="503"/>
      <c r="I16" s="503"/>
      <c r="J16" s="503"/>
      <c r="K16" s="503"/>
    </row>
    <row r="17" spans="1:11" ht="18.75" customHeight="1">
      <c r="A17" s="505"/>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08"/>
      <c r="C18" s="508"/>
      <c r="D18" s="508"/>
      <c r="E18" s="508"/>
      <c r="F18" s="508"/>
      <c r="G18" s="516"/>
      <c r="H18" s="632"/>
      <c r="I18" s="632"/>
      <c r="J18" s="632"/>
      <c r="K18" s="517"/>
    </row>
    <row r="19" spans="1:11" ht="12" customHeight="1">
      <c r="A19" s="503" t="s">
        <v>508</v>
      </c>
      <c r="B19" s="642"/>
      <c r="C19" s="643"/>
      <c r="D19" s="643"/>
      <c r="E19" s="643"/>
      <c r="F19" s="644"/>
      <c r="G19" s="577" t="s">
        <v>448</v>
      </c>
      <c r="H19" s="578"/>
      <c r="I19" s="578"/>
      <c r="J19" s="578"/>
      <c r="K19" s="625"/>
    </row>
    <row r="20" spans="1:11" ht="19.5" customHeight="1">
      <c r="A20" s="503"/>
      <c r="B20" s="566"/>
      <c r="C20" s="567"/>
      <c r="D20" s="567"/>
      <c r="E20" s="567"/>
      <c r="F20" s="568"/>
      <c r="G20" s="518" t="s">
        <v>449</v>
      </c>
      <c r="H20" s="620"/>
      <c r="I20" s="651"/>
      <c r="J20" s="652"/>
      <c r="K20" s="653"/>
    </row>
    <row r="21" spans="1:11" ht="22.5" customHeight="1">
      <c r="A21" s="503"/>
      <c r="B21" s="645"/>
      <c r="C21" s="646"/>
      <c r="D21" s="646"/>
      <c r="E21" s="646"/>
      <c r="F21" s="647"/>
      <c r="G21" s="518" t="s">
        <v>450</v>
      </c>
      <c r="H21" s="620"/>
      <c r="I21" s="654"/>
      <c r="J21" s="654"/>
      <c r="K21" s="655"/>
    </row>
    <row r="22" spans="1:11">
      <c r="A22" s="532" t="s">
        <v>252</v>
      </c>
      <c r="B22" s="503" t="s">
        <v>250</v>
      </c>
      <c r="C22" s="503"/>
      <c r="D22" s="503"/>
      <c r="E22" s="503"/>
      <c r="F22" s="503"/>
      <c r="G22" s="503" t="s">
        <v>251</v>
      </c>
      <c r="H22" s="503"/>
      <c r="I22" s="503"/>
      <c r="J22" s="503"/>
      <c r="K22" s="503"/>
    </row>
    <row r="23" spans="1:11" ht="18.75" customHeight="1">
      <c r="A23" s="505"/>
      <c r="B23" s="508"/>
      <c r="C23" s="508"/>
      <c r="D23" s="508"/>
      <c r="E23" s="508"/>
      <c r="F23" s="508"/>
      <c r="G23" s="508"/>
      <c r="H23" s="508"/>
      <c r="I23" s="508"/>
      <c r="J23" s="508"/>
      <c r="K23" s="508"/>
    </row>
    <row r="24" spans="1:11" ht="12" customHeight="1">
      <c r="A24" s="531" t="s">
        <v>253</v>
      </c>
      <c r="B24" s="113" t="s">
        <v>254</v>
      </c>
      <c r="C24" s="506" t="s">
        <v>255</v>
      </c>
      <c r="D24" s="506"/>
      <c r="E24" s="506"/>
      <c r="F24" s="506"/>
      <c r="G24" s="506"/>
      <c r="H24" s="506"/>
      <c r="I24" s="506"/>
      <c r="J24" s="506"/>
      <c r="K24" s="506"/>
    </row>
    <row r="25" spans="1:11">
      <c r="A25" s="531"/>
      <c r="B25" s="508"/>
      <c r="C25" s="113" t="s">
        <v>256</v>
      </c>
      <c r="D25" s="113" t="s">
        <v>257</v>
      </c>
      <c r="E25" s="113" t="s">
        <v>258</v>
      </c>
      <c r="F25" s="516" t="s">
        <v>251</v>
      </c>
      <c r="G25" s="517"/>
      <c r="H25" s="503" t="s">
        <v>259</v>
      </c>
      <c r="I25" s="503"/>
      <c r="J25" s="503"/>
      <c r="K25" s="503"/>
    </row>
    <row r="26" spans="1:11" ht="18.75" customHeight="1">
      <c r="A26" s="531"/>
      <c r="B26" s="508"/>
      <c r="C26" s="124"/>
      <c r="D26" s="121"/>
      <c r="E26" s="125"/>
      <c r="F26" s="540"/>
      <c r="G26" s="540"/>
      <c r="H26" s="117" t="s">
        <v>260</v>
      </c>
      <c r="I26" s="128"/>
      <c r="J26" s="117" t="s">
        <v>261</v>
      </c>
      <c r="K26" s="113"/>
    </row>
    <row r="27" spans="1:11" ht="18.75" customHeight="1">
      <c r="A27" s="531"/>
      <c r="B27" s="508"/>
      <c r="C27" s="124"/>
      <c r="D27" s="121"/>
      <c r="E27" s="125"/>
      <c r="F27" s="540"/>
      <c r="G27" s="540"/>
      <c r="H27" s="117" t="s">
        <v>260</v>
      </c>
      <c r="I27" s="128"/>
      <c r="J27" s="117" t="s">
        <v>261</v>
      </c>
      <c r="K27" s="113"/>
    </row>
    <row r="30" spans="1:11">
      <c r="A30" s="111" t="s">
        <v>276</v>
      </c>
    </row>
    <row r="31" spans="1:11" ht="3.75" customHeight="1"/>
    <row r="32" spans="1:11">
      <c r="A32" s="511" t="s">
        <v>46</v>
      </c>
      <c r="B32" s="575" t="s">
        <v>460</v>
      </c>
      <c r="C32" s="576"/>
      <c r="D32" s="543"/>
      <c r="E32" s="512" t="s">
        <v>461</v>
      </c>
      <c r="F32" s="513"/>
      <c r="G32" s="514"/>
      <c r="H32" s="511" t="s">
        <v>242</v>
      </c>
      <c r="I32" s="605" t="s">
        <v>355</v>
      </c>
      <c r="J32" s="605"/>
      <c r="K32" s="605"/>
    </row>
    <row r="33" spans="1:11" ht="18.75" customHeight="1">
      <c r="A33" s="641"/>
      <c r="B33" s="637" t="s">
        <v>454</v>
      </c>
      <c r="C33" s="180"/>
      <c r="D33" s="180"/>
      <c r="E33" s="509" t="s">
        <v>456</v>
      </c>
      <c r="F33" s="511" t="s">
        <v>536</v>
      </c>
      <c r="G33" s="570" t="s">
        <v>239</v>
      </c>
      <c r="H33" s="641"/>
      <c r="I33" s="605"/>
      <c r="J33" s="605"/>
      <c r="K33" s="605"/>
    </row>
    <row r="34" spans="1:11" ht="18.75" customHeight="1">
      <c r="A34" s="510"/>
      <c r="B34" s="638"/>
      <c r="C34" s="112" t="s">
        <v>455</v>
      </c>
      <c r="D34" s="112" t="s">
        <v>555</v>
      </c>
      <c r="E34" s="639"/>
      <c r="F34" s="510"/>
      <c r="G34" s="572"/>
      <c r="H34" s="510"/>
      <c r="I34" s="605"/>
      <c r="J34" s="605"/>
      <c r="K34" s="605"/>
    </row>
    <row r="35" spans="1:11" ht="30" customHeight="1">
      <c r="A35" s="258" t="s">
        <v>576</v>
      </c>
      <c r="B35" s="226"/>
      <c r="C35" s="226"/>
      <c r="D35" s="226"/>
      <c r="E35" s="226"/>
      <c r="F35" s="226"/>
      <c r="G35" s="226"/>
      <c r="H35" s="121" t="str">
        <f>IF(SUM(B35+E35+F35+G35)=0,"",SUM(B35+E35+F35+G35))</f>
        <v/>
      </c>
      <c r="I35" s="609"/>
      <c r="J35" s="610"/>
      <c r="K35" s="611"/>
    </row>
    <row r="36" spans="1:11" ht="15" customHeight="1">
      <c r="A36" s="640" t="s">
        <v>577</v>
      </c>
      <c r="B36" s="293"/>
      <c r="C36" s="293"/>
      <c r="D36" s="293"/>
      <c r="E36" s="293"/>
      <c r="F36" s="293"/>
      <c r="G36" s="293"/>
      <c r="H36" s="122" t="str">
        <f t="shared" ref="H36:H37" si="0">IF(SUM(B36+E36+F36+G36)=0,"",SUM(B36+E36+F36+G36))</f>
        <v/>
      </c>
      <c r="I36" s="612"/>
      <c r="J36" s="613"/>
      <c r="K36" s="614"/>
    </row>
    <row r="37" spans="1:11" ht="15" customHeight="1">
      <c r="A37" s="508"/>
      <c r="B37" s="231"/>
      <c r="C37" s="231"/>
      <c r="D37" s="231"/>
      <c r="E37" s="231"/>
      <c r="F37" s="231"/>
      <c r="G37" s="231"/>
      <c r="H37" s="123" t="str">
        <f t="shared" si="0"/>
        <v/>
      </c>
      <c r="I37" s="615"/>
      <c r="J37" s="616"/>
      <c r="K37" s="617"/>
    </row>
    <row r="38" spans="1:11" ht="12" customHeight="1">
      <c r="A38" s="119"/>
      <c r="B38" s="126"/>
      <c r="C38" s="126"/>
      <c r="D38" s="126"/>
      <c r="E38" s="126"/>
      <c r="F38" s="126"/>
      <c r="G38" s="126"/>
      <c r="H38" s="126"/>
      <c r="I38" s="126"/>
      <c r="J38" s="126"/>
      <c r="K38" s="126"/>
    </row>
    <row r="40" spans="1:11">
      <c r="A40" s="111" t="s">
        <v>277</v>
      </c>
    </row>
    <row r="41" spans="1:11" ht="3.75" customHeight="1"/>
    <row r="42" spans="1:11" ht="18.75" customHeight="1">
      <c r="A42" s="522"/>
      <c r="B42" s="523"/>
      <c r="C42" s="523"/>
      <c r="D42" s="523"/>
      <c r="E42" s="523"/>
      <c r="F42" s="523"/>
      <c r="G42" s="523"/>
      <c r="H42" s="523"/>
      <c r="I42" s="523"/>
      <c r="J42" s="523"/>
      <c r="K42" s="524"/>
    </row>
    <row r="43" spans="1:11" ht="18.75" customHeight="1">
      <c r="A43" s="525"/>
      <c r="B43" s="526"/>
      <c r="C43" s="526"/>
      <c r="D43" s="526"/>
      <c r="E43" s="526"/>
      <c r="F43" s="526"/>
      <c r="G43" s="526"/>
      <c r="H43" s="526"/>
      <c r="I43" s="526"/>
      <c r="J43" s="526"/>
      <c r="K43" s="527"/>
    </row>
    <row r="44" spans="1:11" ht="18.75" customHeight="1">
      <c r="A44" s="525"/>
      <c r="B44" s="526"/>
      <c r="C44" s="526"/>
      <c r="D44" s="526"/>
      <c r="E44" s="526"/>
      <c r="F44" s="526"/>
      <c r="G44" s="526"/>
      <c r="H44" s="526"/>
      <c r="I44" s="526"/>
      <c r="J44" s="526"/>
      <c r="K44" s="527"/>
    </row>
    <row r="45" spans="1:11" ht="18.75" customHeight="1">
      <c r="A45" s="528"/>
      <c r="B45" s="529"/>
      <c r="C45" s="529"/>
      <c r="D45" s="529"/>
      <c r="E45" s="529"/>
      <c r="F45" s="529"/>
      <c r="G45" s="529"/>
      <c r="H45" s="529"/>
      <c r="I45" s="529"/>
      <c r="J45" s="529"/>
      <c r="K45" s="530"/>
    </row>
    <row r="48" spans="1:11">
      <c r="A48" s="111" t="s">
        <v>402</v>
      </c>
    </row>
    <row r="49" spans="1:11" ht="3.75" customHeight="1"/>
    <row r="50" spans="1:11" ht="18.75" customHeight="1">
      <c r="A50" s="569" t="s">
        <v>453</v>
      </c>
      <c r="B50" s="570"/>
      <c r="C50" s="656"/>
      <c r="D50" s="657"/>
      <c r="E50" s="658"/>
    </row>
    <row r="51" spans="1:11" ht="18.75" customHeight="1">
      <c r="A51" s="151" t="s">
        <v>457</v>
      </c>
      <c r="B51" s="181"/>
      <c r="C51" s="181"/>
      <c r="D51" s="181"/>
      <c r="E51" s="181"/>
      <c r="F51" s="181"/>
      <c r="G51" s="181"/>
      <c r="H51" s="181"/>
      <c r="I51" s="181"/>
      <c r="J51" s="181"/>
      <c r="K51" s="135"/>
    </row>
    <row r="52" spans="1:11" ht="18.75" customHeight="1">
      <c r="A52" s="662" t="s">
        <v>451</v>
      </c>
      <c r="B52" s="663"/>
      <c r="C52" s="663"/>
      <c r="D52" s="663"/>
      <c r="E52" s="663"/>
      <c r="F52" s="663"/>
      <c r="G52" s="663"/>
      <c r="H52" s="663"/>
      <c r="I52" s="663"/>
      <c r="J52" s="663"/>
      <c r="K52" s="664"/>
    </row>
    <row r="53" spans="1:11" ht="18.75" customHeight="1">
      <c r="A53" s="152"/>
      <c r="B53" s="522"/>
      <c r="C53" s="523"/>
      <c r="D53" s="523"/>
      <c r="E53" s="523"/>
      <c r="F53" s="523"/>
      <c r="G53" s="523"/>
      <c r="H53" s="523"/>
      <c r="I53" s="523"/>
      <c r="J53" s="523"/>
      <c r="K53" s="524"/>
    </row>
    <row r="54" spans="1:11" ht="18.75" customHeight="1">
      <c r="A54" s="152"/>
      <c r="B54" s="525"/>
      <c r="C54" s="526"/>
      <c r="D54" s="526"/>
      <c r="E54" s="526"/>
      <c r="F54" s="526"/>
      <c r="G54" s="526"/>
      <c r="H54" s="526"/>
      <c r="I54" s="526"/>
      <c r="J54" s="526"/>
      <c r="K54" s="527"/>
    </row>
    <row r="55" spans="1:11" ht="18.75" customHeight="1">
      <c r="A55" s="152"/>
      <c r="B55" s="528"/>
      <c r="C55" s="529"/>
      <c r="D55" s="529"/>
      <c r="E55" s="529"/>
      <c r="F55" s="529"/>
      <c r="G55" s="529"/>
      <c r="H55" s="529"/>
      <c r="I55" s="529"/>
      <c r="J55" s="529"/>
      <c r="K55" s="530"/>
    </row>
    <row r="56" spans="1:11" ht="8.25" customHeight="1">
      <c r="A56" s="132"/>
      <c r="K56" s="176"/>
    </row>
    <row r="57" spans="1:11" ht="30" customHeight="1">
      <c r="A57" s="659" t="s">
        <v>452</v>
      </c>
      <c r="B57" s="660"/>
      <c r="C57" s="660"/>
      <c r="D57" s="660"/>
      <c r="E57" s="660"/>
      <c r="F57" s="660"/>
      <c r="G57" s="660"/>
      <c r="H57" s="660"/>
      <c r="I57" s="660"/>
      <c r="J57" s="660"/>
      <c r="K57" s="661"/>
    </row>
    <row r="58" spans="1:11" ht="18.75" customHeight="1">
      <c r="A58" s="152"/>
      <c r="B58" s="522"/>
      <c r="C58" s="523"/>
      <c r="D58" s="523"/>
      <c r="E58" s="523"/>
      <c r="F58" s="523"/>
      <c r="G58" s="523"/>
      <c r="H58" s="523"/>
      <c r="I58" s="523"/>
      <c r="J58" s="523"/>
      <c r="K58" s="524"/>
    </row>
    <row r="59" spans="1:11" ht="18.75" customHeight="1">
      <c r="A59" s="152"/>
      <c r="B59" s="525"/>
      <c r="C59" s="526"/>
      <c r="D59" s="526"/>
      <c r="E59" s="526"/>
      <c r="F59" s="526"/>
      <c r="G59" s="526"/>
      <c r="H59" s="526"/>
      <c r="I59" s="526"/>
      <c r="J59" s="526"/>
      <c r="K59" s="527"/>
    </row>
    <row r="60" spans="1:11" ht="18.75" customHeight="1">
      <c r="A60" s="153"/>
      <c r="B60" s="528"/>
      <c r="C60" s="529"/>
      <c r="D60" s="529"/>
      <c r="E60" s="529"/>
      <c r="F60" s="529"/>
      <c r="G60" s="529"/>
      <c r="H60" s="529"/>
      <c r="I60" s="529"/>
      <c r="J60" s="529"/>
      <c r="K60" s="53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458</v>
      </c>
    </row>
    <row r="2" spans="1:11" ht="18" customHeight="1">
      <c r="A2" s="502" t="s">
        <v>245</v>
      </c>
      <c r="B2" s="502"/>
      <c r="C2" s="502"/>
      <c r="D2" s="502"/>
      <c r="E2" s="502"/>
      <c r="F2" s="502"/>
      <c r="G2" s="502"/>
      <c r="H2" s="502"/>
      <c r="I2" s="502"/>
      <c r="J2" s="502"/>
      <c r="K2" s="502"/>
    </row>
    <row r="5" spans="1:11" ht="18.75" customHeight="1">
      <c r="A5" s="113" t="s">
        <v>67</v>
      </c>
      <c r="B5" s="506" t="s">
        <v>459</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35"/>
      <c r="C16" s="554"/>
      <c r="D16" s="554"/>
      <c r="E16" s="554"/>
      <c r="F16" s="536"/>
      <c r="G16" s="516"/>
      <c r="H16" s="632"/>
      <c r="I16" s="632"/>
      <c r="J16" s="632"/>
      <c r="K16" s="517"/>
    </row>
    <row r="17" spans="1:11" ht="18.75" customHeight="1">
      <c r="A17" s="220" t="s">
        <v>341</v>
      </c>
      <c r="B17" s="214" t="s">
        <v>561</v>
      </c>
      <c r="C17" s="252"/>
      <c r="D17" s="215" t="s">
        <v>571</v>
      </c>
      <c r="E17" s="253"/>
      <c r="F17" s="217" t="s">
        <v>572</v>
      </c>
      <c r="G17" s="254">
        <f>C17+E17</f>
        <v>0</v>
      </c>
      <c r="H17" s="216"/>
      <c r="I17" s="219"/>
      <c r="J17" s="216"/>
      <c r="K17" s="255"/>
    </row>
    <row r="18" spans="1:11">
      <c r="A18" s="532" t="s">
        <v>252</v>
      </c>
      <c r="B18" s="503" t="s">
        <v>250</v>
      </c>
      <c r="C18" s="503"/>
      <c r="D18" s="503"/>
      <c r="E18" s="503"/>
      <c r="F18" s="503"/>
      <c r="G18" s="503" t="s">
        <v>251</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c r="C21" s="113" t="s">
        <v>256</v>
      </c>
      <c r="D21" s="113" t="s">
        <v>257</v>
      </c>
      <c r="E21" s="113" t="s">
        <v>258</v>
      </c>
      <c r="F21" s="516" t="s">
        <v>251</v>
      </c>
      <c r="G21" s="517"/>
      <c r="H21" s="503" t="s">
        <v>259</v>
      </c>
      <c r="I21" s="503"/>
      <c r="J21" s="503"/>
      <c r="K21" s="503"/>
    </row>
    <row r="22" spans="1:11" ht="18.75" customHeight="1">
      <c r="A22" s="531"/>
      <c r="B22" s="508"/>
      <c r="C22" s="225"/>
      <c r="D22" s="226"/>
      <c r="E22" s="227"/>
      <c r="F22" s="515"/>
      <c r="G22" s="515"/>
      <c r="H22" s="117" t="s">
        <v>260</v>
      </c>
      <c r="I22" s="228"/>
      <c r="J22" s="117" t="s">
        <v>261</v>
      </c>
      <c r="K22" s="229"/>
    </row>
    <row r="23" spans="1:11" ht="18.75" customHeight="1">
      <c r="A23" s="531"/>
      <c r="B23" s="508"/>
      <c r="C23" s="225"/>
      <c r="D23" s="226"/>
      <c r="E23" s="227"/>
      <c r="F23" s="515"/>
      <c r="G23" s="515"/>
      <c r="H23" s="117" t="s">
        <v>260</v>
      </c>
      <c r="I23" s="228"/>
      <c r="J23" s="117" t="s">
        <v>261</v>
      </c>
      <c r="K23" s="229"/>
    </row>
    <row r="26" spans="1:11">
      <c r="A26" s="111" t="s">
        <v>276</v>
      </c>
    </row>
    <row r="27" spans="1:11" ht="3.75" customHeight="1"/>
    <row r="28" spans="1:11">
      <c r="A28" s="511" t="s">
        <v>46</v>
      </c>
      <c r="B28" s="575" t="s">
        <v>320</v>
      </c>
      <c r="C28" s="576"/>
      <c r="D28" s="576"/>
      <c r="E28" s="543"/>
      <c r="F28" s="575" t="s">
        <v>469</v>
      </c>
      <c r="G28" s="576"/>
      <c r="H28" s="576"/>
      <c r="I28" s="576"/>
      <c r="J28" s="543"/>
      <c r="K28" s="511" t="s">
        <v>242</v>
      </c>
    </row>
    <row r="29" spans="1:11" ht="13.5" customHeight="1">
      <c r="A29" s="641"/>
      <c r="B29" s="665" t="s">
        <v>383</v>
      </c>
      <c r="C29" s="665" t="s">
        <v>468</v>
      </c>
      <c r="D29" s="665" t="s">
        <v>399</v>
      </c>
      <c r="E29" s="665" t="s">
        <v>239</v>
      </c>
      <c r="F29" s="668" t="s">
        <v>470</v>
      </c>
      <c r="G29" s="184"/>
      <c r="H29" s="509" t="s">
        <v>456</v>
      </c>
      <c r="I29" s="509" t="s">
        <v>536</v>
      </c>
      <c r="J29" s="666" t="s">
        <v>239</v>
      </c>
      <c r="K29" s="641"/>
    </row>
    <row r="30" spans="1:11" ht="24">
      <c r="A30" s="510"/>
      <c r="B30" s="665"/>
      <c r="C30" s="665"/>
      <c r="D30" s="665"/>
      <c r="E30" s="665"/>
      <c r="F30" s="669"/>
      <c r="G30" s="116" t="s">
        <v>528</v>
      </c>
      <c r="H30" s="639"/>
      <c r="I30" s="639"/>
      <c r="J30" s="667"/>
      <c r="K30" s="510"/>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03" t="s">
        <v>574</v>
      </c>
      <c r="B32" s="293"/>
      <c r="C32" s="293"/>
      <c r="D32" s="293"/>
      <c r="E32" s="293"/>
      <c r="F32" s="294"/>
      <c r="G32" s="293"/>
      <c r="H32" s="293"/>
      <c r="I32" s="293"/>
      <c r="J32" s="293"/>
      <c r="K32" s="122" t="str">
        <f t="shared" ref="K32:K33" si="0">IF(SUM(B32+C32+D32+E32+F32+H32+I32+J32)=0,"",SUM(B32+C32+D32+E32+F32+H32+I32+J32))</f>
        <v/>
      </c>
    </row>
    <row r="33" spans="1:11" ht="15" customHeight="1">
      <c r="A33" s="503"/>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7" spans="1:11" ht="16.5" customHeight="1"/>
    <row r="38" spans="1:11">
      <c r="A38" s="111" t="s">
        <v>277</v>
      </c>
    </row>
    <row r="39" spans="1:11" ht="3.75" customHeight="1"/>
    <row r="40" spans="1:11" ht="18.75" customHeight="1">
      <c r="A40" s="522"/>
      <c r="B40" s="523"/>
      <c r="C40" s="523"/>
      <c r="D40" s="523"/>
      <c r="E40" s="523"/>
      <c r="F40" s="523"/>
      <c r="G40" s="523"/>
      <c r="H40" s="523"/>
      <c r="I40" s="523"/>
      <c r="J40" s="523"/>
      <c r="K40" s="524"/>
    </row>
    <row r="41" spans="1:11" ht="18.75" customHeight="1">
      <c r="A41" s="525"/>
      <c r="B41" s="526"/>
      <c r="C41" s="526"/>
      <c r="D41" s="526"/>
      <c r="E41" s="526"/>
      <c r="F41" s="526"/>
      <c r="G41" s="526"/>
      <c r="H41" s="526"/>
      <c r="I41" s="526"/>
      <c r="J41" s="526"/>
      <c r="K41" s="527"/>
    </row>
    <row r="42" spans="1:11" ht="18.75" customHeight="1">
      <c r="A42" s="528"/>
      <c r="B42" s="529"/>
      <c r="C42" s="529"/>
      <c r="D42" s="529"/>
      <c r="E42" s="529"/>
      <c r="F42" s="529"/>
      <c r="G42" s="529"/>
      <c r="H42" s="529"/>
      <c r="I42" s="529"/>
      <c r="J42" s="529"/>
      <c r="K42" s="530"/>
    </row>
    <row r="45" spans="1:11">
      <c r="A45" s="111" t="s">
        <v>402</v>
      </c>
    </row>
    <row r="46" spans="1:11" ht="3.75" customHeight="1"/>
    <row r="47" spans="1:11" ht="18.75" customHeight="1">
      <c r="A47" s="520" t="s">
        <v>475</v>
      </c>
      <c r="B47" s="608"/>
      <c r="C47" s="247" t="s">
        <v>570</v>
      </c>
      <c r="D47" s="219" t="s">
        <v>569</v>
      </c>
      <c r="E47" s="246" t="s">
        <v>570</v>
      </c>
      <c r="F47" s="221"/>
      <c r="G47" s="605" t="s">
        <v>487</v>
      </c>
      <c r="H47" s="605"/>
      <c r="I47" s="674"/>
      <c r="J47" s="674"/>
      <c r="K47" s="674"/>
    </row>
    <row r="48" spans="1:11" ht="18.75" customHeight="1">
      <c r="A48" s="520" t="s">
        <v>486</v>
      </c>
      <c r="B48" s="608"/>
      <c r="C48" s="247"/>
      <c r="D48" s="128" t="s">
        <v>497</v>
      </c>
      <c r="E48" s="679"/>
      <c r="F48" s="681"/>
      <c r="G48" s="605" t="s">
        <v>488</v>
      </c>
      <c r="H48" s="605"/>
      <c r="I48" s="675"/>
      <c r="J48" s="675"/>
      <c r="K48" s="675"/>
    </row>
    <row r="49" spans="1:11" ht="18.75" customHeight="1">
      <c r="A49" s="569" t="s">
        <v>489</v>
      </c>
      <c r="B49" s="608"/>
      <c r="C49" s="507"/>
      <c r="D49" s="507"/>
      <c r="E49" s="507"/>
      <c r="F49" s="507"/>
      <c r="G49" s="507"/>
      <c r="H49" s="507"/>
      <c r="I49" s="507"/>
      <c r="J49" s="507"/>
      <c r="K49" s="507"/>
    </row>
    <row r="50" spans="1:11" ht="18.75" customHeight="1">
      <c r="A50" s="182"/>
      <c r="B50" s="151" t="s">
        <v>483</v>
      </c>
      <c r="C50" s="181"/>
      <c r="D50" s="181"/>
      <c r="E50" s="181"/>
      <c r="F50" s="181"/>
      <c r="G50" s="181"/>
      <c r="H50" s="181"/>
      <c r="I50" s="181"/>
      <c r="J50" s="181"/>
      <c r="K50" s="135"/>
    </row>
    <row r="51" spans="1:11" ht="18.75" customHeight="1">
      <c r="A51" s="289"/>
      <c r="B51" s="289"/>
      <c r="C51" s="113" t="s">
        <v>490</v>
      </c>
      <c r="D51" s="588"/>
      <c r="E51" s="588"/>
      <c r="F51" s="588"/>
      <c r="G51" s="588"/>
      <c r="H51" s="588"/>
      <c r="I51" s="588"/>
      <c r="J51" s="588"/>
      <c r="K51" s="588"/>
    </row>
    <row r="52" spans="1:11" ht="18.75" customHeight="1">
      <c r="A52" s="289"/>
      <c r="B52" s="133"/>
      <c r="C52" s="113" t="s">
        <v>413</v>
      </c>
      <c r="D52" s="588"/>
      <c r="E52" s="588"/>
      <c r="F52" s="588"/>
      <c r="G52" s="588"/>
      <c r="H52" s="588"/>
      <c r="I52" s="588"/>
      <c r="J52" s="588"/>
      <c r="K52" s="588"/>
    </row>
    <row r="53" spans="1:11" ht="18.75" customHeight="1">
      <c r="A53" s="183"/>
      <c r="B53" s="345" t="s">
        <v>481</v>
      </c>
      <c r="C53" s="146"/>
      <c r="D53" s="115"/>
      <c r="E53" s="679"/>
      <c r="F53" s="680"/>
      <c r="G53" s="680"/>
      <c r="H53" s="680"/>
      <c r="I53" s="680"/>
      <c r="J53" s="680"/>
      <c r="K53" s="681"/>
    </row>
    <row r="54" spans="1:11" ht="18.75" customHeight="1">
      <c r="A54" s="151" t="s">
        <v>482</v>
      </c>
      <c r="B54" s="181"/>
      <c r="C54" s="181"/>
      <c r="D54" s="162"/>
      <c r="E54" s="682"/>
      <c r="F54" s="682"/>
      <c r="G54" s="682"/>
      <c r="H54" s="682"/>
      <c r="I54" s="181"/>
      <c r="J54" s="181"/>
      <c r="K54" s="135"/>
    </row>
    <row r="55" spans="1:11" ht="18.75" customHeight="1">
      <c r="A55" s="138"/>
      <c r="B55" s="113" t="s">
        <v>298</v>
      </c>
      <c r="C55" s="555"/>
      <c r="D55" s="556"/>
      <c r="E55" s="556"/>
      <c r="F55" s="673"/>
      <c r="G55" s="113" t="s">
        <v>232</v>
      </c>
      <c r="H55" s="555"/>
      <c r="I55" s="556"/>
      <c r="J55" s="556"/>
      <c r="K55" s="673"/>
    </row>
    <row r="56" spans="1:11" ht="18.75" customHeight="1">
      <c r="A56" s="132"/>
      <c r="B56" s="127" t="s">
        <v>248</v>
      </c>
      <c r="C56" s="555"/>
      <c r="D56" s="673"/>
      <c r="E56" s="111" t="s">
        <v>301</v>
      </c>
      <c r="F56" s="113" t="s">
        <v>299</v>
      </c>
      <c r="G56" s="555"/>
      <c r="H56" s="556"/>
      <c r="I56" s="115" t="s">
        <v>300</v>
      </c>
      <c r="K56" s="176"/>
    </row>
    <row r="57" spans="1:11" ht="18.75" customHeight="1">
      <c r="A57" s="132"/>
      <c r="B57" s="540" t="s">
        <v>484</v>
      </c>
      <c r="C57" s="540"/>
      <c r="D57" s="540"/>
      <c r="E57" s="540"/>
      <c r="F57" s="648"/>
      <c r="G57" s="649"/>
      <c r="H57" s="649"/>
      <c r="I57" s="650"/>
      <c r="K57" s="176"/>
    </row>
    <row r="58" spans="1:11" ht="18.75" customHeight="1">
      <c r="A58" s="132"/>
      <c r="B58" s="671" t="s">
        <v>485</v>
      </c>
      <c r="C58" s="672"/>
      <c r="D58" s="672"/>
      <c r="E58" s="672"/>
      <c r="F58" s="541" t="s">
        <v>293</v>
      </c>
      <c r="G58" s="542"/>
      <c r="H58" s="676"/>
      <c r="I58" s="677"/>
      <c r="J58" s="678"/>
      <c r="K58" s="176"/>
    </row>
    <row r="59" spans="1:11" ht="18.75" customHeight="1">
      <c r="A59" s="132"/>
      <c r="B59" s="147"/>
      <c r="C59" s="149"/>
      <c r="D59" s="149"/>
      <c r="E59" s="148"/>
      <c r="F59" s="141"/>
      <c r="G59" s="140" t="s">
        <v>294</v>
      </c>
      <c r="H59" s="248"/>
      <c r="I59" s="249"/>
      <c r="J59" s="233"/>
      <c r="K59" s="176"/>
    </row>
    <row r="60" spans="1:11" ht="18.75" customHeight="1">
      <c r="A60" s="136"/>
      <c r="B60" s="133"/>
      <c r="C60" s="150"/>
      <c r="D60" s="544"/>
      <c r="E60" s="545"/>
      <c r="F60" s="670" t="s">
        <v>292</v>
      </c>
      <c r="G60" s="545"/>
      <c r="H60" s="549"/>
      <c r="I60" s="549"/>
      <c r="J60" s="550"/>
      <c r="K60" s="142"/>
    </row>
    <row r="61" spans="1:11" ht="6.75" customHeight="1">
      <c r="B61" s="118"/>
      <c r="C61" s="118"/>
      <c r="D61" s="118"/>
      <c r="E61" s="118"/>
      <c r="F61" s="118"/>
      <c r="G61" s="118"/>
      <c r="H61" s="189"/>
      <c r="I61" s="189"/>
      <c r="J61" s="189"/>
    </row>
    <row r="62" spans="1:11" ht="12" customHeight="1">
      <c r="A62" s="111" t="s">
        <v>492</v>
      </c>
      <c r="B62" s="118"/>
      <c r="C62" s="118"/>
      <c r="D62" s="118"/>
      <c r="E62" s="118"/>
      <c r="F62" s="118"/>
      <c r="G62" s="118"/>
      <c r="H62" s="189"/>
      <c r="I62" s="189"/>
      <c r="J62" s="189"/>
    </row>
    <row r="63" spans="1:11">
      <c r="A63" s="111" t="s">
        <v>491</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493</v>
      </c>
    </row>
    <row r="2" spans="1:11" ht="18" customHeight="1">
      <c r="A2" s="502" t="s">
        <v>245</v>
      </c>
      <c r="B2" s="502"/>
      <c r="C2" s="502"/>
      <c r="D2" s="502"/>
      <c r="E2" s="502"/>
      <c r="F2" s="502"/>
      <c r="G2" s="502"/>
      <c r="H2" s="502"/>
      <c r="I2" s="502"/>
      <c r="J2" s="502"/>
      <c r="K2" s="502"/>
    </row>
    <row r="5" spans="1:11" ht="18.75" customHeight="1">
      <c r="A5" s="113" t="s">
        <v>67</v>
      </c>
      <c r="B5" s="506" t="s">
        <v>494</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16"/>
      <c r="H16" s="632"/>
      <c r="I16" s="632"/>
      <c r="J16" s="632"/>
      <c r="K16" s="517"/>
    </row>
    <row r="17" spans="1:11" ht="18.75" customHeight="1">
      <c r="A17" s="220" t="s">
        <v>341</v>
      </c>
      <c r="B17" s="214" t="s">
        <v>561</v>
      </c>
      <c r="C17" s="252"/>
      <c r="D17" s="215" t="s">
        <v>571</v>
      </c>
      <c r="E17" s="253"/>
      <c r="F17" s="217" t="s">
        <v>572</v>
      </c>
      <c r="G17" s="254">
        <f>C17+E17</f>
        <v>0</v>
      </c>
      <c r="H17" s="216"/>
      <c r="I17" s="219"/>
      <c r="J17" s="216"/>
      <c r="K17" s="255"/>
    </row>
    <row r="18" spans="1:11">
      <c r="A18" s="532" t="s">
        <v>252</v>
      </c>
      <c r="B18" s="503" t="s">
        <v>250</v>
      </c>
      <c r="C18" s="503"/>
      <c r="D18" s="503"/>
      <c r="E18" s="503"/>
      <c r="F18" s="503"/>
      <c r="G18" s="503" t="s">
        <v>251</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c r="C21" s="113" t="s">
        <v>256</v>
      </c>
      <c r="D21" s="113" t="s">
        <v>257</v>
      </c>
      <c r="E21" s="113" t="s">
        <v>258</v>
      </c>
      <c r="F21" s="516" t="s">
        <v>251</v>
      </c>
      <c r="G21" s="517"/>
      <c r="H21" s="503" t="s">
        <v>259</v>
      </c>
      <c r="I21" s="503"/>
      <c r="J21" s="503"/>
      <c r="K21" s="503"/>
    </row>
    <row r="22" spans="1:11" ht="18.75" customHeight="1">
      <c r="A22" s="531"/>
      <c r="B22" s="508"/>
      <c r="C22" s="225"/>
      <c r="D22" s="226"/>
      <c r="E22" s="227"/>
      <c r="F22" s="515"/>
      <c r="G22" s="515"/>
      <c r="H22" s="117" t="s">
        <v>260</v>
      </c>
      <c r="I22" s="228"/>
      <c r="J22" s="117" t="s">
        <v>261</v>
      </c>
      <c r="K22" s="229"/>
    </row>
    <row r="23" spans="1:11" ht="18.75" customHeight="1">
      <c r="A23" s="531"/>
      <c r="B23" s="508"/>
      <c r="C23" s="225"/>
      <c r="D23" s="226"/>
      <c r="E23" s="227"/>
      <c r="F23" s="515"/>
      <c r="G23" s="515"/>
      <c r="H23" s="117" t="s">
        <v>260</v>
      </c>
      <c r="I23" s="228"/>
      <c r="J23" s="117" t="s">
        <v>261</v>
      </c>
      <c r="K23" s="229"/>
    </row>
    <row r="26" spans="1:11">
      <c r="A26" s="111" t="s">
        <v>276</v>
      </c>
    </row>
    <row r="27" spans="1:11" ht="3.75" customHeight="1"/>
    <row r="28" spans="1:11">
      <c r="A28" s="511" t="s">
        <v>46</v>
      </c>
      <c r="B28" s="575" t="s">
        <v>320</v>
      </c>
      <c r="C28" s="576"/>
      <c r="D28" s="576"/>
      <c r="E28" s="543"/>
      <c r="F28" s="575" t="s">
        <v>469</v>
      </c>
      <c r="G28" s="576"/>
      <c r="H28" s="576"/>
      <c r="I28" s="576"/>
      <c r="J28" s="543"/>
      <c r="K28" s="511" t="s">
        <v>242</v>
      </c>
    </row>
    <row r="29" spans="1:11" ht="13.5" customHeight="1">
      <c r="A29" s="641"/>
      <c r="B29" s="665" t="s">
        <v>383</v>
      </c>
      <c r="C29" s="665" t="s">
        <v>468</v>
      </c>
      <c r="D29" s="665" t="s">
        <v>399</v>
      </c>
      <c r="E29" s="665" t="s">
        <v>239</v>
      </c>
      <c r="F29" s="668" t="s">
        <v>470</v>
      </c>
      <c r="G29" s="184"/>
      <c r="H29" s="509" t="s">
        <v>456</v>
      </c>
      <c r="I29" s="509" t="s">
        <v>536</v>
      </c>
      <c r="J29" s="666" t="s">
        <v>239</v>
      </c>
      <c r="K29" s="641"/>
    </row>
    <row r="30" spans="1:11" ht="24">
      <c r="A30" s="510"/>
      <c r="B30" s="665"/>
      <c r="C30" s="665"/>
      <c r="D30" s="665"/>
      <c r="E30" s="665"/>
      <c r="F30" s="669"/>
      <c r="G30" s="116" t="s">
        <v>528</v>
      </c>
      <c r="H30" s="639"/>
      <c r="I30" s="639"/>
      <c r="J30" s="667"/>
      <c r="K30" s="510"/>
    </row>
    <row r="31" spans="1:11" ht="18.75" customHeight="1">
      <c r="A31" s="113" t="s">
        <v>573</v>
      </c>
      <c r="B31" s="226"/>
      <c r="C31" s="226"/>
      <c r="D31" s="226"/>
      <c r="E31" s="226"/>
      <c r="F31" s="234"/>
      <c r="G31" s="226"/>
      <c r="H31" s="226"/>
      <c r="I31" s="226"/>
      <c r="J31" s="226"/>
      <c r="K31" s="121" t="str">
        <f>IF(SUM(B31+C31+D31+E31+F31+H31+I31+J31)=0,"",SUM(B31+C31+D31+E31+F31+H31+I31+J31))</f>
        <v/>
      </c>
    </row>
    <row r="32" spans="1:11" ht="15" customHeight="1">
      <c r="A32" s="503" t="s">
        <v>574</v>
      </c>
      <c r="B32" s="293"/>
      <c r="C32" s="293"/>
      <c r="D32" s="293"/>
      <c r="E32" s="293"/>
      <c r="F32" s="294"/>
      <c r="G32" s="293"/>
      <c r="H32" s="293"/>
      <c r="I32" s="293"/>
      <c r="J32" s="293"/>
      <c r="K32" s="122" t="str">
        <f t="shared" ref="K32:K33" si="0">IF(SUM(B32+C32+D32+E32+F32+H32+I32+J32)=0,"",SUM(B32+C32+D32+E32+F32+H32+I32+J32))</f>
        <v/>
      </c>
    </row>
    <row r="33" spans="1:11" ht="15" customHeight="1">
      <c r="A33" s="503"/>
      <c r="B33" s="231"/>
      <c r="C33" s="231"/>
      <c r="D33" s="231"/>
      <c r="E33" s="231"/>
      <c r="F33" s="240"/>
      <c r="G33" s="231"/>
      <c r="H33" s="231"/>
      <c r="I33" s="231"/>
      <c r="J33" s="231"/>
      <c r="K33" s="123" t="str">
        <f t="shared" si="0"/>
        <v/>
      </c>
    </row>
    <row r="34" spans="1:11" ht="7.5" customHeight="1">
      <c r="A34" s="119"/>
      <c r="B34" s="126"/>
      <c r="C34" s="126"/>
      <c r="D34" s="126"/>
      <c r="E34" s="126"/>
      <c r="F34" s="126"/>
      <c r="G34" s="126"/>
      <c r="H34" s="126"/>
      <c r="I34" s="126"/>
      <c r="J34" s="126"/>
      <c r="K34" s="126"/>
    </row>
    <row r="35" spans="1:11" ht="22.5" customHeight="1">
      <c r="A35" s="113" t="s">
        <v>474</v>
      </c>
      <c r="B35" s="185" t="s">
        <v>471</v>
      </c>
      <c r="C35" s="245"/>
      <c r="D35" s="185" t="s">
        <v>472</v>
      </c>
      <c r="E35" s="245"/>
      <c r="F35" s="185" t="s">
        <v>473</v>
      </c>
      <c r="G35" s="245"/>
      <c r="H35" s="126"/>
      <c r="I35" s="126"/>
      <c r="J35" s="126"/>
      <c r="K35" s="126"/>
    </row>
    <row r="38" spans="1:11">
      <c r="A38" s="111" t="s">
        <v>277</v>
      </c>
    </row>
    <row r="39" spans="1:11" ht="3.75" customHeight="1"/>
    <row r="40" spans="1:11" ht="18.75" customHeight="1">
      <c r="A40" s="522"/>
      <c r="B40" s="523"/>
      <c r="C40" s="523"/>
      <c r="D40" s="523"/>
      <c r="E40" s="523"/>
      <c r="F40" s="523"/>
      <c r="G40" s="523"/>
      <c r="H40" s="523"/>
      <c r="I40" s="523"/>
      <c r="J40" s="523"/>
      <c r="K40" s="524"/>
    </row>
    <row r="41" spans="1:11" ht="18.75" customHeight="1">
      <c r="A41" s="525"/>
      <c r="B41" s="526"/>
      <c r="C41" s="526"/>
      <c r="D41" s="526"/>
      <c r="E41" s="526"/>
      <c r="F41" s="526"/>
      <c r="G41" s="526"/>
      <c r="H41" s="526"/>
      <c r="I41" s="526"/>
      <c r="J41" s="526"/>
      <c r="K41" s="527"/>
    </row>
    <row r="42" spans="1:11" ht="18.75" customHeight="1">
      <c r="A42" s="528"/>
      <c r="B42" s="529"/>
      <c r="C42" s="529"/>
      <c r="D42" s="529"/>
      <c r="E42" s="529"/>
      <c r="F42" s="529"/>
      <c r="G42" s="529"/>
      <c r="H42" s="529"/>
      <c r="I42" s="529"/>
      <c r="J42" s="529"/>
      <c r="K42" s="530"/>
    </row>
    <row r="45" spans="1:11">
      <c r="A45" s="111" t="s">
        <v>402</v>
      </c>
    </row>
    <row r="46" spans="1:11" ht="3.75" customHeight="1"/>
    <row r="47" spans="1:11" ht="18.75" customHeight="1">
      <c r="A47" s="520" t="s">
        <v>475</v>
      </c>
      <c r="B47" s="608"/>
      <c r="C47" s="247" t="s">
        <v>570</v>
      </c>
      <c r="D47" s="219" t="s">
        <v>569</v>
      </c>
      <c r="E47" s="246" t="s">
        <v>570</v>
      </c>
      <c r="F47" s="221"/>
      <c r="G47" s="605" t="s">
        <v>487</v>
      </c>
      <c r="H47" s="605"/>
      <c r="I47" s="674"/>
      <c r="J47" s="674"/>
      <c r="K47" s="674"/>
    </row>
    <row r="48" spans="1:11" ht="18.75" customHeight="1">
      <c r="A48" s="520" t="s">
        <v>486</v>
      </c>
      <c r="B48" s="608"/>
      <c r="C48" s="247"/>
      <c r="D48" s="128" t="s">
        <v>497</v>
      </c>
      <c r="E48" s="679"/>
      <c r="F48" s="681"/>
      <c r="G48" s="605" t="s">
        <v>488</v>
      </c>
      <c r="H48" s="605"/>
      <c r="I48" s="675"/>
      <c r="J48" s="675"/>
      <c r="K48" s="675"/>
    </row>
    <row r="49" spans="1:11" ht="18.75" customHeight="1">
      <c r="A49" s="541" t="s">
        <v>503</v>
      </c>
      <c r="B49" s="683"/>
      <c r="C49" s="683"/>
      <c r="D49" s="683"/>
      <c r="E49" s="683"/>
      <c r="F49" s="683"/>
      <c r="G49" s="683"/>
      <c r="H49" s="683"/>
      <c r="I49" s="683"/>
      <c r="J49" s="683"/>
      <c r="K49" s="542"/>
    </row>
    <row r="50" spans="1:11" ht="18.75" customHeight="1">
      <c r="A50" s="132"/>
      <c r="B50" s="503" t="s">
        <v>498</v>
      </c>
      <c r="C50" s="503"/>
      <c r="D50" s="190" t="s">
        <v>500</v>
      </c>
      <c r="E50" s="250"/>
      <c r="F50" s="190" t="s">
        <v>501</v>
      </c>
      <c r="G50" s="250"/>
      <c r="H50" s="190" t="s">
        <v>502</v>
      </c>
      <c r="I50" s="250"/>
      <c r="J50" s="181"/>
      <c r="K50" s="135"/>
    </row>
    <row r="51" spans="1:11" ht="18.75" customHeight="1">
      <c r="A51" s="132"/>
      <c r="B51" s="503" t="s">
        <v>499</v>
      </c>
      <c r="C51" s="503"/>
      <c r="D51" s="190" t="s">
        <v>500</v>
      </c>
      <c r="E51" s="250"/>
      <c r="F51" s="190" t="s">
        <v>501</v>
      </c>
      <c r="G51" s="250"/>
      <c r="H51" s="190" t="s">
        <v>502</v>
      </c>
      <c r="I51" s="250"/>
      <c r="J51" s="181"/>
      <c r="K51" s="135"/>
    </row>
    <row r="52" spans="1:11" ht="18.75" customHeight="1">
      <c r="A52" s="151" t="s">
        <v>482</v>
      </c>
      <c r="B52" s="181"/>
      <c r="C52" s="181"/>
      <c r="D52" s="162"/>
      <c r="E52" s="181"/>
      <c r="F52" s="181"/>
      <c r="G52" s="181"/>
      <c r="H52" s="181"/>
      <c r="I52" s="181"/>
      <c r="J52" s="181"/>
      <c r="K52" s="135"/>
    </row>
    <row r="53" spans="1:11" ht="18.75" customHeight="1">
      <c r="A53" s="138"/>
      <c r="B53" s="113" t="s">
        <v>298</v>
      </c>
      <c r="C53" s="555"/>
      <c r="D53" s="556"/>
      <c r="E53" s="556"/>
      <c r="F53" s="673"/>
      <c r="G53" s="113" t="s">
        <v>232</v>
      </c>
      <c r="H53" s="555"/>
      <c r="I53" s="556"/>
      <c r="J53" s="556"/>
      <c r="K53" s="673"/>
    </row>
    <row r="54" spans="1:11" ht="18.75" customHeight="1">
      <c r="A54" s="132"/>
      <c r="B54" s="127" t="s">
        <v>248</v>
      </c>
      <c r="C54" s="555"/>
      <c r="D54" s="673"/>
      <c r="E54" s="111" t="s">
        <v>301</v>
      </c>
      <c r="F54" s="113" t="s">
        <v>299</v>
      </c>
      <c r="G54" s="555"/>
      <c r="H54" s="556"/>
      <c r="I54" s="115" t="s">
        <v>300</v>
      </c>
      <c r="K54" s="176"/>
    </row>
    <row r="55" spans="1:11" ht="18.75" customHeight="1">
      <c r="A55" s="136"/>
      <c r="B55" s="540" t="s">
        <v>484</v>
      </c>
      <c r="C55" s="540"/>
      <c r="D55" s="540"/>
      <c r="E55" s="540"/>
      <c r="F55" s="648"/>
      <c r="G55" s="649"/>
      <c r="H55" s="649"/>
      <c r="I55" s="650"/>
      <c r="J55" s="137"/>
      <c r="K55" s="142"/>
    </row>
    <row r="56" spans="1:11" ht="6.75" customHeight="1">
      <c r="B56" s="118"/>
      <c r="C56" s="118"/>
      <c r="D56" s="118"/>
      <c r="E56" s="118"/>
      <c r="F56" s="118"/>
      <c r="G56" s="118"/>
      <c r="H56" s="189"/>
      <c r="I56" s="189"/>
      <c r="J56" s="189"/>
    </row>
    <row r="57" spans="1:11" ht="12" customHeight="1">
      <c r="A57" s="111" t="s">
        <v>504</v>
      </c>
      <c r="B57" s="118"/>
      <c r="C57" s="118"/>
      <c r="D57" s="118"/>
      <c r="E57" s="118"/>
      <c r="F57" s="118"/>
      <c r="G57" s="118"/>
      <c r="H57" s="189"/>
      <c r="I57" s="189"/>
      <c r="J57" s="189"/>
    </row>
    <row r="58" spans="1:11" ht="12" customHeight="1">
      <c r="A58" s="111" t="s">
        <v>492</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505</v>
      </c>
    </row>
    <row r="2" spans="1:11" ht="18" customHeight="1">
      <c r="A2" s="502" t="s">
        <v>245</v>
      </c>
      <c r="B2" s="502"/>
      <c r="C2" s="502"/>
      <c r="D2" s="502"/>
      <c r="E2" s="502"/>
      <c r="F2" s="502"/>
      <c r="G2" s="502"/>
      <c r="H2" s="502"/>
      <c r="I2" s="502"/>
      <c r="J2" s="502"/>
      <c r="K2" s="502"/>
    </row>
    <row r="5" spans="1:11" ht="18.75" customHeight="1">
      <c r="A5" s="113" t="s">
        <v>67</v>
      </c>
      <c r="B5" s="506" t="s">
        <v>506</v>
      </c>
      <c r="C5" s="506"/>
      <c r="D5" s="506"/>
      <c r="E5" s="506"/>
      <c r="F5" s="506"/>
    </row>
    <row r="6" spans="1:11" ht="12" customHeight="1">
      <c r="A6" s="119"/>
      <c r="B6" s="120"/>
      <c r="C6" s="120"/>
      <c r="D6" s="120"/>
      <c r="E6" s="120"/>
      <c r="F6" s="120"/>
    </row>
    <row r="8" spans="1:11">
      <c r="A8" s="506" t="s">
        <v>298</v>
      </c>
      <c r="B8" s="506"/>
      <c r="C8" s="506"/>
      <c r="D8" s="506" t="s">
        <v>424</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ht="18.75" customHeight="1">
      <c r="A17" s="113" t="s">
        <v>507</v>
      </c>
      <c r="B17" s="508"/>
      <c r="C17" s="508"/>
      <c r="D17" s="508"/>
      <c r="E17" s="508"/>
      <c r="F17" s="508"/>
      <c r="G17" s="516"/>
      <c r="H17" s="632"/>
      <c r="I17" s="632"/>
      <c r="J17" s="632"/>
      <c r="K17" s="517"/>
    </row>
    <row r="18" spans="1:11" ht="12" customHeight="1">
      <c r="A18" s="503" t="s">
        <v>508</v>
      </c>
      <c r="B18" s="642"/>
      <c r="C18" s="643"/>
      <c r="D18" s="643"/>
      <c r="E18" s="643"/>
      <c r="F18" s="644"/>
      <c r="G18" s="577" t="s">
        <v>448</v>
      </c>
      <c r="H18" s="578"/>
      <c r="I18" s="578"/>
      <c r="J18" s="578"/>
      <c r="K18" s="625"/>
    </row>
    <row r="19" spans="1:11" ht="19.5" customHeight="1">
      <c r="A19" s="503"/>
      <c r="B19" s="566"/>
      <c r="C19" s="567"/>
      <c r="D19" s="567"/>
      <c r="E19" s="567"/>
      <c r="F19" s="568"/>
      <c r="G19" s="518" t="s">
        <v>509</v>
      </c>
      <c r="H19" s="620"/>
      <c r="I19" s="648"/>
      <c r="J19" s="649"/>
      <c r="K19" s="650"/>
    </row>
    <row r="20" spans="1:11">
      <c r="A20" s="532" t="s">
        <v>252</v>
      </c>
      <c r="B20" s="503" t="s">
        <v>250</v>
      </c>
      <c r="C20" s="503"/>
      <c r="D20" s="503"/>
      <c r="E20" s="503"/>
      <c r="F20" s="503"/>
      <c r="G20" s="503" t="s">
        <v>251</v>
      </c>
      <c r="H20" s="503"/>
      <c r="I20" s="503"/>
      <c r="J20" s="503"/>
      <c r="K20" s="503"/>
    </row>
    <row r="21" spans="1:11" ht="18.75" customHeight="1">
      <c r="A21" s="505"/>
      <c r="B21" s="508"/>
      <c r="C21" s="508"/>
      <c r="D21" s="508"/>
      <c r="E21" s="508"/>
      <c r="F21" s="508"/>
      <c r="G21" s="508"/>
      <c r="H21" s="508"/>
      <c r="I21" s="508"/>
      <c r="J21" s="508"/>
      <c r="K21" s="508"/>
    </row>
    <row r="22" spans="1:11" ht="12" customHeight="1">
      <c r="A22" s="531" t="s">
        <v>253</v>
      </c>
      <c r="B22" s="113" t="s">
        <v>254</v>
      </c>
      <c r="C22" s="506" t="s">
        <v>255</v>
      </c>
      <c r="D22" s="506"/>
      <c r="E22" s="506"/>
      <c r="F22" s="506"/>
      <c r="G22" s="506"/>
      <c r="H22" s="506"/>
      <c r="I22" s="506"/>
      <c r="J22" s="506"/>
      <c r="K22" s="506"/>
    </row>
    <row r="23" spans="1:11">
      <c r="A23" s="531"/>
      <c r="B23" s="508"/>
      <c r="C23" s="113" t="s">
        <v>256</v>
      </c>
      <c r="D23" s="113" t="s">
        <v>257</v>
      </c>
      <c r="E23" s="113" t="s">
        <v>258</v>
      </c>
      <c r="F23" s="516" t="s">
        <v>251</v>
      </c>
      <c r="G23" s="517"/>
      <c r="H23" s="503" t="s">
        <v>259</v>
      </c>
      <c r="I23" s="503"/>
      <c r="J23" s="503"/>
      <c r="K23" s="503"/>
    </row>
    <row r="24" spans="1:11" ht="18.75" customHeight="1">
      <c r="A24" s="531"/>
      <c r="B24" s="508"/>
      <c r="C24" s="225"/>
      <c r="D24" s="226"/>
      <c r="E24" s="227"/>
      <c r="F24" s="515"/>
      <c r="G24" s="515"/>
      <c r="H24" s="117" t="s">
        <v>260</v>
      </c>
      <c r="I24" s="228"/>
      <c r="J24" s="117" t="s">
        <v>261</v>
      </c>
      <c r="K24" s="229"/>
    </row>
    <row r="25" spans="1:11" ht="18.75" customHeight="1">
      <c r="A25" s="531"/>
      <c r="B25" s="508"/>
      <c r="C25" s="225"/>
      <c r="D25" s="226"/>
      <c r="E25" s="227"/>
      <c r="F25" s="515"/>
      <c r="G25" s="515"/>
      <c r="H25" s="117" t="s">
        <v>260</v>
      </c>
      <c r="I25" s="228"/>
      <c r="J25" s="117" t="s">
        <v>261</v>
      </c>
      <c r="K25" s="229"/>
    </row>
    <row r="28" spans="1:11">
      <c r="A28" s="111" t="s">
        <v>276</v>
      </c>
    </row>
    <row r="29" spans="1:11" ht="3.75" customHeight="1"/>
    <row r="30" spans="1:11" ht="18.75" customHeight="1">
      <c r="A30" s="128" t="s">
        <v>46</v>
      </c>
      <c r="B30" s="178" t="s">
        <v>510</v>
      </c>
      <c r="C30" s="128" t="s">
        <v>511</v>
      </c>
      <c r="D30" s="128" t="s">
        <v>512</v>
      </c>
      <c r="E30" s="175" t="s">
        <v>513</v>
      </c>
      <c r="F30" s="128" t="s">
        <v>514</v>
      </c>
      <c r="G30" s="158"/>
      <c r="H30" s="158"/>
      <c r="I30" s="684"/>
      <c r="J30" s="684"/>
      <c r="K30" s="684"/>
    </row>
    <row r="31" spans="1:11" ht="19.5" customHeight="1">
      <c r="A31" s="179" t="s">
        <v>573</v>
      </c>
      <c r="B31" s="226"/>
      <c r="C31" s="226"/>
      <c r="D31" s="226"/>
      <c r="E31" s="226"/>
      <c r="F31" s="121" t="str">
        <f>IF(SUM(B31:E31)=0,"",SUM(B31:E31))</f>
        <v/>
      </c>
      <c r="G31" s="126"/>
      <c r="H31" s="126"/>
      <c r="I31" s="685"/>
      <c r="J31" s="685"/>
      <c r="K31" s="685"/>
    </row>
    <row r="32" spans="1:11" ht="15" customHeight="1">
      <c r="A32" s="531" t="s">
        <v>574</v>
      </c>
      <c r="B32" s="293"/>
      <c r="C32" s="293"/>
      <c r="D32" s="293"/>
      <c r="E32" s="293"/>
      <c r="F32" s="122" t="str">
        <f t="shared" ref="F32:F33" si="0">IF(SUM(B32:E32)=0,"",SUM(B32:E32))</f>
        <v/>
      </c>
      <c r="G32" s="192"/>
      <c r="H32" s="192"/>
      <c r="I32" s="685"/>
      <c r="J32" s="685"/>
      <c r="K32" s="685"/>
    </row>
    <row r="33" spans="1:11" ht="15" customHeight="1">
      <c r="A33" s="503"/>
      <c r="B33" s="231"/>
      <c r="C33" s="231"/>
      <c r="D33" s="231"/>
      <c r="E33" s="231"/>
      <c r="F33" s="123" t="str">
        <f t="shared" si="0"/>
        <v/>
      </c>
      <c r="G33" s="126"/>
      <c r="H33" s="126"/>
      <c r="I33" s="685"/>
      <c r="J33" s="685"/>
      <c r="K33" s="685"/>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22"/>
      <c r="B38" s="523"/>
      <c r="C38" s="523"/>
      <c r="D38" s="523"/>
      <c r="E38" s="523"/>
      <c r="F38" s="523"/>
      <c r="G38" s="523"/>
      <c r="H38" s="523"/>
      <c r="I38" s="523"/>
      <c r="J38" s="523"/>
      <c r="K38" s="524"/>
    </row>
    <row r="39" spans="1:11" ht="18.75" customHeight="1">
      <c r="A39" s="525"/>
      <c r="B39" s="526"/>
      <c r="C39" s="526"/>
      <c r="D39" s="526"/>
      <c r="E39" s="526"/>
      <c r="F39" s="526"/>
      <c r="G39" s="526"/>
      <c r="H39" s="526"/>
      <c r="I39" s="526"/>
      <c r="J39" s="526"/>
      <c r="K39" s="527"/>
    </row>
    <row r="40" spans="1:11" ht="18.75" customHeight="1">
      <c r="A40" s="525"/>
      <c r="B40" s="526"/>
      <c r="C40" s="526"/>
      <c r="D40" s="526"/>
      <c r="E40" s="526"/>
      <c r="F40" s="526"/>
      <c r="G40" s="526"/>
      <c r="H40" s="526"/>
      <c r="I40" s="526"/>
      <c r="J40" s="526"/>
      <c r="K40" s="527"/>
    </row>
    <row r="41" spans="1:11" ht="18.75" customHeight="1">
      <c r="A41" s="528"/>
      <c r="B41" s="529"/>
      <c r="C41" s="529"/>
      <c r="D41" s="529"/>
      <c r="E41" s="529"/>
      <c r="F41" s="529"/>
      <c r="G41" s="529"/>
      <c r="H41" s="529"/>
      <c r="I41" s="529"/>
      <c r="J41" s="529"/>
      <c r="K41" s="530"/>
    </row>
    <row r="44" spans="1:11">
      <c r="A44" s="111" t="s">
        <v>518</v>
      </c>
    </row>
    <row r="45" spans="1:11" ht="3.75" customHeight="1"/>
    <row r="46" spans="1:11" ht="18.75" customHeight="1">
      <c r="A46" s="512" t="s">
        <v>515</v>
      </c>
      <c r="B46" s="513"/>
      <c r="C46" s="513"/>
      <c r="D46" s="513"/>
      <c r="E46" s="513"/>
      <c r="F46" s="513"/>
      <c r="G46" s="513"/>
      <c r="H46" s="513"/>
      <c r="I46" s="513"/>
      <c r="J46" s="513"/>
      <c r="K46" s="229"/>
    </row>
    <row r="47" spans="1:11" ht="19.5" customHeight="1">
      <c r="A47" s="512" t="s">
        <v>516</v>
      </c>
      <c r="B47" s="513"/>
      <c r="C47" s="513"/>
      <c r="D47" s="513"/>
      <c r="E47" s="513"/>
      <c r="F47" s="513"/>
      <c r="G47" s="513"/>
      <c r="H47" s="513"/>
      <c r="I47" s="513"/>
      <c r="J47" s="513"/>
      <c r="K47" s="229"/>
    </row>
    <row r="48" spans="1:11" ht="19.5" customHeight="1">
      <c r="A48" s="512" t="s">
        <v>517</v>
      </c>
      <c r="B48" s="513"/>
      <c r="C48" s="513"/>
      <c r="D48" s="513"/>
      <c r="E48" s="513"/>
      <c r="F48" s="513"/>
      <c r="G48" s="513"/>
      <c r="H48" s="513"/>
      <c r="I48" s="513"/>
      <c r="J48" s="513"/>
      <c r="K48" s="229"/>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c r="A1" s="688" t="s">
        <v>110</v>
      </c>
      <c r="B1" s="688"/>
      <c r="C1" s="688"/>
      <c r="D1" s="688"/>
      <c r="E1" s="688"/>
      <c r="F1" s="688"/>
      <c r="G1" s="688"/>
      <c r="H1" s="688"/>
      <c r="I1" s="688"/>
      <c r="J1" s="688"/>
      <c r="K1" s="40"/>
      <c r="L1" s="40"/>
      <c r="M1" s="40"/>
      <c r="N1" s="40"/>
      <c r="O1" s="40"/>
      <c r="P1" s="40"/>
      <c r="Q1" s="41"/>
      <c r="R1" s="42"/>
      <c r="S1" s="689" t="s">
        <v>111</v>
      </c>
      <c r="T1" s="689"/>
      <c r="U1" s="689"/>
      <c r="V1" s="689"/>
      <c r="W1" s="689"/>
      <c r="X1" s="689"/>
      <c r="Y1" s="689"/>
      <c r="Z1" s="689"/>
      <c r="AA1" s="689"/>
      <c r="AB1" s="689"/>
      <c r="AC1" s="689"/>
      <c r="AD1" s="689"/>
      <c r="AE1" s="689"/>
      <c r="AF1" s="689"/>
      <c r="AG1" s="689"/>
      <c r="AH1" s="689"/>
      <c r="AI1" s="689"/>
    </row>
    <row r="2" spans="1:35" ht="40.5" customHeight="1" thickBot="1">
      <c r="B2" s="690" t="s">
        <v>112</v>
      </c>
      <c r="C2" s="690"/>
      <c r="D2" s="690"/>
      <c r="E2" s="690"/>
      <c r="F2" s="690"/>
      <c r="G2" s="690"/>
      <c r="H2" s="690"/>
      <c r="I2" s="690"/>
      <c r="J2" s="690"/>
      <c r="K2" s="690"/>
      <c r="L2" s="690"/>
      <c r="M2" s="690"/>
      <c r="N2" s="690"/>
      <c r="O2" s="690"/>
      <c r="P2" s="690"/>
      <c r="Q2" s="690"/>
      <c r="R2" s="690"/>
      <c r="S2" s="689"/>
      <c r="T2" s="689"/>
      <c r="U2" s="689"/>
      <c r="V2" s="689"/>
      <c r="W2" s="689"/>
      <c r="X2" s="689"/>
      <c r="Y2" s="689"/>
      <c r="Z2" s="689"/>
      <c r="AA2" s="689"/>
      <c r="AB2" s="689"/>
      <c r="AC2" s="689"/>
      <c r="AD2" s="689"/>
      <c r="AE2" s="689"/>
      <c r="AF2" s="689"/>
      <c r="AG2" s="689"/>
      <c r="AH2" s="689"/>
      <c r="AI2" s="689"/>
    </row>
    <row r="3" spans="1:35" ht="20.100000000000001" customHeight="1">
      <c r="B3" s="691" t="s">
        <v>113</v>
      </c>
      <c r="C3" s="693" t="s">
        <v>114</v>
      </c>
      <c r="D3" s="693" t="s">
        <v>115</v>
      </c>
      <c r="E3" s="693" t="s">
        <v>116</v>
      </c>
      <c r="F3" s="695" t="s">
        <v>117</v>
      </c>
      <c r="G3" s="693" t="s">
        <v>118</v>
      </c>
      <c r="H3" s="693" t="s">
        <v>119</v>
      </c>
      <c r="I3" s="693" t="s">
        <v>120</v>
      </c>
      <c r="J3" s="693" t="s">
        <v>121</v>
      </c>
      <c r="K3" s="693" t="s">
        <v>122</v>
      </c>
      <c r="L3" s="43" t="s">
        <v>0</v>
      </c>
      <c r="M3" s="43" t="s">
        <v>1</v>
      </c>
      <c r="N3" s="43" t="s">
        <v>2</v>
      </c>
      <c r="O3" s="44" t="s">
        <v>3</v>
      </c>
      <c r="P3" s="45"/>
      <c r="Q3" s="46"/>
      <c r="R3" s="47" t="s">
        <v>4</v>
      </c>
      <c r="S3" s="43" t="s">
        <v>5</v>
      </c>
      <c r="T3" s="43" t="s">
        <v>6</v>
      </c>
      <c r="U3" s="43" t="s">
        <v>7</v>
      </c>
      <c r="V3" s="48" t="s">
        <v>8</v>
      </c>
      <c r="W3" s="698" t="s">
        <v>123</v>
      </c>
      <c r="X3" s="698" t="s">
        <v>124</v>
      </c>
      <c r="Y3" s="686" t="s">
        <v>125</v>
      </c>
      <c r="Z3" s="693" t="s">
        <v>126</v>
      </c>
      <c r="AA3" s="693" t="s">
        <v>127</v>
      </c>
      <c r="AB3" s="686" t="s">
        <v>128</v>
      </c>
      <c r="AC3" s="686" t="s">
        <v>129</v>
      </c>
      <c r="AD3" s="686" t="s">
        <v>130</v>
      </c>
      <c r="AE3" s="686" t="s">
        <v>131</v>
      </c>
      <c r="AF3" s="686" t="s">
        <v>132</v>
      </c>
      <c r="AG3" s="686" t="s">
        <v>133</v>
      </c>
      <c r="AH3" s="686" t="s">
        <v>134</v>
      </c>
      <c r="AI3" s="700" t="s">
        <v>135</v>
      </c>
    </row>
    <row r="4" spans="1:35" ht="64.5" customHeight="1">
      <c r="B4" s="692"/>
      <c r="C4" s="694"/>
      <c r="D4" s="694"/>
      <c r="E4" s="694"/>
      <c r="F4" s="696"/>
      <c r="G4" s="694"/>
      <c r="H4" s="694"/>
      <c r="I4" s="694"/>
      <c r="J4" s="694"/>
      <c r="K4" s="694"/>
      <c r="L4" s="49" t="s">
        <v>12</v>
      </c>
      <c r="M4" s="50" t="s">
        <v>13</v>
      </c>
      <c r="N4" s="49" t="s">
        <v>14</v>
      </c>
      <c r="O4" s="702" t="s">
        <v>136</v>
      </c>
      <c r="P4" s="704" t="s">
        <v>16</v>
      </c>
      <c r="Q4" s="705"/>
      <c r="R4" s="706"/>
      <c r="S4" s="707" t="s">
        <v>25</v>
      </c>
      <c r="T4" s="709" t="s">
        <v>17</v>
      </c>
      <c r="U4" s="711" t="s">
        <v>137</v>
      </c>
      <c r="V4" s="713" t="s">
        <v>138</v>
      </c>
      <c r="W4" s="699"/>
      <c r="X4" s="699"/>
      <c r="Y4" s="687"/>
      <c r="Z4" s="694"/>
      <c r="AA4" s="694"/>
      <c r="AB4" s="687"/>
      <c r="AC4" s="687"/>
      <c r="AD4" s="687"/>
      <c r="AE4" s="687"/>
      <c r="AF4" s="687"/>
      <c r="AG4" s="687"/>
      <c r="AH4" s="687"/>
      <c r="AI4" s="701"/>
    </row>
    <row r="5" spans="1:35" ht="39" customHeight="1">
      <c r="B5" s="692"/>
      <c r="C5" s="694"/>
      <c r="D5" s="694"/>
      <c r="E5" s="694"/>
      <c r="F5" s="697"/>
      <c r="G5" s="694"/>
      <c r="H5" s="694"/>
      <c r="I5" s="694"/>
      <c r="J5" s="694"/>
      <c r="K5" s="694"/>
      <c r="L5" s="51"/>
      <c r="M5" s="51"/>
      <c r="N5" s="52"/>
      <c r="O5" s="703"/>
      <c r="P5" s="53" t="s">
        <v>139</v>
      </c>
      <c r="Q5" s="53" t="s">
        <v>19</v>
      </c>
      <c r="R5" s="53" t="s">
        <v>20</v>
      </c>
      <c r="S5" s="708"/>
      <c r="T5" s="710"/>
      <c r="U5" s="712"/>
      <c r="V5" s="714"/>
      <c r="W5" s="699"/>
      <c r="X5" s="699"/>
      <c r="Y5" s="687"/>
      <c r="Z5" s="694"/>
      <c r="AA5" s="694"/>
      <c r="AB5" s="687"/>
      <c r="AC5" s="687"/>
      <c r="AD5" s="687"/>
      <c r="AE5" s="687"/>
      <c r="AF5" s="687"/>
      <c r="AG5" s="687"/>
      <c r="AH5" s="687"/>
      <c r="AI5" s="701"/>
    </row>
    <row r="6" spans="1:35" s="54" customFormat="1" ht="56.25">
      <c r="B6" s="55"/>
      <c r="C6" s="56"/>
      <c r="D6" s="56"/>
      <c r="E6" s="56"/>
      <c r="F6" s="56"/>
      <c r="G6" s="56"/>
      <c r="H6" s="56"/>
      <c r="I6" s="57" t="s">
        <v>140</v>
      </c>
      <c r="J6" s="57" t="s">
        <v>141</v>
      </c>
      <c r="K6" s="57" t="s">
        <v>142</v>
      </c>
      <c r="L6" s="58" t="s">
        <v>22</v>
      </c>
      <c r="M6" s="58" t="s">
        <v>22</v>
      </c>
      <c r="N6" s="58" t="s">
        <v>143</v>
      </c>
      <c r="O6" s="58" t="s">
        <v>22</v>
      </c>
      <c r="P6" s="58" t="s">
        <v>144</v>
      </c>
      <c r="Q6" s="58" t="s">
        <v>22</v>
      </c>
      <c r="R6" s="58" t="s">
        <v>22</v>
      </c>
      <c r="S6" s="58" t="s">
        <v>22</v>
      </c>
      <c r="T6" s="58" t="s">
        <v>22</v>
      </c>
      <c r="U6" s="59" t="s">
        <v>22</v>
      </c>
      <c r="V6" s="60" t="s">
        <v>22</v>
      </c>
      <c r="W6" s="61" t="s">
        <v>107</v>
      </c>
      <c r="X6" s="61" t="s">
        <v>107</v>
      </c>
      <c r="Y6" s="198" t="s">
        <v>104</v>
      </c>
      <c r="Z6" s="62" t="s">
        <v>145</v>
      </c>
      <c r="AA6" s="62" t="s">
        <v>146</v>
      </c>
      <c r="AB6" s="198" t="s">
        <v>147</v>
      </c>
      <c r="AC6" s="198" t="s">
        <v>104</v>
      </c>
      <c r="AD6" s="201" t="s">
        <v>148</v>
      </c>
      <c r="AE6" s="201" t="s">
        <v>149</v>
      </c>
      <c r="AF6" s="202" t="s">
        <v>150</v>
      </c>
      <c r="AG6" s="201" t="s">
        <v>151</v>
      </c>
      <c r="AH6" s="201" t="s">
        <v>151</v>
      </c>
      <c r="AI6" s="203" t="s">
        <v>151</v>
      </c>
    </row>
    <row r="7" spans="1:35" ht="19.5" customHeight="1">
      <c r="B7" s="63">
        <v>1</v>
      </c>
      <c r="C7" s="64">
        <v>1</v>
      </c>
      <c r="D7" s="64" t="s">
        <v>152</v>
      </c>
      <c r="E7" s="64" t="s">
        <v>153</v>
      </c>
      <c r="F7" s="64" t="s">
        <v>154</v>
      </c>
      <c r="G7" s="64" t="s">
        <v>155</v>
      </c>
      <c r="H7" s="65" t="s">
        <v>156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152</v>
      </c>
      <c r="E8" s="64" t="s">
        <v>153</v>
      </c>
      <c r="F8" s="64"/>
      <c r="G8" s="64" t="s">
        <v>155</v>
      </c>
      <c r="H8" s="65" t="s">
        <v>157</v>
      </c>
      <c r="I8" s="65">
        <v>1</v>
      </c>
      <c r="J8" s="65">
        <v>2</v>
      </c>
      <c r="K8" s="65" t="s">
        <v>158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152</v>
      </c>
      <c r="E9" s="64" t="s">
        <v>153</v>
      </c>
      <c r="F9" s="64"/>
      <c r="G9" s="64" t="s">
        <v>155</v>
      </c>
      <c r="H9" s="65" t="s">
        <v>157</v>
      </c>
      <c r="I9" s="65">
        <v>1</v>
      </c>
      <c r="J9" s="65">
        <v>3</v>
      </c>
      <c r="K9" s="65" t="s">
        <v>157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152</v>
      </c>
      <c r="E10" s="64" t="s">
        <v>159</v>
      </c>
      <c r="F10" s="64"/>
      <c r="G10" s="64" t="s">
        <v>160</v>
      </c>
      <c r="H10" s="65" t="s">
        <v>156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152</v>
      </c>
      <c r="E11" s="64" t="s">
        <v>159</v>
      </c>
      <c r="F11" s="64"/>
      <c r="G11" s="64" t="s">
        <v>160</v>
      </c>
      <c r="H11" s="65" t="s">
        <v>161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152</v>
      </c>
      <c r="E12" s="64" t="s">
        <v>159</v>
      </c>
      <c r="F12" s="64"/>
      <c r="G12" s="64" t="s">
        <v>160</v>
      </c>
      <c r="H12" s="65" t="s">
        <v>162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152</v>
      </c>
      <c r="E13" s="64" t="s">
        <v>159</v>
      </c>
      <c r="F13" s="64"/>
      <c r="G13" s="64" t="s">
        <v>160</v>
      </c>
      <c r="H13" s="65" t="s">
        <v>163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152</v>
      </c>
      <c r="E14" s="64" t="s">
        <v>159</v>
      </c>
      <c r="F14" s="64"/>
      <c r="G14" s="64" t="s">
        <v>160</v>
      </c>
      <c r="H14" s="65" t="s">
        <v>157</v>
      </c>
      <c r="I14" s="65">
        <v>2</v>
      </c>
      <c r="J14" s="65">
        <v>2</v>
      </c>
      <c r="K14" s="65" t="s">
        <v>157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152</v>
      </c>
      <c r="E15" s="64" t="s">
        <v>159</v>
      </c>
      <c r="F15" s="64"/>
      <c r="G15" s="64" t="s">
        <v>160</v>
      </c>
      <c r="H15" s="65" t="s">
        <v>157</v>
      </c>
      <c r="I15" s="65">
        <v>2</v>
      </c>
      <c r="J15" s="65">
        <v>4</v>
      </c>
      <c r="K15" s="65" t="s">
        <v>157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c r="B1" s="82" t="s">
        <v>164</v>
      </c>
    </row>
    <row r="2" spans="2:65" ht="44.25" customHeight="1">
      <c r="B2" s="715" t="s">
        <v>165</v>
      </c>
      <c r="C2" s="715"/>
      <c r="D2" s="715"/>
      <c r="E2" s="715"/>
      <c r="F2" s="715"/>
      <c r="G2" s="715"/>
      <c r="H2" s="715"/>
      <c r="I2" s="715"/>
      <c r="J2" s="715"/>
      <c r="K2" s="715"/>
      <c r="L2" s="715"/>
      <c r="M2" s="715"/>
      <c r="N2" s="715"/>
      <c r="O2" s="715"/>
      <c r="P2" s="715"/>
      <c r="Q2" s="715"/>
      <c r="R2" s="715"/>
      <c r="S2" s="715"/>
      <c r="T2" s="715"/>
      <c r="U2" s="715"/>
      <c r="V2" s="715"/>
      <c r="W2" s="715"/>
      <c r="X2" s="715"/>
      <c r="Y2" s="715"/>
      <c r="Z2" s="715"/>
      <c r="AA2" s="715"/>
      <c r="AB2" s="715"/>
      <c r="AC2" s="715"/>
      <c r="AD2" s="715"/>
      <c r="AE2" s="715"/>
      <c r="AF2" s="715"/>
      <c r="AG2" s="715"/>
      <c r="AH2" s="715"/>
      <c r="AI2" s="715"/>
      <c r="AJ2" s="715"/>
      <c r="AK2" s="715"/>
      <c r="AL2" s="715"/>
      <c r="AM2" s="715"/>
      <c r="AN2" s="715"/>
      <c r="AO2" s="715"/>
      <c r="AP2" s="715"/>
      <c r="AQ2" s="715"/>
      <c r="AR2" s="715"/>
      <c r="AS2" s="715"/>
      <c r="AT2" s="715"/>
      <c r="AU2" s="715"/>
      <c r="AV2" s="715"/>
      <c r="AW2" s="715"/>
      <c r="AX2" s="715"/>
      <c r="AY2" s="715"/>
      <c r="AZ2" s="715"/>
      <c r="BA2" s="715"/>
      <c r="BB2" s="715"/>
      <c r="BC2" s="715"/>
      <c r="BD2" s="715"/>
      <c r="BE2" s="715"/>
      <c r="BF2" s="715"/>
      <c r="BG2" s="715"/>
      <c r="BH2" s="715"/>
      <c r="BI2" s="715"/>
      <c r="BJ2" s="715"/>
      <c r="BK2" s="715"/>
      <c r="BL2" s="715"/>
      <c r="BM2" s="715"/>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16" t="s">
        <v>102</v>
      </c>
      <c r="BA4" s="717"/>
      <c r="BB4" s="717"/>
      <c r="BC4" s="717"/>
      <c r="BD4" s="717"/>
      <c r="BE4" s="717"/>
      <c r="BF4" s="717"/>
      <c r="BG4" s="717"/>
      <c r="BH4" s="718"/>
      <c r="BI4" s="717" t="s">
        <v>166</v>
      </c>
      <c r="BJ4" s="717"/>
      <c r="BK4" s="717"/>
      <c r="BL4" s="717"/>
      <c r="BM4" s="718"/>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19"/>
      <c r="AG5" s="719"/>
      <c r="AH5" s="719"/>
      <c r="AI5" s="719"/>
      <c r="AJ5" s="719"/>
      <c r="AK5" s="719"/>
      <c r="AL5" s="719"/>
      <c r="AM5" s="719"/>
      <c r="AN5" s="719"/>
      <c r="AO5" s="719"/>
      <c r="AP5" s="719"/>
      <c r="AQ5" s="719"/>
      <c r="AR5" s="719"/>
      <c r="AS5" s="719"/>
      <c r="AT5" s="719"/>
      <c r="AU5" s="719"/>
      <c r="AV5" s="719"/>
      <c r="AW5" s="719"/>
      <c r="AX5" s="719"/>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19"/>
      <c r="AG6" s="719"/>
      <c r="AH6" s="719"/>
      <c r="AI6" s="719"/>
      <c r="AJ6" s="719"/>
      <c r="AK6" s="719"/>
      <c r="AL6" s="719"/>
      <c r="AM6" s="719"/>
      <c r="AN6" s="719"/>
      <c r="AO6" s="719"/>
      <c r="AP6" s="719"/>
      <c r="AQ6" s="719"/>
      <c r="AR6" s="719"/>
      <c r="AS6" s="719"/>
      <c r="AT6" s="719"/>
      <c r="AU6" s="719"/>
      <c r="AV6" s="719"/>
      <c r="AW6" s="719"/>
      <c r="AX6" s="719"/>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19"/>
      <c r="AG7" s="719"/>
      <c r="AH7" s="719"/>
      <c r="AI7" s="719"/>
      <c r="AJ7" s="719"/>
      <c r="AK7" s="719"/>
      <c r="AL7" s="719"/>
      <c r="AM7" s="719"/>
      <c r="AN7" s="719"/>
      <c r="AO7" s="719"/>
      <c r="AP7" s="719"/>
      <c r="AQ7" s="719"/>
      <c r="AR7" s="719"/>
      <c r="AS7" s="719"/>
      <c r="AT7" s="719"/>
      <c r="AU7" s="719"/>
      <c r="AV7" s="719"/>
      <c r="AW7" s="719"/>
      <c r="AX7" s="719"/>
    </row>
    <row r="8" spans="2:65" s="87" customFormat="1" ht="44.25" customHeight="1" thickBot="1">
      <c r="B8" s="720" t="s">
        <v>167</v>
      </c>
      <c r="C8" s="721"/>
      <c r="D8" s="721"/>
      <c r="E8" s="721"/>
      <c r="F8" s="721"/>
      <c r="G8" s="721"/>
      <c r="H8" s="721"/>
      <c r="I8" s="721"/>
      <c r="J8" s="721"/>
      <c r="K8" s="721"/>
      <c r="L8" s="721"/>
      <c r="M8" s="721"/>
      <c r="N8" s="721"/>
      <c r="O8" s="721"/>
      <c r="P8" s="721"/>
      <c r="Q8" s="721"/>
      <c r="R8" s="721"/>
      <c r="S8" s="721"/>
      <c r="T8" s="721"/>
      <c r="U8" s="721"/>
      <c r="V8" s="721"/>
      <c r="W8" s="721"/>
      <c r="X8" s="721"/>
      <c r="Y8" s="722"/>
      <c r="AK8" s="88"/>
      <c r="AL8" s="88"/>
      <c r="AM8" s="88"/>
      <c r="AN8" s="88"/>
    </row>
    <row r="9" spans="2:65" s="87" customFormat="1" ht="44.25" customHeight="1" thickBot="1">
      <c r="B9" s="723" t="s">
        <v>168</v>
      </c>
      <c r="C9" s="724"/>
      <c r="D9" s="724"/>
      <c r="E9" s="724"/>
      <c r="F9" s="725"/>
      <c r="G9" s="726" t="s">
        <v>169</v>
      </c>
      <c r="H9" s="726"/>
      <c r="I9" s="726"/>
      <c r="J9" s="726"/>
      <c r="K9" s="727" t="s">
        <v>170</v>
      </c>
      <c r="L9" s="727"/>
      <c r="M9" s="727"/>
      <c r="N9" s="727"/>
      <c r="O9" s="727"/>
      <c r="P9" s="727" t="s">
        <v>171</v>
      </c>
      <c r="Q9" s="727"/>
      <c r="R9" s="727"/>
      <c r="S9" s="727"/>
      <c r="T9" s="727"/>
      <c r="U9" s="727"/>
      <c r="V9" s="727"/>
      <c r="W9" s="727"/>
      <c r="X9" s="727"/>
      <c r="Y9" s="728"/>
    </row>
    <row r="10" spans="2:65" s="87" customFormat="1" ht="44.25" customHeight="1" thickBot="1">
      <c r="B10" s="720" t="s">
        <v>172</v>
      </c>
      <c r="C10" s="737"/>
      <c r="D10" s="737"/>
      <c r="E10" s="737"/>
      <c r="F10" s="737"/>
      <c r="G10" s="737"/>
      <c r="H10" s="737"/>
      <c r="I10" s="737"/>
      <c r="J10" s="737"/>
      <c r="K10" s="737"/>
      <c r="L10" s="738"/>
      <c r="M10" s="720" t="s">
        <v>105</v>
      </c>
      <c r="N10" s="721"/>
      <c r="O10" s="721"/>
      <c r="P10" s="721"/>
      <c r="Q10" s="721"/>
      <c r="R10" s="721"/>
      <c r="S10" s="721"/>
      <c r="T10" s="721"/>
      <c r="U10" s="721"/>
      <c r="V10" s="721"/>
      <c r="W10" s="721"/>
      <c r="X10" s="721"/>
      <c r="Y10" s="721"/>
      <c r="Z10" s="721"/>
      <c r="AA10" s="722"/>
      <c r="AB10" s="739" t="s">
        <v>106</v>
      </c>
      <c r="AC10" s="740"/>
      <c r="AD10" s="740"/>
      <c r="AE10" s="740"/>
      <c r="AF10" s="740"/>
      <c r="AG10" s="740"/>
      <c r="AH10" s="740"/>
      <c r="AI10" s="740"/>
      <c r="AJ10" s="740"/>
      <c r="AK10" s="740"/>
      <c r="AL10" s="740"/>
      <c r="AM10" s="740"/>
      <c r="AN10" s="740"/>
      <c r="AO10" s="740"/>
      <c r="AP10" s="740"/>
      <c r="AQ10" s="740"/>
      <c r="AR10" s="740"/>
      <c r="AS10" s="740"/>
      <c r="AT10" s="740"/>
      <c r="AU10" s="741"/>
    </row>
    <row r="11" spans="2:65" s="87" customFormat="1" ht="44.25" customHeight="1" thickBot="1">
      <c r="B11" s="720"/>
      <c r="C11" s="721"/>
      <c r="D11" s="721"/>
      <c r="E11" s="721"/>
      <c r="F11" s="721"/>
      <c r="G11" s="721"/>
      <c r="H11" s="721"/>
      <c r="I11" s="721"/>
      <c r="J11" s="721"/>
      <c r="K11" s="721"/>
      <c r="L11" s="722"/>
      <c r="M11" s="720"/>
      <c r="N11" s="721"/>
      <c r="O11" s="721"/>
      <c r="P11" s="721"/>
      <c r="Q11" s="721"/>
      <c r="R11" s="721"/>
      <c r="S11" s="721"/>
      <c r="T11" s="721"/>
      <c r="U11" s="721"/>
      <c r="V11" s="721"/>
      <c r="W11" s="721"/>
      <c r="X11" s="721"/>
      <c r="Y11" s="721"/>
      <c r="Z11" s="721"/>
      <c r="AA11" s="722"/>
      <c r="AB11" s="742"/>
      <c r="AC11" s="743"/>
      <c r="AD11" s="743"/>
      <c r="AE11" s="743"/>
      <c r="AF11" s="743"/>
      <c r="AG11" s="743"/>
      <c r="AH11" s="743"/>
      <c r="AI11" s="743"/>
      <c r="AJ11" s="743"/>
      <c r="AK11" s="743"/>
      <c r="AL11" s="743"/>
      <c r="AM11" s="743"/>
      <c r="AN11" s="743"/>
      <c r="AO11" s="743"/>
      <c r="AP11" s="743"/>
      <c r="AQ11" s="743"/>
      <c r="AR11" s="743"/>
      <c r="AS11" s="743"/>
      <c r="AT11" s="743"/>
      <c r="AU11" s="744"/>
    </row>
    <row r="12" spans="2:65" s="89" customFormat="1" ht="29.25" customHeight="1"/>
    <row r="13" spans="2:65" s="87" customFormat="1" ht="44.25" customHeight="1" thickBot="1">
      <c r="B13" s="87" t="s">
        <v>173</v>
      </c>
    </row>
    <row r="14" spans="2:65" s="87" customFormat="1" ht="44.25" customHeight="1" thickBot="1">
      <c r="B14" s="729" t="s">
        <v>109</v>
      </c>
      <c r="C14" s="730"/>
      <c r="D14" s="730"/>
      <c r="E14" s="730"/>
      <c r="F14" s="730"/>
      <c r="G14" s="730"/>
      <c r="H14" s="731"/>
      <c r="I14" s="720" t="s">
        <v>174</v>
      </c>
      <c r="J14" s="721"/>
      <c r="K14" s="721"/>
      <c r="L14" s="721"/>
      <c r="M14" s="721"/>
      <c r="N14" s="721"/>
      <c r="O14" s="721"/>
      <c r="P14" s="721"/>
      <c r="Q14" s="721"/>
      <c r="R14" s="721"/>
      <c r="S14" s="721"/>
      <c r="T14" s="721"/>
      <c r="U14" s="721"/>
      <c r="V14" s="721"/>
      <c r="W14" s="721"/>
      <c r="X14" s="721"/>
      <c r="Y14" s="721"/>
      <c r="Z14" s="721"/>
      <c r="AA14" s="721"/>
      <c r="AB14" s="721"/>
      <c r="AC14" s="735"/>
      <c r="AD14" s="727"/>
      <c r="AE14" s="727"/>
      <c r="AF14" s="727"/>
      <c r="AG14" s="727"/>
      <c r="AH14" s="727"/>
      <c r="AI14" s="727"/>
      <c r="AJ14" s="727"/>
      <c r="AK14" s="727"/>
      <c r="AL14" s="727"/>
      <c r="AM14" s="727"/>
      <c r="AN14" s="727"/>
      <c r="AO14" s="727"/>
      <c r="AP14" s="727"/>
      <c r="AQ14" s="727"/>
      <c r="AR14" s="727"/>
      <c r="AS14" s="727"/>
      <c r="AT14" s="727"/>
      <c r="AU14" s="727"/>
    </row>
    <row r="15" spans="2:65" s="87" customFormat="1" ht="44.25" customHeight="1" thickBot="1">
      <c r="B15" s="732"/>
      <c r="C15" s="733"/>
      <c r="D15" s="733"/>
      <c r="E15" s="733"/>
      <c r="F15" s="733"/>
      <c r="G15" s="733"/>
      <c r="H15" s="734"/>
      <c r="I15" s="720" t="s">
        <v>175</v>
      </c>
      <c r="J15" s="721"/>
      <c r="K15" s="90" t="s">
        <v>176</v>
      </c>
      <c r="L15" s="90"/>
      <c r="M15" s="90"/>
      <c r="N15" s="90" t="s">
        <v>177</v>
      </c>
      <c r="O15" s="90"/>
      <c r="P15" s="90" t="s">
        <v>178</v>
      </c>
      <c r="Q15" s="90"/>
      <c r="R15" s="91" t="s">
        <v>179</v>
      </c>
      <c r="S15" s="736" t="s">
        <v>180</v>
      </c>
      <c r="T15" s="721"/>
      <c r="U15" s="90" t="s">
        <v>176</v>
      </c>
      <c r="V15" s="90"/>
      <c r="W15" s="90"/>
      <c r="X15" s="90" t="s">
        <v>177</v>
      </c>
      <c r="Y15" s="90"/>
      <c r="Z15" s="90" t="s">
        <v>178</v>
      </c>
      <c r="AA15" s="90"/>
      <c r="AB15" s="92" t="s">
        <v>179</v>
      </c>
      <c r="AC15" s="727"/>
      <c r="AD15" s="727"/>
      <c r="AE15" s="727"/>
      <c r="AF15" s="727"/>
      <c r="AG15" s="727"/>
      <c r="AH15" s="727"/>
      <c r="AI15" s="727"/>
      <c r="AJ15" s="727"/>
      <c r="AK15" s="727"/>
      <c r="AL15" s="727"/>
      <c r="AM15" s="727"/>
      <c r="AN15" s="727"/>
      <c r="AO15" s="727"/>
      <c r="AP15" s="727"/>
      <c r="AQ15" s="727"/>
      <c r="AR15" s="727"/>
      <c r="AS15" s="727"/>
      <c r="AT15" s="727"/>
      <c r="AU15" s="727"/>
    </row>
    <row r="16" spans="2:65" s="89" customFormat="1" ht="25.5" customHeight="1"/>
    <row r="17" spans="1:69" s="87" customFormat="1" ht="44.25" customHeight="1" thickBot="1">
      <c r="B17" s="87" t="s">
        <v>181</v>
      </c>
      <c r="Q17" s="93" t="s">
        <v>182</v>
      </c>
      <c r="T17" s="93"/>
    </row>
    <row r="18" spans="1:69" s="87" customFormat="1" ht="114.75" customHeight="1" thickBot="1">
      <c r="B18" s="745" t="s">
        <v>183</v>
      </c>
      <c r="C18" s="749"/>
      <c r="D18" s="749"/>
      <c r="E18" s="749"/>
      <c r="F18" s="745" t="s">
        <v>184</v>
      </c>
      <c r="G18" s="749"/>
      <c r="H18" s="749"/>
      <c r="I18" s="749"/>
      <c r="J18" s="755" t="s">
        <v>185</v>
      </c>
      <c r="K18" s="755"/>
      <c r="L18" s="755"/>
      <c r="M18" s="755"/>
      <c r="N18" s="745" t="s">
        <v>186</v>
      </c>
      <c r="O18" s="745"/>
      <c r="P18" s="745"/>
      <c r="Q18" s="745"/>
      <c r="R18" s="745" t="s">
        <v>187</v>
      </c>
      <c r="S18" s="745"/>
      <c r="T18" s="745"/>
      <c r="U18" s="745"/>
      <c r="V18" s="745" t="s">
        <v>124</v>
      </c>
      <c r="W18" s="745"/>
      <c r="X18" s="745"/>
      <c r="Y18" s="745"/>
      <c r="Z18" s="745" t="s">
        <v>125</v>
      </c>
      <c r="AA18" s="745"/>
      <c r="AB18" s="745"/>
      <c r="AC18" s="745"/>
      <c r="AD18" s="746" t="s">
        <v>188</v>
      </c>
      <c r="AE18" s="747"/>
      <c r="AF18" s="747"/>
      <c r="AG18" s="748"/>
      <c r="AH18" s="745" t="s">
        <v>127</v>
      </c>
      <c r="AI18" s="745"/>
      <c r="AJ18" s="745"/>
      <c r="AK18" s="745"/>
      <c r="AL18" s="745" t="s">
        <v>189</v>
      </c>
      <c r="AM18" s="745"/>
      <c r="AN18" s="745"/>
      <c r="AO18" s="745"/>
      <c r="AP18" s="745" t="s">
        <v>190</v>
      </c>
      <c r="AQ18" s="745"/>
      <c r="AR18" s="745"/>
      <c r="AS18" s="745"/>
      <c r="AT18" s="749" t="s">
        <v>191</v>
      </c>
      <c r="AU18" s="749"/>
      <c r="AV18" s="749"/>
      <c r="AW18" s="749"/>
      <c r="AX18" s="745" t="s">
        <v>131</v>
      </c>
      <c r="AY18" s="745"/>
      <c r="AZ18" s="745"/>
      <c r="BA18" s="745"/>
      <c r="BB18" s="745" t="s">
        <v>192</v>
      </c>
      <c r="BC18" s="745"/>
      <c r="BD18" s="745"/>
      <c r="BE18" s="745"/>
      <c r="BF18" s="746" t="s">
        <v>193</v>
      </c>
      <c r="BG18" s="747"/>
      <c r="BH18" s="747"/>
      <c r="BI18" s="748"/>
      <c r="BJ18" s="746" t="s">
        <v>134</v>
      </c>
      <c r="BK18" s="747"/>
      <c r="BL18" s="747"/>
      <c r="BM18" s="748"/>
      <c r="BN18" s="746" t="s">
        <v>194</v>
      </c>
      <c r="BO18" s="747"/>
      <c r="BP18" s="747"/>
      <c r="BQ18" s="748"/>
    </row>
    <row r="19" spans="1:69" s="89" customFormat="1" ht="135" customHeight="1" thickBot="1">
      <c r="A19" s="87"/>
      <c r="B19" s="749"/>
      <c r="C19" s="749"/>
      <c r="D19" s="749"/>
      <c r="E19" s="749"/>
      <c r="F19" s="750" t="s">
        <v>195</v>
      </c>
      <c r="G19" s="751"/>
      <c r="H19" s="751"/>
      <c r="I19" s="752"/>
      <c r="J19" s="753" t="s">
        <v>145</v>
      </c>
      <c r="K19" s="753"/>
      <c r="L19" s="753"/>
      <c r="M19" s="753"/>
      <c r="N19" s="753" t="s">
        <v>108</v>
      </c>
      <c r="O19" s="753"/>
      <c r="P19" s="753"/>
      <c r="Q19" s="753"/>
      <c r="R19" s="753" t="s">
        <v>196</v>
      </c>
      <c r="S19" s="754"/>
      <c r="T19" s="754"/>
      <c r="U19" s="754"/>
      <c r="V19" s="753" t="s">
        <v>197</v>
      </c>
      <c r="W19" s="753"/>
      <c r="X19" s="753"/>
      <c r="Y19" s="753"/>
      <c r="Z19" s="753" t="s">
        <v>104</v>
      </c>
      <c r="AA19" s="753"/>
      <c r="AB19" s="753"/>
      <c r="AC19" s="753"/>
      <c r="AD19" s="754" t="s">
        <v>145</v>
      </c>
      <c r="AE19" s="754"/>
      <c r="AF19" s="754"/>
      <c r="AG19" s="754"/>
      <c r="AH19" s="763" t="s">
        <v>146</v>
      </c>
      <c r="AI19" s="763"/>
      <c r="AJ19" s="763"/>
      <c r="AK19" s="763"/>
      <c r="AL19" s="753" t="s">
        <v>198</v>
      </c>
      <c r="AM19" s="753"/>
      <c r="AN19" s="753"/>
      <c r="AO19" s="753"/>
      <c r="AP19" s="753" t="s">
        <v>104</v>
      </c>
      <c r="AQ19" s="753"/>
      <c r="AR19" s="753"/>
      <c r="AS19" s="753"/>
      <c r="AT19" s="746" t="s">
        <v>148</v>
      </c>
      <c r="AU19" s="756"/>
      <c r="AV19" s="756"/>
      <c r="AW19" s="757"/>
      <c r="AX19" s="746" t="s">
        <v>199</v>
      </c>
      <c r="AY19" s="756"/>
      <c r="AZ19" s="756"/>
      <c r="BA19" s="757"/>
      <c r="BB19" s="759" t="s">
        <v>150</v>
      </c>
      <c r="BC19" s="759"/>
      <c r="BD19" s="759"/>
      <c r="BE19" s="759"/>
      <c r="BF19" s="760" t="s">
        <v>151</v>
      </c>
      <c r="BG19" s="761"/>
      <c r="BH19" s="761"/>
      <c r="BI19" s="762"/>
      <c r="BJ19" s="760" t="s">
        <v>151</v>
      </c>
      <c r="BK19" s="761"/>
      <c r="BL19" s="761"/>
      <c r="BM19" s="762"/>
      <c r="BN19" s="760" t="s">
        <v>151</v>
      </c>
      <c r="BO19" s="761"/>
      <c r="BP19" s="761"/>
      <c r="BQ19" s="762"/>
    </row>
    <row r="20" spans="1:69" s="89" customFormat="1" ht="35.25" customHeight="1" thickBot="1">
      <c r="B20" s="94" t="s">
        <v>200</v>
      </c>
      <c r="C20" s="765"/>
      <c r="D20" s="765"/>
      <c r="E20" s="766"/>
      <c r="F20" s="767"/>
      <c r="G20" s="758"/>
      <c r="H20" s="758"/>
      <c r="I20" s="758"/>
      <c r="J20" s="767"/>
      <c r="K20" s="767"/>
      <c r="L20" s="767"/>
      <c r="M20" s="767"/>
      <c r="N20" s="768"/>
      <c r="O20" s="768"/>
      <c r="P20" s="768"/>
      <c r="Q20" s="768"/>
      <c r="R20" s="767"/>
      <c r="S20" s="758"/>
      <c r="T20" s="758"/>
      <c r="U20" s="758"/>
      <c r="V20" s="769"/>
      <c r="W20" s="770"/>
      <c r="X20" s="770"/>
      <c r="Y20" s="771"/>
      <c r="Z20" s="767"/>
      <c r="AA20" s="767"/>
      <c r="AB20" s="767"/>
      <c r="AC20" s="767"/>
      <c r="AD20" s="758"/>
      <c r="AE20" s="758"/>
      <c r="AF20" s="758"/>
      <c r="AG20" s="758"/>
      <c r="AH20" s="767"/>
      <c r="AI20" s="767"/>
      <c r="AJ20" s="767"/>
      <c r="AK20" s="767"/>
      <c r="AL20" s="767"/>
      <c r="AM20" s="767"/>
      <c r="AN20" s="767"/>
      <c r="AO20" s="767"/>
      <c r="AP20" s="767"/>
      <c r="AQ20" s="767"/>
      <c r="AR20" s="767"/>
      <c r="AS20" s="767"/>
      <c r="AT20" s="758"/>
      <c r="AU20" s="758"/>
      <c r="AV20" s="758"/>
      <c r="AW20" s="758"/>
      <c r="AX20" s="758"/>
      <c r="AY20" s="758"/>
      <c r="AZ20" s="758"/>
      <c r="BA20" s="758"/>
      <c r="BB20" s="758"/>
      <c r="BC20" s="758"/>
      <c r="BD20" s="758"/>
      <c r="BE20" s="758"/>
      <c r="BF20" s="764"/>
      <c r="BG20" s="765"/>
      <c r="BH20" s="765"/>
      <c r="BI20" s="766"/>
      <c r="BJ20" s="764"/>
      <c r="BK20" s="765"/>
      <c r="BL20" s="765"/>
      <c r="BM20" s="766"/>
      <c r="BN20" s="764"/>
      <c r="BO20" s="765"/>
      <c r="BP20" s="765"/>
      <c r="BQ20" s="766"/>
    </row>
    <row r="21" spans="1:69" s="89" customFormat="1" ht="35.25" customHeight="1" thickBot="1">
      <c r="B21" s="94" t="s">
        <v>201</v>
      </c>
      <c r="C21" s="765"/>
      <c r="D21" s="765"/>
      <c r="E21" s="766"/>
      <c r="F21" s="767"/>
      <c r="G21" s="758"/>
      <c r="H21" s="758"/>
      <c r="I21" s="758"/>
      <c r="J21" s="767"/>
      <c r="K21" s="767"/>
      <c r="L21" s="767"/>
      <c r="M21" s="767"/>
      <c r="N21" s="767"/>
      <c r="O21" s="767"/>
      <c r="P21" s="767"/>
      <c r="Q21" s="767"/>
      <c r="R21" s="767"/>
      <c r="S21" s="758"/>
      <c r="T21" s="758"/>
      <c r="U21" s="758"/>
      <c r="V21" s="772"/>
      <c r="W21" s="773"/>
      <c r="X21" s="773"/>
      <c r="Y21" s="774"/>
      <c r="Z21" s="767"/>
      <c r="AA21" s="767"/>
      <c r="AB21" s="767"/>
      <c r="AC21" s="767"/>
      <c r="AD21" s="758"/>
      <c r="AE21" s="758"/>
      <c r="AF21" s="758"/>
      <c r="AG21" s="758"/>
      <c r="AH21" s="767"/>
      <c r="AI21" s="767"/>
      <c r="AJ21" s="767"/>
      <c r="AK21" s="767"/>
      <c r="AL21" s="767"/>
      <c r="AM21" s="767"/>
      <c r="AN21" s="767"/>
      <c r="AO21" s="767"/>
      <c r="AP21" s="767"/>
      <c r="AQ21" s="767"/>
      <c r="AR21" s="767"/>
      <c r="AS21" s="767"/>
      <c r="AT21" s="758"/>
      <c r="AU21" s="758"/>
      <c r="AV21" s="758"/>
      <c r="AW21" s="758"/>
      <c r="AX21" s="758"/>
      <c r="AY21" s="758"/>
      <c r="AZ21" s="758"/>
      <c r="BA21" s="758"/>
      <c r="BB21" s="758"/>
      <c r="BC21" s="758"/>
      <c r="BD21" s="758"/>
      <c r="BE21" s="758"/>
      <c r="BF21" s="764"/>
      <c r="BG21" s="765"/>
      <c r="BH21" s="765"/>
      <c r="BI21" s="766"/>
      <c r="BJ21" s="764"/>
      <c r="BK21" s="765"/>
      <c r="BL21" s="765"/>
      <c r="BM21" s="766"/>
      <c r="BN21" s="764"/>
      <c r="BO21" s="765"/>
      <c r="BP21" s="765"/>
      <c r="BQ21" s="766"/>
    </row>
    <row r="22" spans="1:69" s="89" customFormat="1" ht="35.25" customHeight="1" thickBot="1">
      <c r="B22" s="94" t="s">
        <v>202</v>
      </c>
      <c r="C22" s="765"/>
      <c r="D22" s="765"/>
      <c r="E22" s="766"/>
      <c r="F22" s="767"/>
      <c r="G22" s="758"/>
      <c r="H22" s="758"/>
      <c r="I22" s="758"/>
      <c r="J22" s="767"/>
      <c r="K22" s="767"/>
      <c r="L22" s="767"/>
      <c r="M22" s="767"/>
      <c r="N22" s="767"/>
      <c r="O22" s="767"/>
      <c r="P22" s="767"/>
      <c r="Q22" s="767"/>
      <c r="R22" s="767"/>
      <c r="S22" s="758"/>
      <c r="T22" s="758"/>
      <c r="U22" s="758"/>
      <c r="V22" s="775"/>
      <c r="W22" s="776"/>
      <c r="X22" s="776"/>
      <c r="Y22" s="777"/>
      <c r="Z22" s="767"/>
      <c r="AA22" s="767"/>
      <c r="AB22" s="767"/>
      <c r="AC22" s="767"/>
      <c r="AD22" s="758"/>
      <c r="AE22" s="758"/>
      <c r="AF22" s="758"/>
      <c r="AG22" s="758"/>
      <c r="AH22" s="767"/>
      <c r="AI22" s="767"/>
      <c r="AJ22" s="767"/>
      <c r="AK22" s="767"/>
      <c r="AL22" s="767"/>
      <c r="AM22" s="767"/>
      <c r="AN22" s="767"/>
      <c r="AO22" s="767"/>
      <c r="AP22" s="767"/>
      <c r="AQ22" s="767"/>
      <c r="AR22" s="767"/>
      <c r="AS22" s="767"/>
      <c r="AT22" s="758"/>
      <c r="AU22" s="758"/>
      <c r="AV22" s="758"/>
      <c r="AW22" s="758"/>
      <c r="AX22" s="758"/>
      <c r="AY22" s="758"/>
      <c r="AZ22" s="758"/>
      <c r="BA22" s="758"/>
      <c r="BB22" s="758"/>
      <c r="BC22" s="758"/>
      <c r="BD22" s="758"/>
      <c r="BE22" s="758"/>
      <c r="BF22" s="764"/>
      <c r="BG22" s="765"/>
      <c r="BH22" s="765"/>
      <c r="BI22" s="766"/>
      <c r="BJ22" s="764"/>
      <c r="BK22" s="765"/>
      <c r="BL22" s="765"/>
      <c r="BM22" s="766"/>
      <c r="BN22" s="764"/>
      <c r="BO22" s="765"/>
      <c r="BP22" s="765"/>
      <c r="BQ22" s="766"/>
    </row>
    <row r="23" spans="1:69" s="89" customFormat="1" ht="30.75" customHeight="1">
      <c r="B23" s="778"/>
      <c r="C23" s="778"/>
      <c r="D23" s="778"/>
      <c r="E23" s="778"/>
      <c r="F23" s="773"/>
      <c r="G23" s="778"/>
      <c r="H23" s="778"/>
      <c r="I23" s="778"/>
      <c r="J23" s="773"/>
      <c r="K23" s="773"/>
      <c r="L23" s="773"/>
      <c r="M23" s="773"/>
      <c r="N23" s="773"/>
      <c r="O23" s="773"/>
      <c r="P23" s="773"/>
      <c r="Q23" s="773"/>
      <c r="R23" s="773"/>
      <c r="S23" s="778"/>
      <c r="T23" s="778"/>
      <c r="U23" s="778"/>
      <c r="V23" s="773"/>
      <c r="W23" s="773"/>
      <c r="X23" s="773"/>
      <c r="Y23" s="773"/>
      <c r="Z23" s="778"/>
      <c r="AA23" s="778"/>
      <c r="AB23" s="778"/>
      <c r="AC23" s="778"/>
      <c r="AD23" s="773"/>
      <c r="AE23" s="773"/>
      <c r="AF23" s="773"/>
      <c r="AG23" s="773"/>
      <c r="AH23" s="773"/>
      <c r="AI23" s="773"/>
      <c r="AJ23" s="773"/>
      <c r="AK23" s="773"/>
      <c r="AL23" s="773"/>
      <c r="AM23" s="773"/>
      <c r="AN23" s="773"/>
      <c r="AO23" s="773"/>
      <c r="AP23" s="773"/>
      <c r="AQ23" s="773"/>
      <c r="AR23" s="773"/>
      <c r="AS23" s="773"/>
      <c r="AT23" s="778"/>
      <c r="AU23" s="778"/>
      <c r="AV23" s="778"/>
      <c r="AW23" s="778"/>
      <c r="AX23" s="778"/>
      <c r="AY23" s="778"/>
      <c r="AZ23" s="778"/>
      <c r="BA23" s="778"/>
      <c r="BB23" s="95"/>
      <c r="BC23" s="95"/>
      <c r="BD23" s="95"/>
      <c r="BE23" s="95"/>
      <c r="BF23" s="778"/>
      <c r="BG23" s="778"/>
      <c r="BH23" s="778"/>
      <c r="BI23" s="778"/>
      <c r="BJ23" s="778"/>
      <c r="BK23" s="778"/>
      <c r="BL23" s="778"/>
      <c r="BM23" s="778"/>
      <c r="BN23" s="779"/>
      <c r="BO23" s="780"/>
      <c r="BP23" s="780"/>
      <c r="BQ23" s="781"/>
    </row>
    <row r="24" spans="1:69" s="87" customFormat="1" ht="30.75" customHeight="1" thickBot="1">
      <c r="B24" s="726" t="s">
        <v>203</v>
      </c>
      <c r="C24" s="726"/>
      <c r="D24" s="726"/>
      <c r="E24" s="726"/>
      <c r="F24" s="726"/>
      <c r="G24" s="726"/>
      <c r="H24" s="726"/>
      <c r="I24" s="726"/>
      <c r="J24" s="726"/>
      <c r="K24" s="726"/>
      <c r="L24" s="726"/>
      <c r="M24" s="726"/>
      <c r="N24" s="726"/>
      <c r="O24" s="726"/>
      <c r="P24" s="726"/>
      <c r="Q24" s="726"/>
      <c r="R24" s="726"/>
      <c r="S24" s="726"/>
      <c r="T24" s="726"/>
      <c r="U24" s="726"/>
      <c r="V24" s="726"/>
      <c r="W24" s="726"/>
      <c r="X24" s="726"/>
      <c r="Y24" s="726"/>
      <c r="Z24" s="726"/>
      <c r="AA24" s="726"/>
      <c r="AB24" s="726"/>
      <c r="AC24" s="726"/>
      <c r="AD24" s="726"/>
      <c r="AE24" s="726"/>
      <c r="AF24" s="726"/>
      <c r="AG24" s="726"/>
      <c r="AH24" s="726"/>
      <c r="AI24" s="726"/>
      <c r="AJ24" s="726"/>
      <c r="AK24" s="726"/>
      <c r="AL24" s="726"/>
      <c r="AM24" s="726"/>
      <c r="AN24" s="726"/>
      <c r="AO24" s="726"/>
      <c r="AP24" s="726"/>
      <c r="AQ24" s="726"/>
      <c r="AR24" s="726"/>
      <c r="AS24" s="726"/>
      <c r="AT24" s="726"/>
      <c r="AU24" s="726"/>
      <c r="AV24" s="726"/>
      <c r="AW24" s="726"/>
      <c r="AX24" s="726"/>
      <c r="AY24" s="726"/>
      <c r="AZ24" s="726"/>
      <c r="BA24" s="726"/>
      <c r="BB24" s="726"/>
      <c r="BC24" s="726"/>
      <c r="BD24" s="726"/>
      <c r="BE24" s="726"/>
      <c r="BF24" s="726"/>
      <c r="BG24" s="726"/>
      <c r="BH24" s="726"/>
      <c r="BI24" s="726"/>
      <c r="BJ24" s="726"/>
      <c r="BK24" s="726"/>
      <c r="BL24" s="726"/>
      <c r="BM24" s="726"/>
      <c r="BN24" s="96"/>
      <c r="BO24" s="96"/>
      <c r="BP24" s="96"/>
      <c r="BQ24" s="96"/>
    </row>
    <row r="25" spans="1:69" s="87" customFormat="1" ht="96" customHeight="1" thickTop="1" thickBot="1">
      <c r="B25" s="763" t="s">
        <v>204</v>
      </c>
      <c r="C25" s="759"/>
      <c r="D25" s="759"/>
      <c r="E25" s="759"/>
      <c r="F25" s="759"/>
      <c r="G25" s="759"/>
      <c r="H25" s="759"/>
      <c r="I25" s="759"/>
      <c r="J25" s="759"/>
      <c r="K25" s="759"/>
      <c r="L25" s="759"/>
      <c r="M25" s="763" t="s">
        <v>205</v>
      </c>
      <c r="N25" s="763"/>
      <c r="O25" s="763"/>
      <c r="P25" s="763"/>
      <c r="Q25" s="763"/>
      <c r="R25" s="763"/>
      <c r="S25" s="763"/>
      <c r="T25" s="763" t="s">
        <v>206</v>
      </c>
      <c r="U25" s="763"/>
      <c r="V25" s="763"/>
      <c r="W25" s="763"/>
      <c r="X25" s="763"/>
      <c r="Y25" s="763"/>
      <c r="Z25" s="763"/>
      <c r="AA25" s="763" t="s">
        <v>207</v>
      </c>
      <c r="AB25" s="759"/>
      <c r="AC25" s="759"/>
      <c r="AD25" s="759"/>
      <c r="AE25" s="759"/>
      <c r="AF25" s="759"/>
      <c r="AG25" s="759"/>
      <c r="AH25" s="759"/>
      <c r="AI25" s="759"/>
      <c r="AJ25" s="759"/>
      <c r="AK25" s="720"/>
      <c r="AL25" s="782" t="s">
        <v>208</v>
      </c>
      <c r="AM25" s="783"/>
      <c r="AN25" s="783"/>
      <c r="AO25" s="783"/>
      <c r="AP25" s="783"/>
      <c r="AQ25" s="783"/>
      <c r="AR25" s="783"/>
      <c r="AS25" s="783"/>
      <c r="AT25" s="783"/>
      <c r="AU25" s="783"/>
      <c r="AV25" s="784"/>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785" t="s">
        <v>209</v>
      </c>
      <c r="C26" s="786"/>
      <c r="D26" s="787">
        <f>N20</f>
        <v>0</v>
      </c>
      <c r="E26" s="787"/>
      <c r="F26" s="787"/>
      <c r="G26" s="787"/>
      <c r="H26" s="787"/>
      <c r="I26" s="787"/>
      <c r="J26" s="787"/>
      <c r="K26" s="722" t="s">
        <v>108</v>
      </c>
      <c r="L26" s="759"/>
      <c r="M26" s="788">
        <f>J20</f>
        <v>0</v>
      </c>
      <c r="N26" s="789"/>
      <c r="O26" s="789"/>
      <c r="P26" s="789"/>
      <c r="Q26" s="789"/>
      <c r="R26" s="789"/>
      <c r="S26" s="97" t="s">
        <v>210</v>
      </c>
      <c r="T26" s="763" t="s">
        <v>211</v>
      </c>
      <c r="U26" s="763"/>
      <c r="V26" s="763"/>
      <c r="W26" s="763"/>
      <c r="X26" s="763"/>
      <c r="Y26" s="763"/>
      <c r="Z26" s="763"/>
      <c r="AA26" s="790">
        <f>M26*17500</f>
        <v>0</v>
      </c>
      <c r="AB26" s="791"/>
      <c r="AC26" s="791"/>
      <c r="AD26" s="791"/>
      <c r="AE26" s="791"/>
      <c r="AF26" s="791"/>
      <c r="AG26" s="791"/>
      <c r="AH26" s="791"/>
      <c r="AI26" s="791"/>
      <c r="AJ26" s="721" t="s">
        <v>108</v>
      </c>
      <c r="AK26" s="721"/>
      <c r="AL26" s="792">
        <f>ROUNDDOWN(MIN(D26,AA26),-3)</f>
        <v>0</v>
      </c>
      <c r="AM26" s="791"/>
      <c r="AN26" s="791"/>
      <c r="AO26" s="791"/>
      <c r="AP26" s="791"/>
      <c r="AQ26" s="791"/>
      <c r="AR26" s="791"/>
      <c r="AS26" s="791"/>
      <c r="AT26" s="791"/>
      <c r="AU26" s="721" t="s">
        <v>108</v>
      </c>
      <c r="AV26" s="721"/>
      <c r="AW26" s="98"/>
      <c r="AX26" s="96"/>
      <c r="AY26" s="96"/>
      <c r="AZ26" s="96"/>
      <c r="BA26" s="99"/>
      <c r="BB26" s="99"/>
      <c r="BC26" s="99"/>
      <c r="BD26" s="99"/>
      <c r="BE26" s="99"/>
      <c r="BN26" s="96"/>
      <c r="BO26" s="96"/>
      <c r="BP26" s="96"/>
      <c r="BQ26" s="96"/>
    </row>
    <row r="27" spans="1:69" s="87" customFormat="1" ht="35.25" customHeight="1" thickBot="1">
      <c r="B27" s="785" t="s">
        <v>212</v>
      </c>
      <c r="C27" s="786"/>
      <c r="D27" s="787">
        <f>N21</f>
        <v>0</v>
      </c>
      <c r="E27" s="787"/>
      <c r="F27" s="787"/>
      <c r="G27" s="787"/>
      <c r="H27" s="787"/>
      <c r="I27" s="787"/>
      <c r="J27" s="787"/>
      <c r="K27" s="722" t="s">
        <v>108</v>
      </c>
      <c r="L27" s="759"/>
      <c r="M27" s="788">
        <f>J21</f>
        <v>0</v>
      </c>
      <c r="N27" s="789"/>
      <c r="O27" s="789"/>
      <c r="P27" s="789"/>
      <c r="Q27" s="789"/>
      <c r="R27" s="789"/>
      <c r="S27" s="97" t="s">
        <v>210</v>
      </c>
      <c r="T27" s="763" t="s">
        <v>211</v>
      </c>
      <c r="U27" s="763"/>
      <c r="V27" s="763"/>
      <c r="W27" s="763"/>
      <c r="X27" s="763"/>
      <c r="Y27" s="763"/>
      <c r="Z27" s="763"/>
      <c r="AA27" s="790">
        <f>M27*17500</f>
        <v>0</v>
      </c>
      <c r="AB27" s="791"/>
      <c r="AC27" s="791"/>
      <c r="AD27" s="791"/>
      <c r="AE27" s="791"/>
      <c r="AF27" s="791"/>
      <c r="AG27" s="791"/>
      <c r="AH27" s="791"/>
      <c r="AI27" s="791"/>
      <c r="AJ27" s="721" t="s">
        <v>108</v>
      </c>
      <c r="AK27" s="721"/>
      <c r="AL27" s="792">
        <f>ROUNDDOWN(MIN(D27,AA27),-3)</f>
        <v>0</v>
      </c>
      <c r="AM27" s="791"/>
      <c r="AN27" s="791"/>
      <c r="AO27" s="791"/>
      <c r="AP27" s="791"/>
      <c r="AQ27" s="791"/>
      <c r="AR27" s="791"/>
      <c r="AS27" s="791"/>
      <c r="AT27" s="791"/>
      <c r="AU27" s="721" t="s">
        <v>108</v>
      </c>
      <c r="AV27" s="721"/>
      <c r="AW27" s="98"/>
      <c r="AX27" s="96"/>
      <c r="AY27" s="96"/>
      <c r="AZ27" s="96"/>
      <c r="BN27" s="96"/>
      <c r="BO27" s="96"/>
      <c r="BP27" s="96"/>
      <c r="BQ27" s="96"/>
    </row>
    <row r="28" spans="1:69" s="87" customFormat="1" ht="35.25" customHeight="1" thickBot="1">
      <c r="B28" s="785" t="s">
        <v>213</v>
      </c>
      <c r="C28" s="786"/>
      <c r="D28" s="787">
        <f>N22</f>
        <v>0</v>
      </c>
      <c r="E28" s="787"/>
      <c r="F28" s="787"/>
      <c r="G28" s="787"/>
      <c r="H28" s="787"/>
      <c r="I28" s="787"/>
      <c r="J28" s="787"/>
      <c r="K28" s="722" t="s">
        <v>108</v>
      </c>
      <c r="L28" s="759"/>
      <c r="M28" s="788">
        <f>J22</f>
        <v>0</v>
      </c>
      <c r="N28" s="789"/>
      <c r="O28" s="789"/>
      <c r="P28" s="789"/>
      <c r="Q28" s="789"/>
      <c r="R28" s="789"/>
      <c r="S28" s="97" t="s">
        <v>210</v>
      </c>
      <c r="T28" s="763" t="s">
        <v>211</v>
      </c>
      <c r="U28" s="763"/>
      <c r="V28" s="763"/>
      <c r="W28" s="763"/>
      <c r="X28" s="763"/>
      <c r="Y28" s="763"/>
      <c r="Z28" s="763"/>
      <c r="AA28" s="790">
        <f>M28*17500</f>
        <v>0</v>
      </c>
      <c r="AB28" s="791"/>
      <c r="AC28" s="791"/>
      <c r="AD28" s="791"/>
      <c r="AE28" s="791"/>
      <c r="AF28" s="791"/>
      <c r="AG28" s="791"/>
      <c r="AH28" s="791"/>
      <c r="AI28" s="791"/>
      <c r="AJ28" s="721" t="s">
        <v>108</v>
      </c>
      <c r="AK28" s="721"/>
      <c r="AL28" s="793">
        <f>ROUNDDOWN(MIN(D28,AA28),-3)</f>
        <v>0</v>
      </c>
      <c r="AM28" s="794"/>
      <c r="AN28" s="794"/>
      <c r="AO28" s="794"/>
      <c r="AP28" s="794"/>
      <c r="AQ28" s="794"/>
      <c r="AR28" s="794"/>
      <c r="AS28" s="794"/>
      <c r="AT28" s="794"/>
      <c r="AU28" s="730" t="s">
        <v>108</v>
      </c>
      <c r="AV28" s="795"/>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26" t="s">
        <v>214</v>
      </c>
      <c r="C30" s="726"/>
      <c r="D30" s="726"/>
      <c r="E30" s="726"/>
      <c r="F30" s="726"/>
      <c r="G30" s="726"/>
      <c r="H30" s="726"/>
      <c r="I30" s="726"/>
      <c r="J30" s="726"/>
      <c r="K30" s="726"/>
      <c r="L30" s="726"/>
      <c r="M30" s="726"/>
      <c r="N30" s="726"/>
      <c r="O30" s="726"/>
      <c r="P30" s="726"/>
      <c r="Q30" s="726"/>
      <c r="R30" s="726"/>
      <c r="S30" s="726"/>
      <c r="T30" s="726"/>
      <c r="U30" s="726"/>
      <c r="V30" s="726"/>
      <c r="W30" s="726"/>
      <c r="X30" s="726"/>
      <c r="Y30" s="726"/>
      <c r="Z30" s="726"/>
      <c r="AA30" s="726"/>
      <c r="AB30" s="726"/>
      <c r="AC30" s="726"/>
      <c r="AD30" s="726"/>
      <c r="AE30" s="726"/>
      <c r="AF30" s="726"/>
      <c r="AG30" s="726"/>
      <c r="AH30" s="726"/>
      <c r="AI30" s="726"/>
      <c r="AJ30" s="726"/>
      <c r="AK30" s="726"/>
      <c r="AL30" s="726"/>
      <c r="AM30" s="726"/>
      <c r="AN30" s="726"/>
      <c r="AO30" s="726"/>
      <c r="AP30" s="726"/>
      <c r="AQ30" s="726"/>
      <c r="AR30" s="726"/>
      <c r="AS30" s="726"/>
      <c r="AT30" s="726"/>
      <c r="AU30" s="726"/>
      <c r="AV30" s="726"/>
      <c r="AW30" s="726"/>
      <c r="AX30" s="726"/>
      <c r="AY30" s="726"/>
      <c r="AZ30" s="726"/>
      <c r="BA30" s="726"/>
      <c r="BB30" s="726"/>
      <c r="BC30" s="726"/>
      <c r="BD30" s="726"/>
      <c r="BE30" s="726"/>
      <c r="BF30" s="726"/>
      <c r="BG30" s="726"/>
      <c r="BH30" s="726"/>
      <c r="BI30" s="726"/>
      <c r="BJ30" s="726"/>
      <c r="BK30" s="726"/>
      <c r="BL30" s="726"/>
      <c r="BM30" s="726"/>
    </row>
    <row r="31" spans="1:69" s="87" customFormat="1" ht="96" customHeight="1" thickBot="1">
      <c r="B31" s="760" t="s">
        <v>121</v>
      </c>
      <c r="C31" s="761"/>
      <c r="D31" s="761"/>
      <c r="E31" s="761"/>
      <c r="F31" s="761"/>
      <c r="G31" s="761"/>
      <c r="H31" s="761"/>
      <c r="I31" s="762"/>
      <c r="J31" s="745" t="s">
        <v>187</v>
      </c>
      <c r="K31" s="745"/>
      <c r="L31" s="745"/>
      <c r="M31" s="745"/>
      <c r="N31" s="763" t="s">
        <v>125</v>
      </c>
      <c r="O31" s="763"/>
      <c r="P31" s="763"/>
      <c r="Q31" s="763"/>
      <c r="R31" s="796" t="s">
        <v>188</v>
      </c>
      <c r="S31" s="797"/>
      <c r="T31" s="797"/>
      <c r="U31" s="798"/>
      <c r="V31" s="763" t="s">
        <v>127</v>
      </c>
      <c r="W31" s="763"/>
      <c r="X31" s="763"/>
      <c r="Y31" s="763"/>
      <c r="Z31" s="799" t="s">
        <v>189</v>
      </c>
      <c r="AA31" s="799"/>
      <c r="AB31" s="799"/>
      <c r="AC31" s="799"/>
      <c r="AD31" s="763" t="s">
        <v>190</v>
      </c>
      <c r="AE31" s="763"/>
      <c r="AF31" s="763"/>
      <c r="AG31" s="763"/>
      <c r="AH31" s="759" t="s">
        <v>191</v>
      </c>
      <c r="AI31" s="759"/>
      <c r="AJ31" s="759"/>
      <c r="AK31" s="759"/>
      <c r="AL31" s="763" t="s">
        <v>131</v>
      </c>
      <c r="AM31" s="763"/>
      <c r="AN31" s="763"/>
      <c r="AO31" s="763"/>
      <c r="AP31" s="763" t="s">
        <v>192</v>
      </c>
      <c r="AQ31" s="763"/>
      <c r="AR31" s="763"/>
      <c r="AS31" s="763"/>
      <c r="AT31" s="760" t="s">
        <v>215</v>
      </c>
      <c r="AU31" s="761"/>
      <c r="AV31" s="761"/>
      <c r="AW31" s="762"/>
      <c r="AX31" s="763" t="s">
        <v>134</v>
      </c>
      <c r="AY31" s="763"/>
      <c r="AZ31" s="763"/>
      <c r="BA31" s="763"/>
      <c r="BB31" s="763" t="s">
        <v>216</v>
      </c>
      <c r="BC31" s="763"/>
      <c r="BD31" s="763"/>
      <c r="BE31" s="763"/>
      <c r="BF31" s="800"/>
      <c r="BG31" s="800"/>
      <c r="BH31" s="800"/>
      <c r="BI31" s="800"/>
      <c r="BJ31" s="800"/>
      <c r="BK31" s="800"/>
      <c r="BL31" s="800"/>
      <c r="BM31" s="800"/>
    </row>
    <row r="32" spans="1:69" s="87" customFormat="1" ht="129" customHeight="1" thickBot="1">
      <c r="B32" s="760"/>
      <c r="C32" s="761"/>
      <c r="D32" s="761"/>
      <c r="E32" s="761"/>
      <c r="F32" s="761"/>
      <c r="G32" s="761"/>
      <c r="H32" s="761"/>
      <c r="I32" s="762"/>
      <c r="J32" s="753" t="s">
        <v>196</v>
      </c>
      <c r="K32" s="754"/>
      <c r="L32" s="754"/>
      <c r="M32" s="754"/>
      <c r="N32" s="753" t="s">
        <v>104</v>
      </c>
      <c r="O32" s="753"/>
      <c r="P32" s="753"/>
      <c r="Q32" s="753"/>
      <c r="R32" s="754" t="s">
        <v>145</v>
      </c>
      <c r="S32" s="754"/>
      <c r="T32" s="754"/>
      <c r="U32" s="754"/>
      <c r="V32" s="763" t="s">
        <v>146</v>
      </c>
      <c r="W32" s="763"/>
      <c r="X32" s="763"/>
      <c r="Y32" s="763"/>
      <c r="Z32" s="753" t="s">
        <v>198</v>
      </c>
      <c r="AA32" s="753"/>
      <c r="AB32" s="753"/>
      <c r="AC32" s="753"/>
      <c r="AD32" s="753" t="s">
        <v>104</v>
      </c>
      <c r="AE32" s="753"/>
      <c r="AF32" s="753"/>
      <c r="AG32" s="753"/>
      <c r="AH32" s="746" t="s">
        <v>148</v>
      </c>
      <c r="AI32" s="756"/>
      <c r="AJ32" s="756"/>
      <c r="AK32" s="757"/>
      <c r="AL32" s="746" t="s">
        <v>199</v>
      </c>
      <c r="AM32" s="756"/>
      <c r="AN32" s="756"/>
      <c r="AO32" s="757"/>
      <c r="AP32" s="759" t="s">
        <v>150</v>
      </c>
      <c r="AQ32" s="759"/>
      <c r="AR32" s="759"/>
      <c r="AS32" s="759"/>
      <c r="AT32" s="763" t="s">
        <v>151</v>
      </c>
      <c r="AU32" s="759"/>
      <c r="AV32" s="759"/>
      <c r="AW32" s="759"/>
      <c r="AX32" s="763" t="s">
        <v>151</v>
      </c>
      <c r="AY32" s="759"/>
      <c r="AZ32" s="759"/>
      <c r="BA32" s="759"/>
      <c r="BB32" s="763" t="s">
        <v>151</v>
      </c>
      <c r="BC32" s="759"/>
      <c r="BD32" s="759"/>
      <c r="BE32" s="759"/>
      <c r="BF32" s="800"/>
      <c r="BG32" s="727"/>
      <c r="BH32" s="727"/>
      <c r="BI32" s="727"/>
      <c r="BJ32" s="800"/>
      <c r="BK32" s="727"/>
      <c r="BL32" s="727"/>
      <c r="BM32" s="727"/>
    </row>
    <row r="33" spans="2:65" s="87" customFormat="1" ht="35.25" customHeight="1" thickBot="1">
      <c r="B33" s="760" t="s">
        <v>217</v>
      </c>
      <c r="C33" s="761"/>
      <c r="D33" s="761"/>
      <c r="E33" s="761"/>
      <c r="F33" s="761"/>
      <c r="G33" s="761"/>
      <c r="H33" s="761"/>
      <c r="I33" s="762"/>
      <c r="J33" s="763"/>
      <c r="K33" s="759"/>
      <c r="L33" s="759"/>
      <c r="M33" s="759"/>
      <c r="N33" s="763"/>
      <c r="O33" s="763"/>
      <c r="P33" s="763"/>
      <c r="Q33" s="763"/>
      <c r="R33" s="759"/>
      <c r="S33" s="759"/>
      <c r="T33" s="759"/>
      <c r="U33" s="759"/>
      <c r="V33" s="763"/>
      <c r="W33" s="763"/>
      <c r="X33" s="763"/>
      <c r="Y33" s="763"/>
      <c r="Z33" s="763"/>
      <c r="AA33" s="763"/>
      <c r="AB33" s="763"/>
      <c r="AC33" s="763"/>
      <c r="AD33" s="763"/>
      <c r="AE33" s="763"/>
      <c r="AF33" s="763"/>
      <c r="AG33" s="763"/>
      <c r="AH33" s="759"/>
      <c r="AI33" s="759"/>
      <c r="AJ33" s="759"/>
      <c r="AK33" s="759"/>
      <c r="AL33" s="759"/>
      <c r="AM33" s="759"/>
      <c r="AN33" s="759"/>
      <c r="AO33" s="759"/>
      <c r="AP33" s="759"/>
      <c r="AQ33" s="759"/>
      <c r="AR33" s="759"/>
      <c r="AS33" s="759"/>
      <c r="AT33" s="759"/>
      <c r="AU33" s="759"/>
      <c r="AV33" s="759"/>
      <c r="AW33" s="759"/>
      <c r="AX33" s="759"/>
      <c r="AY33" s="759"/>
      <c r="AZ33" s="759"/>
      <c r="BA33" s="759"/>
      <c r="BB33" s="759"/>
      <c r="BC33" s="759"/>
      <c r="BD33" s="759"/>
      <c r="BE33" s="759"/>
      <c r="BF33" s="727"/>
      <c r="BG33" s="727"/>
      <c r="BH33" s="727"/>
      <c r="BI33" s="727"/>
      <c r="BJ33" s="727"/>
      <c r="BK33" s="727"/>
      <c r="BL33" s="727"/>
      <c r="BM33" s="727"/>
    </row>
    <row r="34" spans="2:65" s="87" customFormat="1" ht="35.25" customHeight="1" thickBot="1">
      <c r="B34" s="760" t="s">
        <v>218</v>
      </c>
      <c r="C34" s="761"/>
      <c r="D34" s="761"/>
      <c r="E34" s="761"/>
      <c r="F34" s="761"/>
      <c r="G34" s="761"/>
      <c r="H34" s="761"/>
      <c r="I34" s="762"/>
      <c r="J34" s="763"/>
      <c r="K34" s="759"/>
      <c r="L34" s="759"/>
      <c r="M34" s="759"/>
      <c r="N34" s="763"/>
      <c r="O34" s="763"/>
      <c r="P34" s="763"/>
      <c r="Q34" s="763"/>
      <c r="R34" s="759"/>
      <c r="S34" s="759"/>
      <c r="T34" s="759"/>
      <c r="U34" s="759"/>
      <c r="V34" s="763"/>
      <c r="W34" s="763"/>
      <c r="X34" s="763"/>
      <c r="Y34" s="763"/>
      <c r="Z34" s="763"/>
      <c r="AA34" s="763"/>
      <c r="AB34" s="763"/>
      <c r="AC34" s="763"/>
      <c r="AD34" s="763"/>
      <c r="AE34" s="763"/>
      <c r="AF34" s="763"/>
      <c r="AG34" s="763"/>
      <c r="AH34" s="759"/>
      <c r="AI34" s="759"/>
      <c r="AJ34" s="759"/>
      <c r="AK34" s="759"/>
      <c r="AL34" s="759"/>
      <c r="AM34" s="759"/>
      <c r="AN34" s="759"/>
      <c r="AO34" s="759"/>
      <c r="AP34" s="759"/>
      <c r="AQ34" s="759"/>
      <c r="AR34" s="759"/>
      <c r="AS34" s="759"/>
      <c r="AT34" s="759"/>
      <c r="AU34" s="759"/>
      <c r="AV34" s="759"/>
      <c r="AW34" s="759"/>
      <c r="AX34" s="759"/>
      <c r="AY34" s="759"/>
      <c r="AZ34" s="759"/>
      <c r="BA34" s="759"/>
      <c r="BB34" s="759"/>
      <c r="BC34" s="759"/>
      <c r="BD34" s="759"/>
      <c r="BE34" s="759"/>
      <c r="BF34" s="727"/>
      <c r="BG34" s="727"/>
      <c r="BH34" s="727"/>
      <c r="BI34" s="727"/>
      <c r="BJ34" s="727"/>
      <c r="BK34" s="727"/>
      <c r="BL34" s="727"/>
      <c r="BM34" s="727"/>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26" t="s">
        <v>219</v>
      </c>
      <c r="C36" s="726"/>
      <c r="D36" s="726"/>
      <c r="E36" s="726"/>
      <c r="F36" s="726"/>
      <c r="G36" s="726"/>
      <c r="H36" s="726"/>
      <c r="I36" s="726"/>
      <c r="J36" s="726"/>
      <c r="K36" s="726"/>
      <c r="L36" s="726"/>
      <c r="M36" s="726"/>
      <c r="N36" s="726"/>
      <c r="O36" s="726"/>
      <c r="P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row>
    <row r="37" spans="2:65" s="87" customFormat="1" ht="96" customHeight="1" thickTop="1" thickBot="1">
      <c r="B37" s="759"/>
      <c r="C37" s="759"/>
      <c r="D37" s="759"/>
      <c r="E37" s="759"/>
      <c r="F37" s="759"/>
      <c r="G37" s="759"/>
      <c r="H37" s="759"/>
      <c r="I37" s="759"/>
      <c r="J37" s="759"/>
      <c r="K37" s="759"/>
      <c r="L37" s="759"/>
      <c r="M37" s="759"/>
      <c r="N37" s="759"/>
      <c r="O37" s="799" t="s">
        <v>220</v>
      </c>
      <c r="P37" s="801"/>
      <c r="Q37" s="801"/>
      <c r="R37" s="801"/>
      <c r="S37" s="801"/>
      <c r="T37" s="801"/>
      <c r="U37" s="801"/>
      <c r="V37" s="796" t="s">
        <v>221</v>
      </c>
      <c r="W37" s="797"/>
      <c r="X37" s="798"/>
      <c r="Y37" s="760" t="s">
        <v>222</v>
      </c>
      <c r="Z37" s="761"/>
      <c r="AA37" s="761"/>
      <c r="AB37" s="761"/>
      <c r="AC37" s="761"/>
      <c r="AD37" s="761"/>
      <c r="AE37" s="802"/>
      <c r="AF37" s="782" t="s">
        <v>223</v>
      </c>
      <c r="AG37" s="783"/>
      <c r="AH37" s="783"/>
      <c r="AI37" s="783"/>
      <c r="AJ37" s="783"/>
      <c r="AK37" s="783"/>
      <c r="AL37" s="784"/>
      <c r="AM37" s="803"/>
      <c r="AN37" s="727"/>
      <c r="AO37" s="727"/>
      <c r="AP37" s="727"/>
      <c r="AQ37" s="727"/>
      <c r="AR37" s="727"/>
      <c r="AS37" s="727"/>
    </row>
    <row r="38" spans="2:65" s="87" customFormat="1" ht="35.25" customHeight="1" thickBot="1">
      <c r="B38" s="759" t="s">
        <v>224</v>
      </c>
      <c r="C38" s="759"/>
      <c r="D38" s="759"/>
      <c r="E38" s="759"/>
      <c r="F38" s="759"/>
      <c r="G38" s="759"/>
      <c r="H38" s="759"/>
      <c r="I38" s="759"/>
      <c r="J38" s="759"/>
      <c r="K38" s="759"/>
      <c r="L38" s="759"/>
      <c r="M38" s="759"/>
      <c r="N38" s="759"/>
      <c r="O38" s="790">
        <v>0</v>
      </c>
      <c r="P38" s="791"/>
      <c r="Q38" s="791"/>
      <c r="R38" s="791"/>
      <c r="S38" s="791"/>
      <c r="T38" s="721" t="s">
        <v>108</v>
      </c>
      <c r="U38" s="722"/>
      <c r="V38" s="821"/>
      <c r="W38" s="822"/>
      <c r="X38" s="823"/>
      <c r="Y38" s="107"/>
      <c r="Z38" s="791">
        <v>1030000</v>
      </c>
      <c r="AA38" s="791"/>
      <c r="AB38" s="791"/>
      <c r="AC38" s="791"/>
      <c r="AD38" s="721" t="s">
        <v>108</v>
      </c>
      <c r="AE38" s="722"/>
      <c r="AF38" s="793">
        <f>ROUNDDOWN(MIN(O38,Y38),-3)</f>
        <v>0</v>
      </c>
      <c r="AG38" s="794"/>
      <c r="AH38" s="794"/>
      <c r="AI38" s="794"/>
      <c r="AJ38" s="794"/>
      <c r="AK38" s="730" t="s">
        <v>108</v>
      </c>
      <c r="AL38" s="795"/>
      <c r="AM38" s="727"/>
      <c r="AN38" s="727"/>
      <c r="AO38" s="727"/>
      <c r="AP38" s="727"/>
      <c r="AQ38" s="727"/>
      <c r="AR38" s="727"/>
      <c r="AS38" s="727"/>
      <c r="AT38" s="108"/>
      <c r="AU38" s="108"/>
      <c r="AV38" s="108"/>
    </row>
    <row r="39" spans="2:65" s="87" customFormat="1" ht="65.25" customHeight="1" thickTop="1">
      <c r="B39" s="813" t="s">
        <v>225</v>
      </c>
      <c r="C39" s="730"/>
      <c r="D39" s="730"/>
      <c r="E39" s="730"/>
      <c r="F39" s="730"/>
      <c r="G39" s="730"/>
      <c r="H39" s="730"/>
      <c r="I39" s="730"/>
      <c r="J39" s="730"/>
      <c r="K39" s="730"/>
      <c r="L39" s="730"/>
      <c r="M39" s="730"/>
      <c r="N39" s="730"/>
      <c r="O39" s="814">
        <v>0</v>
      </c>
      <c r="P39" s="794"/>
      <c r="Q39" s="794"/>
      <c r="R39" s="794"/>
      <c r="S39" s="794"/>
      <c r="T39" s="730" t="s">
        <v>108</v>
      </c>
      <c r="U39" s="731"/>
      <c r="V39" s="729" t="s">
        <v>103</v>
      </c>
      <c r="W39" s="730"/>
      <c r="X39" s="731"/>
      <c r="Y39" s="109"/>
      <c r="Z39" s="794">
        <v>310000</v>
      </c>
      <c r="AA39" s="794"/>
      <c r="AB39" s="794"/>
      <c r="AC39" s="794"/>
      <c r="AD39" s="730" t="s">
        <v>108</v>
      </c>
      <c r="AE39" s="730"/>
      <c r="AF39" s="817">
        <f>ROUNDDOWN(MIN(O39,IF(V39="無",Z39,Z40)),-3)</f>
        <v>0</v>
      </c>
      <c r="AG39" s="818"/>
      <c r="AH39" s="818"/>
      <c r="AI39" s="818"/>
      <c r="AJ39" s="818"/>
      <c r="AK39" s="804" t="s">
        <v>108</v>
      </c>
      <c r="AL39" s="805"/>
      <c r="AM39" s="727"/>
      <c r="AN39" s="727"/>
      <c r="AO39" s="727"/>
      <c r="AP39" s="727"/>
      <c r="AQ39" s="727"/>
      <c r="AR39" s="727"/>
      <c r="AS39" s="727"/>
      <c r="AU39" s="87" t="s">
        <v>226</v>
      </c>
    </row>
    <row r="40" spans="2:65" s="87" customFormat="1" ht="65.25" customHeight="1" thickBot="1">
      <c r="B40" s="732"/>
      <c r="C40" s="733"/>
      <c r="D40" s="733"/>
      <c r="E40" s="733"/>
      <c r="F40" s="733"/>
      <c r="G40" s="733"/>
      <c r="H40" s="733"/>
      <c r="I40" s="733"/>
      <c r="J40" s="733"/>
      <c r="K40" s="733"/>
      <c r="L40" s="733"/>
      <c r="M40" s="733"/>
      <c r="N40" s="733"/>
      <c r="O40" s="815"/>
      <c r="P40" s="816"/>
      <c r="Q40" s="816"/>
      <c r="R40" s="816"/>
      <c r="S40" s="816"/>
      <c r="T40" s="733"/>
      <c r="U40" s="734"/>
      <c r="V40" s="732"/>
      <c r="W40" s="733"/>
      <c r="X40" s="734"/>
      <c r="Y40" s="110"/>
      <c r="Z40" s="808">
        <v>378000</v>
      </c>
      <c r="AA40" s="808"/>
      <c r="AB40" s="808"/>
      <c r="AC40" s="808"/>
      <c r="AD40" s="809" t="s">
        <v>227</v>
      </c>
      <c r="AE40" s="810"/>
      <c r="AF40" s="819"/>
      <c r="AG40" s="820"/>
      <c r="AH40" s="820"/>
      <c r="AI40" s="820"/>
      <c r="AJ40" s="820"/>
      <c r="AK40" s="806"/>
      <c r="AL40" s="807"/>
      <c r="AM40" s="96"/>
      <c r="AN40" s="96"/>
      <c r="AO40" s="96"/>
      <c r="AP40" s="96"/>
      <c r="AQ40" s="96"/>
      <c r="AR40" s="96"/>
      <c r="AS40" s="96"/>
    </row>
    <row r="41" spans="2:65" ht="82.5" customHeight="1">
      <c r="B41" s="811" t="s">
        <v>228</v>
      </c>
      <c r="C41" s="812"/>
      <c r="D41" s="812"/>
      <c r="E41" s="812"/>
      <c r="F41" s="812"/>
      <c r="G41" s="812"/>
      <c r="H41" s="812"/>
      <c r="I41" s="812"/>
      <c r="J41" s="812"/>
      <c r="K41" s="812"/>
      <c r="L41" s="812"/>
      <c r="M41" s="812"/>
      <c r="N41" s="812"/>
      <c r="O41" s="812"/>
      <c r="P41" s="812"/>
      <c r="Q41" s="812"/>
      <c r="R41" s="812"/>
      <c r="S41" s="812"/>
      <c r="T41" s="812"/>
      <c r="U41" s="812"/>
      <c r="V41" s="812"/>
      <c r="W41" s="812"/>
      <c r="X41" s="812"/>
      <c r="Y41" s="812"/>
      <c r="Z41" s="812"/>
      <c r="AA41" s="812"/>
      <c r="AB41" s="812"/>
      <c r="AC41" s="812"/>
      <c r="AD41" s="812"/>
      <c r="AE41" s="812"/>
      <c r="AF41" s="812"/>
      <c r="AG41" s="812"/>
      <c r="AH41" s="812"/>
      <c r="AI41" s="812"/>
      <c r="AJ41" s="812"/>
      <c r="AK41" s="812"/>
      <c r="AL41" s="812"/>
      <c r="AM41" s="812"/>
      <c r="AN41" s="812"/>
      <c r="AO41" s="812"/>
      <c r="AP41" s="812"/>
      <c r="AQ41" s="812"/>
      <c r="AR41" s="812"/>
      <c r="AS41" s="812"/>
      <c r="AT41" s="812"/>
      <c r="AU41" s="812"/>
      <c r="AV41" s="812"/>
      <c r="AW41" s="812"/>
      <c r="AX41" s="812"/>
      <c r="AY41" s="812"/>
      <c r="AZ41" s="812"/>
      <c r="BA41" s="812"/>
      <c r="BB41" s="812"/>
      <c r="BC41" s="812"/>
      <c r="BD41" s="812"/>
      <c r="BE41" s="812"/>
      <c r="BF41" s="812"/>
      <c r="BG41" s="812"/>
      <c r="BH41" s="812"/>
      <c r="BI41" s="812"/>
      <c r="BJ41" s="812"/>
      <c r="BK41" s="812"/>
      <c r="BL41" s="812"/>
      <c r="BM41" s="81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550</v>
      </c>
    </row>
    <row r="2" spans="1:11" ht="18" customHeight="1">
      <c r="A2" s="502" t="s">
        <v>245</v>
      </c>
      <c r="B2" s="502"/>
      <c r="C2" s="502"/>
      <c r="D2" s="502"/>
      <c r="E2" s="502"/>
      <c r="F2" s="502"/>
      <c r="G2" s="502"/>
      <c r="H2" s="502"/>
      <c r="I2" s="502"/>
      <c r="J2" s="502"/>
      <c r="K2" s="502"/>
    </row>
    <row r="7" spans="1:11" ht="18.75" customHeight="1">
      <c r="A7" s="113" t="s">
        <v>67</v>
      </c>
      <c r="B7" s="540" t="s">
        <v>651</v>
      </c>
      <c r="C7" s="540"/>
      <c r="D7" s="540"/>
      <c r="E7" s="540"/>
      <c r="F7" s="540"/>
      <c r="G7" s="540"/>
    </row>
    <row r="8" spans="1:11" ht="12" customHeight="1">
      <c r="A8" s="119"/>
      <c r="B8" s="120"/>
      <c r="C8" s="120"/>
      <c r="D8" s="120"/>
      <c r="E8" s="120"/>
      <c r="F8" s="120"/>
    </row>
    <row r="10" spans="1:11">
      <c r="A10" s="506" t="s">
        <v>231</v>
      </c>
      <c r="B10" s="506"/>
      <c r="C10" s="506"/>
      <c r="D10" s="506" t="s">
        <v>272</v>
      </c>
      <c r="E10" s="506"/>
      <c r="F10" s="506"/>
      <c r="G10" s="506" t="s">
        <v>232</v>
      </c>
      <c r="H10" s="506"/>
      <c r="I10" s="506"/>
      <c r="J10" s="506"/>
      <c r="K10" s="506"/>
    </row>
    <row r="11" spans="1:11" ht="18.75" customHeight="1">
      <c r="A11" s="507"/>
      <c r="B11" s="507"/>
      <c r="C11" s="507"/>
      <c r="D11" s="507"/>
      <c r="E11" s="507"/>
      <c r="F11" s="507"/>
      <c r="G11" s="507"/>
      <c r="H11" s="507"/>
      <c r="I11" s="507"/>
      <c r="J11" s="507"/>
      <c r="K11" s="507"/>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275</v>
      </c>
    </row>
    <row r="15" spans="1:11" ht="3.75" customHeight="1"/>
    <row r="16" spans="1:11">
      <c r="A16" s="504" t="s">
        <v>233</v>
      </c>
      <c r="B16" s="503" t="s">
        <v>246</v>
      </c>
      <c r="C16" s="503"/>
      <c r="D16" s="503"/>
      <c r="E16" s="503"/>
      <c r="F16" s="503"/>
      <c r="G16" s="503" t="s">
        <v>247</v>
      </c>
      <c r="H16" s="503"/>
      <c r="I16" s="503"/>
      <c r="J16" s="503"/>
      <c r="K16" s="503"/>
    </row>
    <row r="17" spans="1:11" ht="18.75" customHeight="1">
      <c r="A17" s="505"/>
      <c r="B17" s="207" t="s">
        <v>556</v>
      </c>
      <c r="C17" s="222" t="s">
        <v>557</v>
      </c>
      <c r="D17" s="208" t="s">
        <v>558</v>
      </c>
      <c r="E17" s="208" t="s">
        <v>559</v>
      </c>
      <c r="F17" s="223" t="s">
        <v>557</v>
      </c>
      <c r="G17" s="207" t="s">
        <v>556</v>
      </c>
      <c r="H17" s="222" t="s">
        <v>557</v>
      </c>
      <c r="I17" s="208" t="s">
        <v>558</v>
      </c>
      <c r="J17" s="208" t="s">
        <v>559</v>
      </c>
      <c r="K17" s="223" t="s">
        <v>557</v>
      </c>
    </row>
    <row r="18" spans="1:11" ht="18.75" customHeight="1">
      <c r="A18" s="113" t="s">
        <v>262</v>
      </c>
      <c r="B18" s="508"/>
      <c r="C18" s="508"/>
      <c r="D18" s="508"/>
      <c r="E18" s="508"/>
      <c r="F18" s="508"/>
      <c r="G18" s="535"/>
      <c r="H18" s="554"/>
      <c r="I18" s="554"/>
      <c r="J18" s="554"/>
      <c r="K18" s="536"/>
    </row>
    <row r="19" spans="1:11" ht="18.75" customHeight="1">
      <c r="A19" s="220" t="s">
        <v>341</v>
      </c>
      <c r="B19" s="214" t="s">
        <v>561</v>
      </c>
      <c r="C19" s="252"/>
      <c r="D19" s="215" t="s">
        <v>562</v>
      </c>
      <c r="E19" s="253"/>
      <c r="F19" s="217" t="s">
        <v>563</v>
      </c>
      <c r="G19" s="253"/>
      <c r="H19" s="216" t="s">
        <v>564</v>
      </c>
      <c r="I19" s="253"/>
      <c r="J19" s="216" t="s">
        <v>565</v>
      </c>
      <c r="K19" s="349">
        <f>C19+E19+G19+I19</f>
        <v>0</v>
      </c>
    </row>
    <row r="20" spans="1:11">
      <c r="A20" s="532" t="s">
        <v>252</v>
      </c>
      <c r="B20" s="503" t="s">
        <v>250</v>
      </c>
      <c r="C20" s="503"/>
      <c r="D20" s="503"/>
      <c r="E20" s="503"/>
      <c r="F20" s="503"/>
      <c r="G20" s="503" t="s">
        <v>251</v>
      </c>
      <c r="H20" s="503"/>
      <c r="I20" s="503"/>
      <c r="J20" s="503"/>
      <c r="K20" s="503"/>
    </row>
    <row r="21" spans="1:11" ht="18.75" customHeight="1">
      <c r="A21" s="505"/>
      <c r="B21" s="508"/>
      <c r="C21" s="508"/>
      <c r="D21" s="508"/>
      <c r="E21" s="508"/>
      <c r="F21" s="508"/>
      <c r="G21" s="508"/>
      <c r="H21" s="508"/>
      <c r="I21" s="508"/>
      <c r="J21" s="508"/>
      <c r="K21" s="508"/>
    </row>
    <row r="22" spans="1:11" ht="12" customHeight="1">
      <c r="A22" s="531" t="s">
        <v>547</v>
      </c>
      <c r="B22" s="113" t="s">
        <v>254</v>
      </c>
      <c r="C22" s="506" t="s">
        <v>255</v>
      </c>
      <c r="D22" s="506"/>
      <c r="E22" s="506"/>
      <c r="F22" s="506"/>
      <c r="G22" s="506"/>
      <c r="H22" s="506"/>
      <c r="I22" s="506"/>
      <c r="J22" s="506"/>
      <c r="K22" s="506"/>
    </row>
    <row r="23" spans="1:11">
      <c r="A23" s="531"/>
      <c r="B23" s="508"/>
      <c r="C23" s="113" t="s">
        <v>256</v>
      </c>
      <c r="D23" s="113" t="s">
        <v>257</v>
      </c>
      <c r="E23" s="113" t="s">
        <v>258</v>
      </c>
      <c r="F23" s="516" t="s">
        <v>251</v>
      </c>
      <c r="G23" s="517"/>
      <c r="H23" s="503" t="s">
        <v>259</v>
      </c>
      <c r="I23" s="503"/>
      <c r="J23" s="503"/>
      <c r="K23" s="503"/>
    </row>
    <row r="24" spans="1:11" ht="18.75" customHeight="1">
      <c r="A24" s="531"/>
      <c r="B24" s="508"/>
      <c r="C24" s="225"/>
      <c r="D24" s="226"/>
      <c r="E24" s="227"/>
      <c r="F24" s="515"/>
      <c r="G24" s="515"/>
      <c r="H24" s="117" t="s">
        <v>260</v>
      </c>
      <c r="I24" s="228"/>
      <c r="J24" s="117" t="s">
        <v>261</v>
      </c>
      <c r="K24" s="229"/>
    </row>
    <row r="25" spans="1:11" ht="18.75" customHeight="1">
      <c r="A25" s="531"/>
      <c r="B25" s="508"/>
      <c r="C25" s="225"/>
      <c r="D25" s="226"/>
      <c r="E25" s="227"/>
      <c r="F25" s="515"/>
      <c r="G25" s="515"/>
      <c r="H25" s="117" t="s">
        <v>260</v>
      </c>
      <c r="I25" s="228"/>
      <c r="J25" s="117" t="s">
        <v>261</v>
      </c>
      <c r="K25" s="229"/>
    </row>
    <row r="28" spans="1:11">
      <c r="A28" s="111" t="s">
        <v>276</v>
      </c>
    </row>
    <row r="29" spans="1:11" ht="3.75" customHeight="1"/>
    <row r="30" spans="1:11" ht="15" customHeight="1">
      <c r="A30" s="511" t="s">
        <v>46</v>
      </c>
      <c r="B30" s="512" t="s">
        <v>466</v>
      </c>
      <c r="C30" s="513"/>
      <c r="D30" s="513"/>
      <c r="E30" s="514"/>
      <c r="F30" s="513" t="s">
        <v>467</v>
      </c>
      <c r="G30" s="513"/>
      <c r="H30" s="513"/>
      <c r="I30" s="514"/>
      <c r="J30" s="630" t="s">
        <v>395</v>
      </c>
      <c r="K30" s="511" t="s">
        <v>242</v>
      </c>
    </row>
    <row r="31" spans="1:11" ht="19.5" customHeight="1">
      <c r="A31" s="510"/>
      <c r="B31" s="112" t="s">
        <v>396</v>
      </c>
      <c r="C31" s="112" t="s">
        <v>397</v>
      </c>
      <c r="D31" s="112" t="s">
        <v>398</v>
      </c>
      <c r="E31" s="193" t="s">
        <v>239</v>
      </c>
      <c r="F31" s="112" t="s">
        <v>399</v>
      </c>
      <c r="G31" s="112" t="s">
        <v>400</v>
      </c>
      <c r="H31" s="116" t="s">
        <v>401</v>
      </c>
      <c r="I31" s="114" t="s">
        <v>239</v>
      </c>
      <c r="J31" s="631"/>
      <c r="K31" s="510"/>
    </row>
    <row r="32" spans="1:11" ht="18.75" customHeight="1">
      <c r="A32" s="113" t="s">
        <v>573</v>
      </c>
      <c r="B32" s="226"/>
      <c r="C32" s="226"/>
      <c r="D32" s="226"/>
      <c r="E32" s="234"/>
      <c r="F32" s="226"/>
      <c r="G32" s="226"/>
      <c r="H32" s="226"/>
      <c r="I32" s="226"/>
      <c r="J32" s="226"/>
      <c r="K32" s="121" t="str">
        <f>IF(SUM(B32:J32)=0,"",SUM(B32:J32))</f>
        <v/>
      </c>
    </row>
    <row r="33" spans="1:11" ht="15" customHeight="1">
      <c r="A33" s="503" t="s">
        <v>574</v>
      </c>
      <c r="B33" s="293"/>
      <c r="C33" s="293"/>
      <c r="D33" s="293"/>
      <c r="E33" s="294"/>
      <c r="F33" s="293"/>
      <c r="G33" s="293"/>
      <c r="H33" s="293"/>
      <c r="I33" s="293"/>
      <c r="J33" s="293"/>
      <c r="K33" s="122" t="str">
        <f t="shared" ref="K33:K34" si="0">IF(SUM(B33:J33)=0,"",SUM(B33:J33))</f>
        <v/>
      </c>
    </row>
    <row r="34" spans="1:11" ht="15" customHeight="1">
      <c r="A34" s="503"/>
      <c r="B34" s="231"/>
      <c r="C34" s="231"/>
      <c r="D34" s="231"/>
      <c r="E34" s="240"/>
      <c r="F34" s="231"/>
      <c r="G34" s="231"/>
      <c r="H34" s="231"/>
      <c r="I34" s="231"/>
      <c r="J34" s="231"/>
      <c r="K34" s="123" t="str">
        <f t="shared" si="0"/>
        <v/>
      </c>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22"/>
      <c r="B39" s="523"/>
      <c r="C39" s="523"/>
      <c r="D39" s="523"/>
      <c r="E39" s="523"/>
      <c r="F39" s="523"/>
      <c r="G39" s="523"/>
      <c r="H39" s="523"/>
      <c r="I39" s="523"/>
      <c r="J39" s="523"/>
      <c r="K39" s="524"/>
    </row>
    <row r="40" spans="1:11" ht="18.75" customHeight="1">
      <c r="A40" s="525"/>
      <c r="B40" s="526"/>
      <c r="C40" s="526"/>
      <c r="D40" s="526"/>
      <c r="E40" s="526"/>
      <c r="F40" s="526"/>
      <c r="G40" s="526"/>
      <c r="H40" s="526"/>
      <c r="I40" s="526"/>
      <c r="J40" s="526"/>
      <c r="K40" s="527"/>
    </row>
    <row r="41" spans="1:11" ht="18.75" customHeight="1">
      <c r="A41" s="528"/>
      <c r="B41" s="529"/>
      <c r="C41" s="529"/>
      <c r="D41" s="529"/>
      <c r="E41" s="529"/>
      <c r="F41" s="529"/>
      <c r="G41" s="529"/>
      <c r="H41" s="529"/>
      <c r="I41" s="529"/>
      <c r="J41" s="529"/>
      <c r="K41" s="530"/>
    </row>
    <row r="44" spans="1:11">
      <c r="A44" s="111" t="s">
        <v>402</v>
      </c>
    </row>
    <row r="45" spans="1:11" ht="3.75" customHeight="1"/>
    <row r="46" spans="1:11" ht="36.75" customHeight="1">
      <c r="A46" s="660" t="s">
        <v>548</v>
      </c>
      <c r="B46" s="660"/>
      <c r="C46" s="660"/>
      <c r="D46" s="660"/>
      <c r="E46" s="660"/>
      <c r="F46" s="660"/>
      <c r="G46" s="660"/>
      <c r="H46" s="660"/>
      <c r="I46" s="660"/>
      <c r="J46" s="660"/>
      <c r="K46" s="660"/>
    </row>
    <row r="47" spans="1:11" ht="4.5" customHeight="1"/>
    <row r="48" spans="1:11" ht="18.75" customHeight="1">
      <c r="A48" s="137" t="s">
        <v>403</v>
      </c>
    </row>
    <row r="49" spans="1:9" ht="18.75" customHeight="1">
      <c r="A49" s="621" t="s">
        <v>404</v>
      </c>
      <c r="B49" s="622"/>
      <c r="C49" s="623"/>
      <c r="D49" s="243"/>
      <c r="E49" s="135" t="s">
        <v>414</v>
      </c>
      <c r="F49" s="577"/>
      <c r="G49" s="578"/>
      <c r="H49" s="578"/>
      <c r="I49" s="625"/>
    </row>
    <row r="50" spans="1:9" ht="18.75" customHeight="1">
      <c r="A50" s="621" t="s">
        <v>405</v>
      </c>
      <c r="B50" s="622"/>
      <c r="C50" s="623"/>
      <c r="D50" s="535" t="s">
        <v>415</v>
      </c>
      <c r="E50" s="554"/>
      <c r="F50" s="554"/>
      <c r="G50" s="536"/>
      <c r="H50" s="577"/>
      <c r="I50" s="625"/>
    </row>
    <row r="51" spans="1:9" ht="18.75" customHeight="1">
      <c r="A51" s="627" t="s">
        <v>406</v>
      </c>
      <c r="B51" s="628"/>
      <c r="C51" s="628"/>
      <c r="D51" s="628"/>
      <c r="E51" s="628"/>
      <c r="F51" s="628"/>
      <c r="G51" s="628"/>
      <c r="H51" s="628"/>
      <c r="I51" s="629"/>
    </row>
    <row r="52" spans="1:9" ht="18.75" customHeight="1">
      <c r="A52" s="132"/>
      <c r="B52" s="621" t="s">
        <v>410</v>
      </c>
      <c r="C52" s="623"/>
      <c r="D52" s="131" t="s">
        <v>408</v>
      </c>
      <c r="E52" s="244"/>
      <c r="F52" s="177" t="s">
        <v>409</v>
      </c>
      <c r="G52" s="244"/>
      <c r="H52" s="177" t="s">
        <v>412</v>
      </c>
      <c r="I52" s="115"/>
    </row>
    <row r="53" spans="1:9" ht="18.75" customHeight="1">
      <c r="A53" s="132"/>
      <c r="B53" s="621" t="s">
        <v>637</v>
      </c>
      <c r="C53" s="623"/>
      <c r="D53" s="131" t="s">
        <v>413</v>
      </c>
      <c r="E53" s="244"/>
      <c r="F53" s="177" t="s">
        <v>409</v>
      </c>
      <c r="G53" s="244"/>
      <c r="H53" s="177" t="s">
        <v>412</v>
      </c>
      <c r="I53" s="115"/>
    </row>
    <row r="54" spans="1:9" ht="18.75" customHeight="1">
      <c r="A54" s="132"/>
      <c r="B54" s="621" t="s">
        <v>411</v>
      </c>
      <c r="C54" s="623"/>
      <c r="D54" s="131" t="s">
        <v>413</v>
      </c>
      <c r="E54" s="244"/>
      <c r="F54" s="177" t="s">
        <v>409</v>
      </c>
      <c r="G54" s="244"/>
      <c r="H54" s="177" t="s">
        <v>412</v>
      </c>
      <c r="I54" s="115"/>
    </row>
    <row r="55" spans="1:9" ht="18.75" customHeight="1">
      <c r="A55" s="136"/>
      <c r="B55" s="621" t="s">
        <v>407</v>
      </c>
      <c r="C55" s="623"/>
      <c r="D55" s="535"/>
      <c r="E55" s="554"/>
      <c r="F55" s="554"/>
      <c r="G55" s="536"/>
      <c r="H55" s="137"/>
      <c r="I55" s="142"/>
    </row>
    <row r="56" spans="1:9" ht="11.25" customHeight="1">
      <c r="A56" s="181"/>
    </row>
    <row r="57" spans="1:9" ht="11.25" customHeight="1"/>
    <row r="58" spans="1:9" ht="11.25" customHeight="1"/>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551</v>
      </c>
    </row>
    <row r="2" spans="1:11" ht="18" customHeight="1">
      <c r="A2" s="502" t="s">
        <v>245</v>
      </c>
      <c r="B2" s="502"/>
      <c r="C2" s="502"/>
      <c r="D2" s="502"/>
      <c r="E2" s="502"/>
      <c r="F2" s="502"/>
      <c r="G2" s="502"/>
      <c r="H2" s="502"/>
      <c r="I2" s="502"/>
      <c r="J2" s="502"/>
      <c r="K2" s="502"/>
    </row>
    <row r="5" spans="1:11" ht="18.75" customHeight="1">
      <c r="A5" s="113" t="s">
        <v>67</v>
      </c>
      <c r="B5" s="540" t="s">
        <v>652</v>
      </c>
      <c r="C5" s="540"/>
      <c r="D5" s="540"/>
      <c r="E5" s="540"/>
      <c r="F5" s="540"/>
      <c r="G5" s="540"/>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c r="A17" s="503" t="s">
        <v>341</v>
      </c>
      <c r="B17" s="503" t="s">
        <v>243</v>
      </c>
      <c r="C17" s="503"/>
      <c r="D17" s="503"/>
      <c r="E17" s="503"/>
      <c r="F17" s="503"/>
      <c r="G17" s="503" t="s">
        <v>244</v>
      </c>
      <c r="H17" s="503"/>
      <c r="I17" s="503"/>
      <c r="J17" s="503"/>
      <c r="K17" s="503"/>
    </row>
    <row r="18" spans="1:11" ht="18.75" customHeight="1">
      <c r="A18" s="503"/>
      <c r="B18" s="508"/>
      <c r="C18" s="508"/>
      <c r="D18" s="518" t="s">
        <v>274</v>
      </c>
      <c r="E18" s="519"/>
      <c r="F18" s="224"/>
      <c r="G18" s="508"/>
      <c r="H18" s="508"/>
      <c r="I18" s="518" t="s">
        <v>274</v>
      </c>
      <c r="J18" s="519"/>
      <c r="K18" s="224"/>
    </row>
    <row r="19" spans="1:11">
      <c r="A19" s="532" t="s">
        <v>252</v>
      </c>
      <c r="B19" s="503" t="s">
        <v>250</v>
      </c>
      <c r="C19" s="503"/>
      <c r="D19" s="503"/>
      <c r="E19" s="503"/>
      <c r="F19" s="503"/>
      <c r="G19" s="503" t="s">
        <v>251</v>
      </c>
      <c r="H19" s="503"/>
      <c r="I19" s="503"/>
      <c r="J19" s="503"/>
      <c r="K19" s="503"/>
    </row>
    <row r="20" spans="1:11" ht="18.75" customHeight="1">
      <c r="A20" s="505"/>
      <c r="B20" s="508"/>
      <c r="C20" s="508"/>
      <c r="D20" s="508"/>
      <c r="E20" s="508"/>
      <c r="F20" s="508"/>
      <c r="G20" s="508"/>
      <c r="H20" s="508"/>
      <c r="I20" s="508"/>
      <c r="J20" s="508"/>
      <c r="K20" s="508"/>
    </row>
    <row r="21" spans="1:11" ht="12" customHeight="1">
      <c r="A21" s="531" t="s">
        <v>547</v>
      </c>
      <c r="B21" s="113" t="s">
        <v>254</v>
      </c>
      <c r="C21" s="506" t="s">
        <v>255</v>
      </c>
      <c r="D21" s="506"/>
      <c r="E21" s="506"/>
      <c r="F21" s="506"/>
      <c r="G21" s="506"/>
      <c r="H21" s="506"/>
      <c r="I21" s="506"/>
      <c r="J21" s="506"/>
      <c r="K21" s="506"/>
    </row>
    <row r="22" spans="1:11">
      <c r="A22" s="531"/>
      <c r="B22" s="508"/>
      <c r="C22" s="113" t="s">
        <v>256</v>
      </c>
      <c r="D22" s="113" t="s">
        <v>257</v>
      </c>
      <c r="E22" s="113" t="s">
        <v>258</v>
      </c>
      <c r="F22" s="516" t="s">
        <v>251</v>
      </c>
      <c r="G22" s="517"/>
      <c r="H22" s="503" t="s">
        <v>259</v>
      </c>
      <c r="I22" s="503"/>
      <c r="J22" s="503"/>
      <c r="K22" s="503"/>
    </row>
    <row r="23" spans="1:11" ht="18.75" customHeight="1">
      <c r="A23" s="531"/>
      <c r="B23" s="508"/>
      <c r="C23" s="225"/>
      <c r="D23" s="226"/>
      <c r="E23" s="227"/>
      <c r="F23" s="515"/>
      <c r="G23" s="515"/>
      <c r="H23" s="117" t="s">
        <v>260</v>
      </c>
      <c r="I23" s="228"/>
      <c r="J23" s="117" t="s">
        <v>261</v>
      </c>
      <c r="K23" s="229"/>
    </row>
    <row r="24" spans="1:11" ht="18.75" customHeight="1">
      <c r="A24" s="531"/>
      <c r="B24" s="508"/>
      <c r="C24" s="225"/>
      <c r="D24" s="226"/>
      <c r="E24" s="227"/>
      <c r="F24" s="515"/>
      <c r="G24" s="515"/>
      <c r="H24" s="117" t="s">
        <v>260</v>
      </c>
      <c r="I24" s="228"/>
      <c r="J24" s="117" t="s">
        <v>261</v>
      </c>
      <c r="K24" s="229"/>
    </row>
    <row r="27" spans="1:11">
      <c r="A27" s="111" t="s">
        <v>276</v>
      </c>
    </row>
    <row r="28" spans="1:11" ht="3.75" customHeight="1"/>
    <row r="29" spans="1:11">
      <c r="A29" s="511" t="s">
        <v>46</v>
      </c>
      <c r="B29" s="512" t="s">
        <v>320</v>
      </c>
      <c r="C29" s="513"/>
      <c r="D29" s="513"/>
      <c r="E29" s="513"/>
      <c r="F29" s="513"/>
      <c r="G29" s="514"/>
      <c r="H29" s="512" t="s">
        <v>321</v>
      </c>
      <c r="I29" s="514"/>
      <c r="J29" s="511" t="s">
        <v>241</v>
      </c>
      <c r="K29" s="511" t="s">
        <v>242</v>
      </c>
    </row>
    <row r="30" spans="1:11" ht="24">
      <c r="A30" s="510"/>
      <c r="B30" s="112" t="s">
        <v>234</v>
      </c>
      <c r="C30" s="112" t="s">
        <v>235</v>
      </c>
      <c r="D30" s="112" t="s">
        <v>236</v>
      </c>
      <c r="E30" s="112" t="s">
        <v>237</v>
      </c>
      <c r="F30" s="112" t="s">
        <v>238</v>
      </c>
      <c r="G30" s="112" t="s">
        <v>239</v>
      </c>
      <c r="H30" s="116" t="s">
        <v>249</v>
      </c>
      <c r="I30" s="114" t="s">
        <v>240</v>
      </c>
      <c r="J30" s="510"/>
      <c r="K30" s="510"/>
    </row>
    <row r="31" spans="1:11" ht="18.75" customHeight="1">
      <c r="A31" s="113" t="s">
        <v>573</v>
      </c>
      <c r="B31" s="226"/>
      <c r="C31" s="226"/>
      <c r="D31" s="226"/>
      <c r="E31" s="226"/>
      <c r="F31" s="226"/>
      <c r="G31" s="226"/>
      <c r="H31" s="226"/>
      <c r="I31" s="226"/>
      <c r="J31" s="226"/>
      <c r="K31" s="121" t="str">
        <f>IF(SUM(B31:J31)=0,"",SUM(B31:J31))</f>
        <v/>
      </c>
    </row>
    <row r="32" spans="1:11" ht="15" customHeight="1">
      <c r="A32" s="503" t="s">
        <v>574</v>
      </c>
      <c r="B32" s="293"/>
      <c r="C32" s="293"/>
      <c r="D32" s="293"/>
      <c r="E32" s="293"/>
      <c r="F32" s="293"/>
      <c r="G32" s="293"/>
      <c r="H32" s="293"/>
      <c r="I32" s="293"/>
      <c r="J32" s="293"/>
      <c r="K32" s="122" t="str">
        <f t="shared" ref="K32:K33" si="0">IF(SUM(B32:J32)=0,"",SUM(B32:J32))</f>
        <v/>
      </c>
    </row>
    <row r="33" spans="1:11" ht="15" customHeight="1">
      <c r="A33" s="503"/>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22"/>
      <c r="B38" s="523"/>
      <c r="C38" s="523"/>
      <c r="D38" s="523"/>
      <c r="E38" s="523"/>
      <c r="F38" s="523"/>
      <c r="G38" s="523"/>
      <c r="H38" s="523"/>
      <c r="I38" s="523"/>
      <c r="J38" s="523"/>
      <c r="K38" s="524"/>
    </row>
    <row r="39" spans="1:11" ht="18.75" customHeight="1">
      <c r="A39" s="525"/>
      <c r="B39" s="526"/>
      <c r="C39" s="526"/>
      <c r="D39" s="526"/>
      <c r="E39" s="526"/>
      <c r="F39" s="526"/>
      <c r="G39" s="526"/>
      <c r="H39" s="526"/>
      <c r="I39" s="526"/>
      <c r="J39" s="526"/>
      <c r="K39" s="527"/>
    </row>
    <row r="40" spans="1:11" ht="18.75" customHeight="1">
      <c r="A40" s="528"/>
      <c r="B40" s="529"/>
      <c r="C40" s="529"/>
      <c r="D40" s="529"/>
      <c r="E40" s="529"/>
      <c r="F40" s="529"/>
      <c r="G40" s="529"/>
      <c r="H40" s="529"/>
      <c r="I40" s="529"/>
      <c r="J40" s="529"/>
      <c r="K40" s="530"/>
    </row>
    <row r="43" spans="1:11">
      <c r="A43" s="111" t="s">
        <v>287</v>
      </c>
    </row>
    <row r="44" spans="1:11" ht="3.75" customHeight="1"/>
    <row r="45" spans="1:11" ht="36.75" customHeight="1">
      <c r="A45" s="660" t="s">
        <v>548</v>
      </c>
      <c r="B45" s="660"/>
      <c r="C45" s="660"/>
      <c r="D45" s="660"/>
      <c r="E45" s="660"/>
      <c r="F45" s="660"/>
      <c r="G45" s="660"/>
      <c r="H45" s="660"/>
      <c r="I45" s="660"/>
      <c r="J45" s="660"/>
      <c r="K45" s="660"/>
    </row>
    <row r="46" spans="1:11" ht="4.5" customHeight="1"/>
    <row r="47" spans="1:11" ht="18.75" customHeight="1">
      <c r="A47" s="520" t="s">
        <v>273</v>
      </c>
      <c r="B47" s="521"/>
      <c r="C47" s="537"/>
      <c r="D47" s="538"/>
      <c r="E47" s="538"/>
      <c r="F47" s="538"/>
      <c r="G47" s="538"/>
      <c r="H47" s="539"/>
      <c r="I47" s="118"/>
      <c r="J47" s="118"/>
      <c r="K47" s="118"/>
    </row>
    <row r="48" spans="1:11" ht="18.75" customHeight="1">
      <c r="A48" s="569" t="s">
        <v>304</v>
      </c>
      <c r="B48" s="570"/>
      <c r="C48" s="566"/>
      <c r="D48" s="567"/>
      <c r="E48" s="567"/>
      <c r="F48" s="567"/>
      <c r="G48" s="567"/>
      <c r="H48" s="568"/>
    </row>
    <row r="49" spans="1:11" ht="18.75" customHeight="1">
      <c r="A49" s="138"/>
      <c r="B49" s="533" t="s">
        <v>288</v>
      </c>
      <c r="C49" s="534"/>
      <c r="D49" s="540" t="s">
        <v>302</v>
      </c>
      <c r="E49" s="540"/>
      <c r="F49" s="540"/>
      <c r="G49" s="535"/>
      <c r="H49" s="536"/>
    </row>
    <row r="50" spans="1:11" ht="18.75" customHeight="1">
      <c r="A50" s="132"/>
      <c r="B50" s="557"/>
      <c r="C50" s="558"/>
      <c r="D50" s="540" t="s">
        <v>306</v>
      </c>
      <c r="E50" s="540"/>
      <c r="F50" s="540"/>
      <c r="G50" s="563"/>
      <c r="H50" s="564"/>
    </row>
    <row r="51" spans="1:11" ht="18.75" customHeight="1">
      <c r="A51" s="132"/>
      <c r="B51" s="533" t="s">
        <v>289</v>
      </c>
      <c r="C51" s="534"/>
      <c r="D51" s="565" t="s">
        <v>305</v>
      </c>
      <c r="E51" s="565"/>
      <c r="F51" s="565"/>
      <c r="G51" s="563"/>
      <c r="H51" s="564"/>
      <c r="I51" s="136"/>
      <c r="J51" s="137"/>
      <c r="K51" s="137"/>
    </row>
    <row r="52" spans="1:11" ht="18.75" customHeight="1">
      <c r="A52" s="132"/>
      <c r="B52" s="559" t="s">
        <v>335</v>
      </c>
      <c r="C52" s="560"/>
      <c r="D52" s="565" t="s">
        <v>290</v>
      </c>
      <c r="E52" s="565"/>
      <c r="F52" s="565"/>
      <c r="G52" s="113" t="s">
        <v>298</v>
      </c>
      <c r="H52" s="555"/>
      <c r="I52" s="561"/>
      <c r="J52" s="561"/>
      <c r="K52" s="562"/>
    </row>
    <row r="53" spans="1:11" ht="18.75" customHeight="1">
      <c r="A53" s="132"/>
      <c r="B53" s="559"/>
      <c r="C53" s="560"/>
      <c r="D53" s="138"/>
      <c r="E53" s="127" t="s">
        <v>296</v>
      </c>
      <c r="F53" s="515"/>
      <c r="G53" s="515"/>
      <c r="H53" s="113" t="s">
        <v>303</v>
      </c>
      <c r="I53" s="515"/>
      <c r="J53" s="515"/>
      <c r="K53" s="515"/>
    </row>
    <row r="54" spans="1:11" ht="18.75" customHeight="1">
      <c r="A54" s="132"/>
      <c r="B54" s="132"/>
      <c r="D54" s="132"/>
      <c r="E54" s="127" t="s">
        <v>248</v>
      </c>
      <c r="F54" s="232"/>
      <c r="G54" s="115" t="s">
        <v>301</v>
      </c>
      <c r="H54" s="113" t="s">
        <v>299</v>
      </c>
      <c r="I54" s="555"/>
      <c r="J54" s="556"/>
      <c r="K54" s="115" t="s">
        <v>300</v>
      </c>
    </row>
    <row r="55" spans="1:11" ht="18.75" customHeight="1">
      <c r="A55" s="132"/>
      <c r="B55" s="132"/>
      <c r="D55" s="132"/>
      <c r="E55" s="540" t="s">
        <v>295</v>
      </c>
      <c r="F55" s="540"/>
      <c r="G55" s="540"/>
      <c r="H55" s="540"/>
      <c r="I55" s="551"/>
      <c r="J55" s="551"/>
      <c r="K55" s="551"/>
    </row>
    <row r="56" spans="1:11" ht="18.75" customHeight="1">
      <c r="A56" s="132"/>
      <c r="B56" s="132"/>
      <c r="D56" s="132"/>
      <c r="E56" s="541" t="s">
        <v>291</v>
      </c>
      <c r="F56" s="542"/>
      <c r="G56" s="541" t="s">
        <v>293</v>
      </c>
      <c r="H56" s="543"/>
      <c r="I56" s="546"/>
      <c r="J56" s="547"/>
      <c r="K56" s="548"/>
    </row>
    <row r="57" spans="1:11" ht="18.75" customHeight="1">
      <c r="A57" s="132"/>
      <c r="B57" s="132"/>
      <c r="D57" s="132"/>
      <c r="E57" s="289"/>
      <c r="F57" s="134"/>
      <c r="G57" s="182"/>
      <c r="H57" s="532" t="s">
        <v>636</v>
      </c>
      <c r="I57" s="130"/>
      <c r="J57" s="290" t="s">
        <v>634</v>
      </c>
      <c r="K57" s="128" t="s">
        <v>635</v>
      </c>
    </row>
    <row r="58" spans="1:11" ht="18.75" customHeight="1">
      <c r="A58" s="132"/>
      <c r="B58" s="132"/>
      <c r="D58" s="132"/>
      <c r="E58" s="289"/>
      <c r="F58" s="134"/>
      <c r="G58" s="289"/>
      <c r="H58" s="552"/>
      <c r="I58" s="128" t="s">
        <v>633</v>
      </c>
      <c r="J58" s="291"/>
      <c r="K58" s="292"/>
    </row>
    <row r="59" spans="1:11" ht="18.75" customHeight="1">
      <c r="A59" s="132"/>
      <c r="B59" s="132"/>
      <c r="D59" s="132"/>
      <c r="E59" s="289"/>
      <c r="F59" s="134"/>
      <c r="G59" s="289"/>
      <c r="H59" s="552"/>
      <c r="I59" s="129" t="s">
        <v>631</v>
      </c>
      <c r="J59" s="292"/>
      <c r="K59" s="292"/>
    </row>
    <row r="60" spans="1:11" ht="18.75" customHeight="1">
      <c r="A60" s="132"/>
      <c r="B60" s="132"/>
      <c r="D60" s="132"/>
      <c r="E60" s="289"/>
      <c r="F60" s="134"/>
      <c r="G60" s="150"/>
      <c r="H60" s="553"/>
      <c r="I60" s="129" t="s">
        <v>632</v>
      </c>
      <c r="J60" s="292"/>
      <c r="K60" s="292"/>
    </row>
    <row r="61" spans="1:11" ht="18.75" customHeight="1">
      <c r="A61" s="136"/>
      <c r="B61" s="136"/>
      <c r="C61" s="137"/>
      <c r="D61" s="136"/>
      <c r="E61" s="133"/>
      <c r="F61" s="139"/>
      <c r="G61" s="544" t="s">
        <v>292</v>
      </c>
      <c r="H61" s="545"/>
      <c r="I61" s="549"/>
      <c r="J61" s="549"/>
      <c r="K61" s="550"/>
    </row>
    <row r="62" spans="1:11" ht="18.75" customHeight="1"/>
    <row r="63" spans="1:11" ht="18.75" customHeight="1"/>
    <row r="64" spans="1:11" ht="18.75" customHeight="1"/>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519</v>
      </c>
    </row>
    <row r="2" spans="1:11" ht="18" customHeight="1">
      <c r="A2" s="502" t="s">
        <v>245</v>
      </c>
      <c r="B2" s="502"/>
      <c r="C2" s="502"/>
      <c r="D2" s="502"/>
      <c r="E2" s="502"/>
      <c r="F2" s="502"/>
      <c r="G2" s="502"/>
      <c r="H2" s="502"/>
      <c r="I2" s="502"/>
      <c r="J2" s="502"/>
      <c r="K2" s="502"/>
    </row>
    <row r="5" spans="1:11" ht="18.75" customHeight="1">
      <c r="A5" s="113" t="s">
        <v>67</v>
      </c>
      <c r="B5" s="506" t="s">
        <v>520</v>
      </c>
      <c r="C5" s="506"/>
      <c r="D5" s="506"/>
      <c r="E5" s="506"/>
      <c r="F5" s="506"/>
    </row>
    <row r="6" spans="1:11" ht="12" customHeight="1">
      <c r="A6" s="119"/>
      <c r="B6" s="120"/>
      <c r="C6" s="120"/>
      <c r="D6" s="120"/>
      <c r="E6" s="120"/>
      <c r="F6" s="120"/>
    </row>
    <row r="8" spans="1:11" ht="15" customHeight="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32" t="s">
        <v>252</v>
      </c>
      <c r="B18" s="503" t="s">
        <v>250</v>
      </c>
      <c r="C18" s="503"/>
      <c r="D18" s="503"/>
      <c r="E18" s="503"/>
      <c r="F18" s="503"/>
      <c r="G18" s="503" t="s">
        <v>251</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c r="C21" s="113" t="s">
        <v>256</v>
      </c>
      <c r="D21" s="113" t="s">
        <v>257</v>
      </c>
      <c r="E21" s="113" t="s">
        <v>258</v>
      </c>
      <c r="F21" s="516" t="s">
        <v>251</v>
      </c>
      <c r="G21" s="517"/>
      <c r="H21" s="503" t="s">
        <v>259</v>
      </c>
      <c r="I21" s="503"/>
      <c r="J21" s="503"/>
      <c r="K21" s="503"/>
    </row>
    <row r="22" spans="1:11" ht="18.75" customHeight="1">
      <c r="A22" s="531"/>
      <c r="B22" s="508"/>
      <c r="C22" s="225"/>
      <c r="D22" s="226"/>
      <c r="E22" s="227"/>
      <c r="F22" s="515"/>
      <c r="G22" s="515"/>
      <c r="H22" s="117" t="s">
        <v>260</v>
      </c>
      <c r="I22" s="228"/>
      <c r="J22" s="117" t="s">
        <v>261</v>
      </c>
      <c r="K22" s="229"/>
    </row>
    <row r="23" spans="1:11" ht="18.75" customHeight="1">
      <c r="A23" s="531"/>
      <c r="B23" s="508"/>
      <c r="C23" s="225"/>
      <c r="D23" s="226"/>
      <c r="E23" s="227"/>
      <c r="F23" s="515"/>
      <c r="G23" s="515"/>
      <c r="H23" s="117" t="s">
        <v>260</v>
      </c>
      <c r="I23" s="228"/>
      <c r="J23" s="117" t="s">
        <v>261</v>
      </c>
      <c r="K23" s="229"/>
    </row>
    <row r="26" spans="1:11">
      <c r="A26" s="111" t="s">
        <v>276</v>
      </c>
    </row>
    <row r="27" spans="1:11" ht="3.75" customHeight="1"/>
    <row r="28" spans="1:11" ht="19.5" customHeight="1">
      <c r="A28" s="569" t="s">
        <v>46</v>
      </c>
      <c r="B28" s="570"/>
      <c r="C28" s="668" t="s">
        <v>529</v>
      </c>
      <c r="D28" s="180"/>
      <c r="E28" s="668" t="s">
        <v>530</v>
      </c>
      <c r="F28" s="184"/>
      <c r="G28" s="668" t="s">
        <v>531</v>
      </c>
      <c r="H28" s="184"/>
      <c r="I28" s="668" t="s">
        <v>532</v>
      </c>
      <c r="J28" s="184"/>
      <c r="K28" s="511" t="s">
        <v>242</v>
      </c>
    </row>
    <row r="29" spans="1:11" ht="24" customHeight="1">
      <c r="A29" s="571"/>
      <c r="B29" s="572"/>
      <c r="C29" s="669"/>
      <c r="D29" s="116" t="s">
        <v>528</v>
      </c>
      <c r="E29" s="669"/>
      <c r="F29" s="116" t="s">
        <v>528</v>
      </c>
      <c r="G29" s="669"/>
      <c r="H29" s="116" t="s">
        <v>528</v>
      </c>
      <c r="I29" s="669"/>
      <c r="J29" s="116" t="s">
        <v>528</v>
      </c>
      <c r="K29" s="510"/>
    </row>
    <row r="30" spans="1:11" ht="30" customHeight="1">
      <c r="A30" s="829" t="s">
        <v>573</v>
      </c>
      <c r="B30" s="830"/>
      <c r="C30" s="226"/>
      <c r="D30" s="226"/>
      <c r="E30" s="234"/>
      <c r="F30" s="226"/>
      <c r="G30" s="234"/>
      <c r="H30" s="226"/>
      <c r="I30" s="234"/>
      <c r="J30" s="226"/>
      <c r="K30" s="121" t="str">
        <f>IF(SUM(C30+E30+G30+I30)=0,"",SUM(C30+E30+G30+I30))</f>
        <v/>
      </c>
    </row>
    <row r="31" spans="1:11" ht="15" customHeight="1">
      <c r="A31" s="831" t="s">
        <v>574</v>
      </c>
      <c r="B31" s="832"/>
      <c r="C31" s="293"/>
      <c r="D31" s="293"/>
      <c r="E31" s="294"/>
      <c r="F31" s="293"/>
      <c r="G31" s="294"/>
      <c r="H31" s="293"/>
      <c r="I31" s="294"/>
      <c r="J31" s="293"/>
      <c r="K31" s="122" t="str">
        <f t="shared" ref="K31:K32" si="0">IF(SUM(C31+E31+G31+I31)=0,"",SUM(C31+E31+G31+I31))</f>
        <v/>
      </c>
    </row>
    <row r="32" spans="1:11" ht="15" customHeight="1">
      <c r="A32" s="831"/>
      <c r="B32" s="832"/>
      <c r="C32" s="235"/>
      <c r="D32" s="235"/>
      <c r="E32" s="235"/>
      <c r="F32" s="235"/>
      <c r="G32" s="235"/>
      <c r="H32" s="235"/>
      <c r="I32" s="235"/>
      <c r="J32" s="235"/>
      <c r="K32" s="157" t="str">
        <f t="shared" si="0"/>
        <v/>
      </c>
    </row>
    <row r="33" spans="1:11" ht="37.5" customHeight="1">
      <c r="A33" s="191"/>
      <c r="B33" s="179" t="s">
        <v>533</v>
      </c>
      <c r="C33" s="827"/>
      <c r="D33" s="828"/>
      <c r="E33" s="827"/>
      <c r="F33" s="828"/>
      <c r="G33" s="827"/>
      <c r="H33" s="828"/>
      <c r="I33" s="827"/>
      <c r="J33" s="828"/>
      <c r="K33" s="194" t="str">
        <f>IF(COUNTIF(C33:J33,"有")=0,"",COUNTIF(C33:J33,"有"))</f>
        <v/>
      </c>
    </row>
    <row r="34" spans="1:11" ht="15" customHeight="1">
      <c r="A34" s="682" t="s">
        <v>534</v>
      </c>
      <c r="B34" s="682"/>
      <c r="C34" s="682"/>
      <c r="D34" s="682"/>
      <c r="E34" s="682"/>
      <c r="F34" s="682"/>
      <c r="G34" s="682"/>
      <c r="H34" s="682"/>
      <c r="I34" s="682"/>
      <c r="J34" s="682"/>
      <c r="K34" s="682"/>
    </row>
    <row r="35" spans="1:11" ht="15" customHeight="1"/>
    <row r="36" spans="1:11" ht="15" customHeight="1">
      <c r="A36" s="119"/>
      <c r="B36" s="126"/>
      <c r="C36" s="126"/>
      <c r="D36" s="126"/>
      <c r="E36" s="126"/>
      <c r="F36" s="126"/>
      <c r="G36" s="126"/>
      <c r="H36" s="126"/>
      <c r="I36" s="126"/>
      <c r="J36" s="126"/>
      <c r="K36" s="126"/>
    </row>
    <row r="37" spans="1:11">
      <c r="A37" s="111" t="s">
        <v>277</v>
      </c>
    </row>
    <row r="38" spans="1:11" ht="3.75" customHeight="1"/>
    <row r="39" spans="1:11" ht="18.75" customHeight="1">
      <c r="A39" s="522"/>
      <c r="B39" s="523"/>
      <c r="C39" s="523"/>
      <c r="D39" s="523"/>
      <c r="E39" s="523"/>
      <c r="F39" s="523"/>
      <c r="G39" s="523"/>
      <c r="H39" s="523"/>
      <c r="I39" s="523"/>
      <c r="J39" s="523"/>
      <c r="K39" s="524"/>
    </row>
    <row r="40" spans="1:11" ht="18.75" customHeight="1">
      <c r="A40" s="525"/>
      <c r="B40" s="526"/>
      <c r="C40" s="526"/>
      <c r="D40" s="526"/>
      <c r="E40" s="526"/>
      <c r="F40" s="526"/>
      <c r="G40" s="526"/>
      <c r="H40" s="526"/>
      <c r="I40" s="526"/>
      <c r="J40" s="526"/>
      <c r="K40" s="527"/>
    </row>
    <row r="41" spans="1:11" ht="18.75" customHeight="1">
      <c r="A41" s="528"/>
      <c r="B41" s="529"/>
      <c r="C41" s="529"/>
      <c r="D41" s="529"/>
      <c r="E41" s="529"/>
      <c r="F41" s="529"/>
      <c r="G41" s="529"/>
      <c r="H41" s="529"/>
      <c r="I41" s="529"/>
      <c r="J41" s="529"/>
      <c r="K41" s="530"/>
    </row>
    <row r="44" spans="1:11">
      <c r="A44" s="111" t="s">
        <v>402</v>
      </c>
    </row>
    <row r="45" spans="1:11" ht="3.75" customHeight="1"/>
    <row r="46" spans="1:11" ht="18.75" customHeight="1">
      <c r="A46" s="533" t="s">
        <v>521</v>
      </c>
      <c r="B46" s="682"/>
      <c r="C46" s="682"/>
      <c r="D46" s="682"/>
      <c r="E46" s="534"/>
      <c r="F46" s="113" t="s">
        <v>522</v>
      </c>
      <c r="G46" s="535"/>
      <c r="H46" s="554"/>
      <c r="I46" s="536"/>
    </row>
    <row r="47" spans="1:11" ht="18.75" customHeight="1">
      <c r="A47" s="824"/>
      <c r="B47" s="825"/>
      <c r="C47" s="825"/>
      <c r="D47" s="825"/>
      <c r="E47" s="826"/>
      <c r="F47" s="113" t="s">
        <v>523</v>
      </c>
      <c r="G47" s="537" t="s">
        <v>524</v>
      </c>
      <c r="H47" s="538"/>
      <c r="I47" s="251" t="s">
        <v>525</v>
      </c>
    </row>
    <row r="48" spans="1:11" ht="6.75" customHeight="1">
      <c r="F48" s="119"/>
      <c r="G48" s="158"/>
      <c r="H48" s="158"/>
      <c r="I48" s="118"/>
    </row>
    <row r="49" spans="1:11" ht="18.75" customHeight="1">
      <c r="A49" s="111" t="s">
        <v>526</v>
      </c>
    </row>
    <row r="50" spans="1:11" ht="3.75" customHeight="1"/>
    <row r="51" spans="1:11" ht="18.75" customHeight="1">
      <c r="A51" s="522"/>
      <c r="B51" s="523"/>
      <c r="C51" s="523"/>
      <c r="D51" s="523"/>
      <c r="E51" s="523"/>
      <c r="F51" s="523"/>
      <c r="G51" s="523"/>
      <c r="H51" s="523"/>
      <c r="I51" s="523"/>
      <c r="J51" s="523"/>
      <c r="K51" s="524"/>
    </row>
    <row r="52" spans="1:11" ht="18.75" customHeight="1">
      <c r="A52" s="525"/>
      <c r="B52" s="526"/>
      <c r="C52" s="526"/>
      <c r="D52" s="526"/>
      <c r="E52" s="526"/>
      <c r="F52" s="526"/>
      <c r="G52" s="526"/>
      <c r="H52" s="526"/>
      <c r="I52" s="526"/>
      <c r="J52" s="526"/>
      <c r="K52" s="527"/>
    </row>
    <row r="53" spans="1:11" ht="18.75" customHeight="1">
      <c r="A53" s="528"/>
      <c r="B53" s="529"/>
      <c r="C53" s="529"/>
      <c r="D53" s="529"/>
      <c r="E53" s="529"/>
      <c r="F53" s="529"/>
      <c r="G53" s="529"/>
      <c r="H53" s="529"/>
      <c r="I53" s="529"/>
      <c r="J53" s="529"/>
      <c r="K53" s="530"/>
    </row>
    <row r="54" spans="1:11" ht="6.75" customHeight="1"/>
    <row r="55" spans="1:11" ht="18.75" customHeight="1">
      <c r="A55" s="111" t="s">
        <v>527</v>
      </c>
    </row>
    <row r="56" spans="1:11" ht="3.75" customHeight="1"/>
    <row r="57" spans="1:11" ht="18.75" customHeight="1">
      <c r="A57" s="522"/>
      <c r="B57" s="523"/>
      <c r="C57" s="523"/>
      <c r="D57" s="523"/>
      <c r="E57" s="523"/>
      <c r="F57" s="523"/>
      <c r="G57" s="523"/>
      <c r="H57" s="523"/>
      <c r="I57" s="523"/>
      <c r="J57" s="523"/>
      <c r="K57" s="524"/>
    </row>
    <row r="58" spans="1:11" ht="18.75" customHeight="1">
      <c r="A58" s="525"/>
      <c r="B58" s="526"/>
      <c r="C58" s="526"/>
      <c r="D58" s="526"/>
      <c r="E58" s="526"/>
      <c r="F58" s="526"/>
      <c r="G58" s="526"/>
      <c r="H58" s="526"/>
      <c r="I58" s="526"/>
      <c r="J58" s="526"/>
      <c r="K58" s="527"/>
    </row>
    <row r="59" spans="1:11" ht="18.75" customHeight="1">
      <c r="A59" s="528"/>
      <c r="B59" s="529"/>
      <c r="C59" s="529"/>
      <c r="D59" s="529"/>
      <c r="E59" s="529"/>
      <c r="F59" s="529"/>
      <c r="G59" s="529"/>
      <c r="H59" s="529"/>
      <c r="I59" s="529"/>
      <c r="J59" s="529"/>
      <c r="K59" s="530"/>
    </row>
    <row r="60" spans="1:11" ht="18.75" customHeight="1"/>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sheetPr>
    <tabColor theme="2" tint="-9.9978637043366805E-2"/>
  </sheetPr>
  <dimension ref="A1:AE28"/>
  <sheetViews>
    <sheetView showGridLines="0" view="pageBreakPreview" topLeftCell="E1" zoomScale="80" zoomScaleNormal="75" zoomScaleSheetLayoutView="80" workbookViewId="0">
      <pane ySplit="6" topLeftCell="A7" activePane="bottomLeft" state="frozen"/>
      <selection pane="bottomLeft" activeCell="F12" sqref="F12"/>
    </sheetView>
  </sheetViews>
  <sheetFormatPr defaultColWidth="9" defaultRowHeight="13.5"/>
  <cols>
    <col min="1" max="1" width="2.75" style="279" hidden="1" customWidth="1"/>
    <col min="2" max="2" width="3.75" style="427" hidden="1" customWidth="1"/>
    <col min="3" max="3" width="0" hidden="1" customWidth="1"/>
    <col min="4" max="4" width="11.875" hidden="1" customWidth="1"/>
    <col min="5" max="5" width="16.5" customWidth="1"/>
    <col min="6" max="6" width="16.625" customWidth="1"/>
    <col min="7" max="7" width="12.125" customWidth="1"/>
    <col min="8" max="8" width="12.625" customWidth="1"/>
    <col min="9" max="9" width="8.625" customWidth="1"/>
    <col min="10" max="10" width="12.625" customWidth="1"/>
    <col min="11" max="11" width="9.625" customWidth="1"/>
    <col min="12" max="12" width="8.625" customWidth="1"/>
    <col min="13" max="13" width="12.625" customWidth="1"/>
    <col min="14" max="14" width="9.625" customWidth="1"/>
    <col min="15" max="15" width="8.625" customWidth="1"/>
    <col min="16" max="17" width="12.625" customWidth="1"/>
    <col min="18" max="18" width="13.25" hidden="1" customWidth="1"/>
    <col min="19" max="23" width="12.625" customWidth="1"/>
    <col min="29" max="29" width="9" customWidth="1"/>
    <col min="30" max="31" width="19.125" customWidth="1"/>
    <col min="32" max="32" width="10.5" bestFit="1" customWidth="1"/>
  </cols>
  <sheetData>
    <row r="1" spans="1:31" ht="28.5">
      <c r="E1" s="385" t="s">
        <v>731</v>
      </c>
    </row>
    <row r="2" spans="1:31" s="1" customFormat="1" ht="30" customHeight="1" thickBot="1">
      <c r="A2" s="363"/>
      <c r="B2" s="428"/>
      <c r="D2" s="373"/>
      <c r="E2" s="386" t="s">
        <v>730</v>
      </c>
      <c r="F2" s="17"/>
      <c r="G2" s="17"/>
      <c r="H2" s="17"/>
      <c r="I2" s="17"/>
      <c r="J2" s="17"/>
      <c r="K2" s="17"/>
      <c r="L2" s="17"/>
      <c r="M2" s="17"/>
      <c r="N2" s="17"/>
      <c r="O2" s="17"/>
      <c r="P2" s="17"/>
      <c r="Q2" s="17"/>
      <c r="R2" s="17"/>
      <c r="S2" s="17"/>
      <c r="T2" s="17"/>
      <c r="U2" s="18"/>
      <c r="V2" s="18"/>
      <c r="W2" s="18"/>
    </row>
    <row r="3" spans="1:31" s="2" customFormat="1" ht="14.1" customHeight="1">
      <c r="A3" s="363"/>
      <c r="B3" s="428"/>
      <c r="C3" s="374"/>
      <c r="D3" s="376"/>
      <c r="E3" s="376"/>
      <c r="F3" s="377"/>
      <c r="G3" s="378"/>
      <c r="H3" s="379" t="s">
        <v>0</v>
      </c>
      <c r="I3" s="379" t="s">
        <v>1</v>
      </c>
      <c r="J3" s="379" t="s">
        <v>2</v>
      </c>
      <c r="K3" s="380"/>
      <c r="L3" s="381"/>
      <c r="M3" s="381" t="s">
        <v>3</v>
      </c>
      <c r="N3" s="380"/>
      <c r="O3" s="381"/>
      <c r="P3" s="381" t="s">
        <v>4</v>
      </c>
      <c r="Q3" s="379" t="s">
        <v>5</v>
      </c>
      <c r="R3" s="379" t="s">
        <v>6</v>
      </c>
      <c r="S3" s="379" t="s">
        <v>7</v>
      </c>
      <c r="T3" s="379" t="s">
        <v>8</v>
      </c>
      <c r="U3" s="377"/>
      <c r="V3" s="376"/>
      <c r="W3" s="436"/>
      <c r="X3" s="411"/>
    </row>
    <row r="4" spans="1:31" s="2" customFormat="1" ht="50.1" customHeight="1">
      <c r="A4" s="367" t="s">
        <v>655</v>
      </c>
      <c r="B4" s="429" t="s">
        <v>656</v>
      </c>
      <c r="C4" s="382" t="s">
        <v>9</v>
      </c>
      <c r="D4" s="4" t="s">
        <v>566</v>
      </c>
      <c r="E4" s="16" t="s">
        <v>665</v>
      </c>
      <c r="F4" s="4" t="s">
        <v>11</v>
      </c>
      <c r="G4" s="5" t="s">
        <v>24</v>
      </c>
      <c r="H4" s="6" t="s">
        <v>12</v>
      </c>
      <c r="I4" s="7" t="s">
        <v>666</v>
      </c>
      <c r="J4" s="6" t="s">
        <v>14</v>
      </c>
      <c r="K4" s="457" t="s">
        <v>15</v>
      </c>
      <c r="L4" s="458"/>
      <c r="M4" s="459"/>
      <c r="N4" s="457" t="s">
        <v>16</v>
      </c>
      <c r="O4" s="458"/>
      <c r="P4" s="459"/>
      <c r="Q4" s="6" t="s">
        <v>25</v>
      </c>
      <c r="R4" s="7" t="s">
        <v>662</v>
      </c>
      <c r="S4" s="7" t="s">
        <v>663</v>
      </c>
      <c r="T4" s="7" t="s">
        <v>664</v>
      </c>
      <c r="U4" s="4" t="s">
        <v>18</v>
      </c>
      <c r="V4" s="4" t="s">
        <v>658</v>
      </c>
      <c r="W4" s="7" t="s">
        <v>657</v>
      </c>
      <c r="X4" s="407" t="s">
        <v>716</v>
      </c>
    </row>
    <row r="5" spans="1:31" s="8" customFormat="1" ht="14.1" customHeight="1">
      <c r="A5" s="364"/>
      <c r="B5" s="430"/>
      <c r="C5" s="383"/>
      <c r="D5" s="10"/>
      <c r="E5" s="12"/>
      <c r="F5" s="11"/>
      <c r="G5" s="12"/>
      <c r="H5" s="11"/>
      <c r="I5" s="11"/>
      <c r="J5" s="13"/>
      <c r="K5" s="19" t="s">
        <v>653</v>
      </c>
      <c r="L5" s="19" t="s">
        <v>19</v>
      </c>
      <c r="M5" s="19" t="s">
        <v>20</v>
      </c>
      <c r="N5" s="19" t="s">
        <v>653</v>
      </c>
      <c r="O5" s="19" t="s">
        <v>19</v>
      </c>
      <c r="P5" s="19" t="s">
        <v>20</v>
      </c>
      <c r="Q5" s="11"/>
      <c r="R5" s="11"/>
      <c r="S5" s="11"/>
      <c r="T5" s="11"/>
      <c r="U5" s="20" t="s">
        <v>21</v>
      </c>
      <c r="V5" s="20"/>
      <c r="W5" s="437"/>
      <c r="X5" s="384"/>
    </row>
    <row r="6" spans="1:31" s="14" customFormat="1" ht="19.5" customHeight="1">
      <c r="A6" s="366"/>
      <c r="B6" s="431"/>
      <c r="C6" s="409"/>
      <c r="D6" s="390"/>
      <c r="E6" s="390"/>
      <c r="F6" s="391"/>
      <c r="G6" s="392"/>
      <c r="H6" s="393" t="s">
        <v>22</v>
      </c>
      <c r="I6" s="393" t="s">
        <v>22</v>
      </c>
      <c r="J6" s="393" t="s">
        <v>22</v>
      </c>
      <c r="K6" s="393" t="s">
        <v>678</v>
      </c>
      <c r="L6" s="393" t="s">
        <v>22</v>
      </c>
      <c r="M6" s="393" t="s">
        <v>22</v>
      </c>
      <c r="N6" s="393" t="s">
        <v>678</v>
      </c>
      <c r="O6" s="393" t="s">
        <v>22</v>
      </c>
      <c r="P6" s="393" t="s">
        <v>22</v>
      </c>
      <c r="Q6" s="393" t="s">
        <v>22</v>
      </c>
      <c r="R6" s="393" t="s">
        <v>22</v>
      </c>
      <c r="S6" s="393" t="s">
        <v>22</v>
      </c>
      <c r="T6" s="393" t="s">
        <v>22</v>
      </c>
      <c r="U6" s="403"/>
      <c r="V6" s="412"/>
      <c r="W6" s="438"/>
      <c r="X6" s="413"/>
    </row>
    <row r="7" spans="1:31" s="443" customFormat="1" ht="39.75" customHeight="1">
      <c r="A7" s="440" t="s">
        <v>682</v>
      </c>
      <c r="B7" s="441" t="s">
        <v>723</v>
      </c>
      <c r="C7" s="446" t="s">
        <v>680</v>
      </c>
      <c r="D7" s="447" t="s">
        <v>715</v>
      </c>
      <c r="E7" s="448" t="s">
        <v>727</v>
      </c>
      <c r="F7" s="445" t="s">
        <v>725</v>
      </c>
      <c r="G7" s="445" t="s">
        <v>721</v>
      </c>
      <c r="H7" s="449">
        <v>10000000</v>
      </c>
      <c r="I7" s="449">
        <v>0</v>
      </c>
      <c r="J7" s="442">
        <f>IF(H7="","",H7-I7)</f>
        <v>10000000</v>
      </c>
      <c r="K7" s="450">
        <v>100</v>
      </c>
      <c r="L7" s="442">
        <f t="shared" ref="L7" si="0">IF(M7="","",IF(K7="","",M7/K7))</f>
        <v>100000</v>
      </c>
      <c r="M7" s="449">
        <v>10000000</v>
      </c>
      <c r="N7" s="450">
        <v>80</v>
      </c>
      <c r="O7" s="449">
        <v>558000</v>
      </c>
      <c r="P7" s="442">
        <f>IF(O7="","",IF(N7="","",IF(W7="単年",N7*O7,N7*O7*X7)))</f>
        <v>44640000</v>
      </c>
      <c r="Q7" s="442">
        <f>IF(P7="","",IF(M7&gt;P7,P7,M7))</f>
        <v>10000000</v>
      </c>
      <c r="R7" s="449">
        <v>10000000</v>
      </c>
      <c r="S7" s="442">
        <f>IF(H7="","",IF(R7="-",MIN(J7,Q7),IF(Y7="a",MIN(J7,Q7,R7),IF(Y7="b",MIN(MIN(J7*Z7,Q7*Z7,R7))))))</f>
        <v>5000000</v>
      </c>
      <c r="T7" s="442">
        <f t="shared" ref="T7" si="1">IF(H7="","",ROUNDDOWN(IF(H7="","",IF(AA7="B",S7,IF(R7="-",S7*AB7,S7*AC7))),-3))</f>
        <v>3333000</v>
      </c>
      <c r="U7" s="451" t="s">
        <v>722</v>
      </c>
      <c r="V7" s="452" t="s">
        <v>647</v>
      </c>
      <c r="W7" s="453" t="s">
        <v>681</v>
      </c>
      <c r="X7" s="454"/>
      <c r="Y7" s="443" t="str">
        <f>VLOOKUP(D7,'管理用（このシートは削除しないでください）'!$H$25:$M$41,2,FALSE)</f>
        <v>b</v>
      </c>
      <c r="Z7" s="444">
        <f>VLOOKUP(D7,'管理用（このシートは削除しないでください）'!$H$25:$M$41,3,FALSE)</f>
        <v>0.5</v>
      </c>
      <c r="AA7" s="443" t="str">
        <f>VLOOKUP(D7,'管理用（このシートは削除しないでください）'!$H$25:$M$41,4,FALSE)</f>
        <v>A</v>
      </c>
      <c r="AB7" s="444">
        <f>VLOOKUP(D7,'管理用（このシートは削除しないでください）'!$H$25:$M$41,5,FALSE)</f>
        <v>0.33333333333333331</v>
      </c>
      <c r="AC7" s="444">
        <f>VLOOKUP(D7,'管理用（このシートは削除しないでください）'!$H$25:$M$41,6,FALSE)</f>
        <v>0.66666666666666663</v>
      </c>
      <c r="AD7" s="443">
        <f t="shared" ref="AD7" si="2">ROUNDDOWN(IF(H7="","",IF(R7="-",MIN(J7,Q7),IF(Y7="a",MIN(J7,Q7,R7),IF(Y7="b",MIN(J7*Z7,Q7*Z7))))),-3)</f>
        <v>5000000</v>
      </c>
      <c r="AE7" s="443">
        <f t="shared" ref="AE7" si="3">ROUNDDOWN(IF(H7="","",IF(R7="-",MIN(J7,Q7),IF(Y7="a",MIN(J7,Q7,R7),IF(Y7="b",MIN(J7,Q7))))),-3)</f>
        <v>10000000</v>
      </c>
    </row>
    <row r="8" spans="1:31" s="443" customFormat="1" ht="39.75" customHeight="1" thickBot="1">
      <c r="A8" s="440" t="s">
        <v>682</v>
      </c>
      <c r="B8" s="441" t="s">
        <v>724</v>
      </c>
      <c r="C8" s="446" t="s">
        <v>680</v>
      </c>
      <c r="D8" s="447" t="s">
        <v>720</v>
      </c>
      <c r="E8" s="456" t="s">
        <v>728</v>
      </c>
      <c r="F8" s="445" t="s">
        <v>725</v>
      </c>
      <c r="G8" s="445" t="s">
        <v>721</v>
      </c>
      <c r="H8" s="449">
        <v>520000</v>
      </c>
      <c r="I8" s="449">
        <v>0</v>
      </c>
      <c r="J8" s="442">
        <f>IF(H8="","",H8-I8)</f>
        <v>520000</v>
      </c>
      <c r="K8" s="450">
        <v>40</v>
      </c>
      <c r="L8" s="442">
        <f t="shared" ref="L8" si="4">IF(M8="","",IF(K8="","",M8/K8))</f>
        <v>13000</v>
      </c>
      <c r="M8" s="449">
        <v>520000</v>
      </c>
      <c r="N8" s="450">
        <v>40</v>
      </c>
      <c r="O8" s="449">
        <v>558000</v>
      </c>
      <c r="P8" s="442">
        <f>IF(O8="","",IF(N8="","",IF(W8="単年",N8*O8,N8*O8*X8)))</f>
        <v>22320000</v>
      </c>
      <c r="Q8" s="442">
        <f>IF(P8="","",IF(M8&gt;P8,P8,M8))</f>
        <v>520000</v>
      </c>
      <c r="R8" s="449">
        <v>260000</v>
      </c>
      <c r="S8" s="442">
        <f>IF(H8="","",IF(R8="-",MIN(J8,Q8),IF(Y8="a",MIN(J8,Q8,R8),IF(Y8="b",MIN(MIN(J8*Z8,Q8*Z8,R8))))))</f>
        <v>260000</v>
      </c>
      <c r="T8" s="442">
        <f>IF(H8="","",ROUNDDOWN(IF(H8="","",IF(AA8="B",S8,IF(R8="-",S8*AB8,S8*AC8))),-3))</f>
        <v>173000</v>
      </c>
      <c r="U8" s="451" t="s">
        <v>722</v>
      </c>
      <c r="V8" s="452" t="s">
        <v>647</v>
      </c>
      <c r="W8" s="453" t="s">
        <v>681</v>
      </c>
      <c r="X8" s="455"/>
      <c r="Y8" s="443" t="str">
        <f>VLOOKUP(D8,'管理用（このシートは削除しないでください）'!$H$25:$M$41,2,FALSE)</f>
        <v>b</v>
      </c>
      <c r="Z8" s="444">
        <f>VLOOKUP(D8,'管理用（このシートは削除しないでください）'!$H$25:$M$41,3,FALSE)</f>
        <v>0.5</v>
      </c>
      <c r="AA8" s="443" t="str">
        <f>VLOOKUP(D8,'管理用（このシートは削除しないでください）'!$H$25:$M$41,4,FALSE)</f>
        <v>A</v>
      </c>
      <c r="AB8" s="444">
        <f>VLOOKUP(D8,'管理用（このシートは削除しないでください）'!$H$25:$M$41,5,FALSE)</f>
        <v>0.33333333333333331</v>
      </c>
      <c r="AC8" s="444">
        <f>VLOOKUP(D8,'管理用（このシートは削除しないでください）'!$H$25:$M$41,6,FALSE)</f>
        <v>0.66666666666666663</v>
      </c>
      <c r="AD8" s="443">
        <f t="shared" ref="AD8" si="5">ROUNDDOWN(IF(H8="","",IF(R8="-",MIN(J8,Q8),IF(Y8="a",MIN(J8,Q8,R8),IF(Y8="b",MIN(J8*Z8,Q8*Z8))))),-3)</f>
        <v>260000</v>
      </c>
      <c r="AE8" s="443">
        <f>ROUNDDOWN(IF(H8="","",IF(R8="-",MIN(J8,Q8),IF(Y8="a",MIN(J8,Q8,R8),IF(Y8="b",MIN(J8,Q8))))),-3)</f>
        <v>520000</v>
      </c>
    </row>
    <row r="9" spans="1:31" s="15" customFormat="1" ht="39.75" customHeight="1" thickTop="1" thickBot="1">
      <c r="A9" s="365"/>
      <c r="B9" s="432"/>
      <c r="C9" s="420"/>
      <c r="D9" s="421"/>
      <c r="E9" s="422"/>
      <c r="F9" s="423"/>
      <c r="G9" s="406" t="s">
        <v>242</v>
      </c>
      <c r="H9" s="387">
        <f>IF(H7="","",SUM(H7:H8))</f>
        <v>10520000</v>
      </c>
      <c r="I9" s="387">
        <f>IF(I7="","",SUM(I7:I8))</f>
        <v>0</v>
      </c>
      <c r="J9" s="387">
        <f>IF(J7="","",SUM(J7:J8))</f>
        <v>10520000</v>
      </c>
      <c r="K9" s="408" t="s">
        <v>667</v>
      </c>
      <c r="L9" s="405" t="s">
        <v>597</v>
      </c>
      <c r="M9" s="387">
        <f>IF(M7="","",SUM(M7:M8))</f>
        <v>10520000</v>
      </c>
      <c r="N9" s="408" t="s">
        <v>667</v>
      </c>
      <c r="O9" s="405" t="s">
        <v>597</v>
      </c>
      <c r="P9" s="387">
        <f>IF(P7="","",SUM(P7:P8))</f>
        <v>66960000</v>
      </c>
      <c r="Q9" s="387">
        <f>IF(Q7="","",SUM(Q7:Q8))</f>
        <v>10520000</v>
      </c>
      <c r="R9" s="387">
        <f>IF(R7="","",SUM(R7:R8))</f>
        <v>10260000</v>
      </c>
      <c r="S9" s="387">
        <f>IF(S7="","",SUM(S7:S8))</f>
        <v>5260000</v>
      </c>
      <c r="T9" s="388">
        <f>IF(T7="","",SUM(T7:T8))</f>
        <v>3506000</v>
      </c>
      <c r="U9" s="424"/>
      <c r="V9" s="425"/>
      <c r="W9" s="425"/>
      <c r="X9"/>
      <c r="Z9" s="288"/>
      <c r="AB9" s="288"/>
      <c r="AC9" s="288"/>
    </row>
    <row r="10" spans="1:31" ht="17.25" customHeight="1">
      <c r="R10" s="433" t="s">
        <v>683</v>
      </c>
    </row>
    <row r="11" spans="1:31" ht="17.25" customHeight="1">
      <c r="R11" s="434" t="s">
        <v>684</v>
      </c>
    </row>
    <row r="13" spans="1:31" ht="17.25">
      <c r="C13" s="274" t="s">
        <v>582</v>
      </c>
    </row>
    <row r="15" spans="1:31">
      <c r="C15" t="s">
        <v>583</v>
      </c>
    </row>
    <row r="16" spans="1:31">
      <c r="C16" t="s">
        <v>584</v>
      </c>
    </row>
    <row r="17" spans="3:3">
      <c r="C17" t="s">
        <v>668</v>
      </c>
    </row>
    <row r="18" spans="3:3">
      <c r="C18" t="s">
        <v>669</v>
      </c>
    </row>
    <row r="19" spans="3:3">
      <c r="C19" t="s">
        <v>670</v>
      </c>
    </row>
    <row r="20" spans="3:3">
      <c r="C20" t="s">
        <v>671</v>
      </c>
    </row>
    <row r="21" spans="3:3">
      <c r="C21" t="s">
        <v>672</v>
      </c>
    </row>
    <row r="22" spans="3:3">
      <c r="C22" t="s">
        <v>673</v>
      </c>
    </row>
    <row r="23" spans="3:3">
      <c r="C23" t="s">
        <v>585</v>
      </c>
    </row>
    <row r="24" spans="3:3">
      <c r="C24" t="s">
        <v>674</v>
      </c>
    </row>
    <row r="25" spans="3:3">
      <c r="C25" t="s">
        <v>675</v>
      </c>
    </row>
    <row r="26" spans="3:3">
      <c r="C26" t="s">
        <v>676</v>
      </c>
    </row>
    <row r="27" spans="3:3">
      <c r="C27" t="s">
        <v>677</v>
      </c>
    </row>
    <row r="28" spans="3:3">
      <c r="C28" t="s">
        <v>726</v>
      </c>
    </row>
  </sheetData>
  <mergeCells count="2">
    <mergeCell ref="K4:M4"/>
    <mergeCell ref="N4:P4"/>
  </mergeCells>
  <phoneticPr fontId="6"/>
  <conditionalFormatting sqref="R7:R8">
    <cfRule type="expression" dxfId="1" priority="1">
      <formula>AND(0&lt;R7,AE7&lt;R7)</formula>
    </cfRule>
    <cfRule type="expression" dxfId="0" priority="2">
      <formula>AND(0&lt;R7,R7&lt;AD7)</formula>
    </cfRule>
  </conditionalFormatting>
  <dataValidations count="5">
    <dataValidation type="list" allowBlank="1" showInputMessage="1" showErrorMessage="1" sqref="E9" xr:uid="{03CC929A-1552-4508-98D4-94FC49676CC3}">
      <formula1>INDIRECT(D9)</formula1>
    </dataValidation>
    <dataValidation type="list" allowBlank="1" showInputMessage="1" showErrorMessage="1" sqref="D9" xr:uid="{3B1975C6-978D-4990-B300-6DF86ED7CF84}">
      <formula1>補助事業名</formula1>
    </dataValidation>
    <dataValidation type="list" allowBlank="1" showInputMessage="1" showErrorMessage="1" sqref="O7:O8" xr:uid="{D2B7F569-715E-4436-A5F3-6C19E897F051}">
      <formula1>"558000,444000,362000"</formula1>
    </dataValidation>
    <dataValidation type="list" allowBlank="1" showInputMessage="1" showErrorMessage="1" sqref="V7:V8" xr:uid="{DA81BD02-2DB3-4FF4-99D6-680835E43727}">
      <formula1>"無,有"</formula1>
    </dataValidation>
    <dataValidation type="list" allowBlank="1" showInputMessage="1" showErrorMessage="1" sqref="W7:W8" xr:uid="{330DB9F3-575C-40F8-A921-67DADB96DBCC}">
      <formula1>"単年,複数年"</formula1>
    </dataValidation>
  </dataValidations>
  <printOptions horizontalCentered="1" verticalCentered="1"/>
  <pageMargins left="0.15748031496062992" right="0.15748031496062992" top="0.59055118110236227" bottom="0.59055118110236227" header="0.62992125984251968" footer="0.51181102362204722"/>
  <pageSetup paperSize="9" scale="60" fitToHeight="7" orientation="landscape" blackAndWhite="1" cellComments="asDisplayed"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65C27DF-79D4-4AAB-8FD8-46B948C7EA69}">
          <x14:formula1>
            <xm:f>'管理用（このシートは削除しないでください）'!$T$3:$U$3</xm:f>
          </x14:formula1>
          <xm:sqref>D7:D8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66"/>
  <sheetViews>
    <sheetView view="pageBreakPreview" topLeftCell="D1" zoomScale="80" zoomScaleNormal="100" zoomScaleSheetLayoutView="80" workbookViewId="0">
      <selection activeCell="B19" sqref="B19"/>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7.625" style="22" customWidth="1"/>
    <col min="9" max="11" width="12.5" style="22" customWidth="1"/>
    <col min="12" max="16384" width="9" style="21"/>
  </cols>
  <sheetData>
    <row r="1" spans="2:21">
      <c r="B1" s="186" t="s">
        <v>67</v>
      </c>
      <c r="D1" s="187" t="s">
        <v>68</v>
      </c>
      <c r="F1" s="187" t="s">
        <v>69</v>
      </c>
      <c r="H1" s="280" t="s">
        <v>586</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35">
      <c r="B3" s="21" t="s">
        <v>685</v>
      </c>
      <c r="D3" s="22" t="s">
        <v>307</v>
      </c>
      <c r="F3" s="22" t="s">
        <v>70</v>
      </c>
      <c r="H3" s="287" t="s">
        <v>600</v>
      </c>
      <c r="I3" s="287" t="s">
        <v>601</v>
      </c>
      <c r="J3" s="287" t="s">
        <v>602</v>
      </c>
      <c r="K3" s="287" t="s">
        <v>603</v>
      </c>
      <c r="L3" s="287" t="s">
        <v>604</v>
      </c>
      <c r="M3" s="287" t="s">
        <v>605</v>
      </c>
      <c r="N3" s="287" t="s">
        <v>606</v>
      </c>
      <c r="O3" s="287" t="s">
        <v>607</v>
      </c>
      <c r="P3" s="287" t="s">
        <v>608</v>
      </c>
      <c r="Q3" s="287" t="s">
        <v>703</v>
      </c>
      <c r="R3" s="287" t="s">
        <v>609</v>
      </c>
      <c r="S3" s="287" t="s">
        <v>610</v>
      </c>
      <c r="T3" s="287" t="s">
        <v>679</v>
      </c>
      <c r="U3" s="287" t="s">
        <v>715</v>
      </c>
    </row>
    <row r="4" spans="2:21">
      <c r="B4" s="21" t="s">
        <v>686</v>
      </c>
      <c r="D4" s="22" t="s">
        <v>308</v>
      </c>
      <c r="F4" s="22" t="s">
        <v>71</v>
      </c>
      <c r="H4" s="281" t="s">
        <v>587</v>
      </c>
      <c r="I4" s="281" t="s">
        <v>587</v>
      </c>
      <c r="J4" s="281" t="s">
        <v>592</v>
      </c>
      <c r="K4" s="281" t="s">
        <v>597</v>
      </c>
      <c r="L4" s="281" t="s">
        <v>597</v>
      </c>
      <c r="M4" s="281" t="s">
        <v>704</v>
      </c>
      <c r="N4" s="281" t="s">
        <v>597</v>
      </c>
      <c r="O4" s="281" t="s">
        <v>597</v>
      </c>
      <c r="P4" s="281" t="s">
        <v>718</v>
      </c>
      <c r="Q4" s="281" t="s">
        <v>597</v>
      </c>
      <c r="R4" s="281" t="s">
        <v>598</v>
      </c>
      <c r="S4" s="281" t="s">
        <v>597</v>
      </c>
      <c r="T4" s="281" t="s">
        <v>595</v>
      </c>
      <c r="U4" s="281" t="s">
        <v>719</v>
      </c>
    </row>
    <row r="5" spans="2:21">
      <c r="B5" s="21" t="s">
        <v>687</v>
      </c>
      <c r="D5" s="22" t="s">
        <v>309</v>
      </c>
      <c r="F5" s="22" t="s">
        <v>72</v>
      </c>
      <c r="H5" s="281" t="s">
        <v>588</v>
      </c>
      <c r="I5" s="281" t="s">
        <v>588</v>
      </c>
      <c r="J5" s="281" t="s">
        <v>593</v>
      </c>
      <c r="K5" s="281"/>
      <c r="L5" s="281"/>
      <c r="M5" s="281" t="s">
        <v>705</v>
      </c>
      <c r="N5" s="281"/>
      <c r="O5" s="281"/>
      <c r="P5" s="281" t="s">
        <v>596</v>
      </c>
      <c r="Q5" s="281"/>
      <c r="R5" s="281" t="s">
        <v>599</v>
      </c>
      <c r="S5" s="281"/>
      <c r="T5" s="281" t="s">
        <v>588</v>
      </c>
      <c r="U5" s="281"/>
    </row>
    <row r="6" spans="2:21">
      <c r="B6" s="21" t="s">
        <v>688</v>
      </c>
      <c r="D6" s="22" t="s">
        <v>310</v>
      </c>
      <c r="F6" s="22" t="s">
        <v>73</v>
      </c>
      <c r="H6" s="281" t="s">
        <v>590</v>
      </c>
      <c r="I6" s="281" t="s">
        <v>590</v>
      </c>
      <c r="J6" s="281" t="s">
        <v>594</v>
      </c>
      <c r="K6" s="281"/>
      <c r="L6" s="281"/>
      <c r="M6" s="281" t="s">
        <v>706</v>
      </c>
      <c r="N6" s="281"/>
      <c r="O6" s="281"/>
      <c r="P6" s="281"/>
      <c r="Q6" s="281"/>
      <c r="R6" s="281"/>
      <c r="S6" s="281"/>
      <c r="T6" s="281" t="s">
        <v>240</v>
      </c>
      <c r="U6" s="281"/>
    </row>
    <row r="7" spans="2:21">
      <c r="B7" s="21" t="s">
        <v>689</v>
      </c>
      <c r="D7" s="22" t="s">
        <v>311</v>
      </c>
      <c r="F7" s="22" t="s">
        <v>74</v>
      </c>
      <c r="H7" s="281" t="s">
        <v>589</v>
      </c>
      <c r="I7" s="281" t="s">
        <v>589</v>
      </c>
      <c r="J7" s="281"/>
      <c r="K7" s="281"/>
      <c r="L7" s="281"/>
      <c r="M7" s="281" t="s">
        <v>707</v>
      </c>
      <c r="N7" s="281"/>
      <c r="O7" s="281"/>
      <c r="P7" s="281"/>
      <c r="Q7" s="281"/>
      <c r="R7" s="281"/>
      <c r="S7" s="281"/>
      <c r="T7" s="281"/>
      <c r="U7" s="281"/>
    </row>
    <row r="8" spans="2:21">
      <c r="B8" s="21" t="s">
        <v>690</v>
      </c>
      <c r="F8" s="22" t="s">
        <v>75</v>
      </c>
      <c r="H8" s="281" t="s">
        <v>591</v>
      </c>
      <c r="I8" s="281"/>
      <c r="J8" s="281"/>
      <c r="K8" s="281"/>
      <c r="L8" s="281"/>
      <c r="M8" s="281"/>
      <c r="N8" s="281"/>
      <c r="O8" s="281"/>
      <c r="P8" s="281"/>
      <c r="Q8" s="281"/>
      <c r="R8" s="281"/>
      <c r="S8" s="281"/>
      <c r="T8" s="281"/>
      <c r="U8" s="281"/>
    </row>
    <row r="9" spans="2:21">
      <c r="B9" s="21" t="s">
        <v>691</v>
      </c>
      <c r="F9" s="22" t="s">
        <v>76</v>
      </c>
      <c r="H9" s="21"/>
      <c r="I9" s="21"/>
      <c r="J9" s="21"/>
      <c r="K9" s="21"/>
    </row>
    <row r="10" spans="2:21">
      <c r="B10" s="21" t="s">
        <v>692</v>
      </c>
      <c r="F10" s="22" t="s">
        <v>552</v>
      </c>
      <c r="H10" s="21"/>
      <c r="I10" s="418"/>
      <c r="J10" s="21"/>
      <c r="K10" s="21"/>
    </row>
    <row r="11" spans="2:21">
      <c r="B11" s="21" t="s">
        <v>702</v>
      </c>
      <c r="H11" s="21"/>
      <c r="I11" s="418"/>
      <c r="J11" s="21"/>
      <c r="K11" s="21"/>
    </row>
    <row r="12" spans="2:21">
      <c r="B12" s="21" t="s">
        <v>693</v>
      </c>
      <c r="H12" s="21"/>
      <c r="I12" s="418"/>
      <c r="J12" s="21"/>
      <c r="K12" s="21"/>
      <c r="U12" s="21" t="s">
        <v>595</v>
      </c>
    </row>
    <row r="13" spans="2:21">
      <c r="B13" s="21" t="s">
        <v>694</v>
      </c>
      <c r="H13" s="275"/>
      <c r="I13" s="277"/>
      <c r="J13" s="278"/>
      <c r="K13" s="278"/>
      <c r="L13" s="278"/>
      <c r="M13" s="278"/>
      <c r="U13" s="21" t="s">
        <v>588</v>
      </c>
    </row>
    <row r="14" spans="2:21">
      <c r="B14" s="21" t="s">
        <v>695</v>
      </c>
      <c r="H14" s="275"/>
      <c r="I14" s="279"/>
      <c r="J14" s="276"/>
      <c r="K14" s="276"/>
      <c r="L14" s="276"/>
      <c r="M14" s="276"/>
      <c r="U14" s="21" t="s">
        <v>240</v>
      </c>
    </row>
    <row r="15" spans="2:21">
      <c r="B15" s="21" t="s">
        <v>696</v>
      </c>
      <c r="H15" s="275"/>
      <c r="I15" s="279"/>
      <c r="J15" s="276"/>
      <c r="K15" s="276"/>
      <c r="L15" s="276"/>
      <c r="M15" s="276"/>
      <c r="U15" s="21" t="s">
        <v>717</v>
      </c>
    </row>
    <row r="16" spans="2:21">
      <c r="B16" s="21" t="s">
        <v>697</v>
      </c>
      <c r="H16" s="275"/>
      <c r="I16" s="279"/>
      <c r="J16" s="276"/>
      <c r="K16" s="276"/>
      <c r="L16" s="276"/>
      <c r="M16" s="276"/>
    </row>
    <row r="17" spans="1:13">
      <c r="B17" s="21" t="s">
        <v>698</v>
      </c>
      <c r="H17" s="275"/>
      <c r="I17" s="279"/>
      <c r="J17" s="276"/>
      <c r="K17" s="276"/>
      <c r="L17" s="276"/>
      <c r="M17" s="276"/>
    </row>
    <row r="18" spans="1:13">
      <c r="B18" s="21" t="s">
        <v>699</v>
      </c>
      <c r="H18" s="275"/>
      <c r="I18" s="279"/>
      <c r="J18" s="276"/>
      <c r="K18" s="276"/>
      <c r="L18" s="276"/>
      <c r="M18" s="276"/>
    </row>
    <row r="19" spans="1:13">
      <c r="A19" s="21" t="s">
        <v>701</v>
      </c>
      <c r="B19" s="21" t="s">
        <v>700</v>
      </c>
      <c r="H19" s="275"/>
      <c r="I19" s="279"/>
      <c r="J19" s="276"/>
      <c r="K19" s="276"/>
      <c r="L19" s="276"/>
      <c r="M19" s="276"/>
    </row>
    <row r="20" spans="1:13">
      <c r="H20" s="275"/>
      <c r="I20" s="279"/>
      <c r="J20" s="276"/>
      <c r="K20" s="276"/>
      <c r="L20" s="276"/>
      <c r="M20" s="276"/>
    </row>
    <row r="21" spans="1:13">
      <c r="H21" s="275"/>
      <c r="I21" s="279"/>
      <c r="J21" s="276"/>
      <c r="K21" s="276"/>
      <c r="L21" s="276"/>
      <c r="M21" s="276"/>
    </row>
    <row r="22" spans="1:13">
      <c r="B22" s="186" t="s">
        <v>263</v>
      </c>
      <c r="D22" s="187" t="s">
        <v>425</v>
      </c>
      <c r="H22" s="280" t="s">
        <v>611</v>
      </c>
      <c r="I22" s="281"/>
      <c r="J22" s="281"/>
      <c r="K22" s="281"/>
      <c r="L22" s="281"/>
      <c r="M22" s="281"/>
    </row>
    <row r="23" spans="1:13">
      <c r="H23" s="281"/>
      <c r="I23" s="281"/>
      <c r="J23" s="281"/>
      <c r="K23" s="281"/>
      <c r="L23" s="281"/>
      <c r="M23" s="281"/>
    </row>
    <row r="24" spans="1:13" ht="42">
      <c r="B24" s="21" t="s">
        <v>650</v>
      </c>
      <c r="C24" s="21" t="s">
        <v>265</v>
      </c>
      <c r="D24" s="22" t="s">
        <v>426</v>
      </c>
      <c r="H24" s="282"/>
      <c r="I24" s="283" t="s">
        <v>612</v>
      </c>
      <c r="J24" s="284" t="s">
        <v>613</v>
      </c>
      <c r="K24" s="284" t="s">
        <v>614</v>
      </c>
      <c r="L24" s="284" t="s">
        <v>615</v>
      </c>
      <c r="M24" s="284" t="s">
        <v>616</v>
      </c>
    </row>
    <row r="25" spans="1:13">
      <c r="B25" s="21" t="s">
        <v>285</v>
      </c>
      <c r="C25" s="21" t="s">
        <v>269</v>
      </c>
      <c r="D25" s="22" t="s">
        <v>427</v>
      </c>
      <c r="H25" s="282" t="s">
        <v>617</v>
      </c>
      <c r="I25" s="285" t="s">
        <v>618</v>
      </c>
      <c r="J25" s="286">
        <v>0.5</v>
      </c>
      <c r="K25" s="286" t="s">
        <v>621</v>
      </c>
      <c r="L25" s="286">
        <v>0.5</v>
      </c>
      <c r="M25" s="286">
        <v>1</v>
      </c>
    </row>
    <row r="26" spans="1:13">
      <c r="B26" s="21" t="s">
        <v>286</v>
      </c>
      <c r="C26" s="21" t="s">
        <v>270</v>
      </c>
      <c r="D26" s="22" t="s">
        <v>428</v>
      </c>
      <c r="H26" s="282" t="s">
        <v>620</v>
      </c>
      <c r="I26" s="285" t="s">
        <v>618</v>
      </c>
      <c r="J26" s="286">
        <v>0.75</v>
      </c>
      <c r="K26" s="286" t="s">
        <v>621</v>
      </c>
      <c r="L26" s="286">
        <v>0.5</v>
      </c>
      <c r="M26" s="286">
        <v>0.66666666666666663</v>
      </c>
    </row>
    <row r="27" spans="1:13">
      <c r="B27" s="21" t="s">
        <v>278</v>
      </c>
      <c r="C27" s="21" t="s">
        <v>279</v>
      </c>
      <c r="D27" s="22" t="s">
        <v>429</v>
      </c>
      <c r="H27" s="282" t="s">
        <v>622</v>
      </c>
      <c r="I27" s="285" t="s">
        <v>618</v>
      </c>
      <c r="J27" s="286">
        <v>0.33333333333333331</v>
      </c>
      <c r="K27" s="286" t="s">
        <v>621</v>
      </c>
      <c r="L27" s="286">
        <v>0.33333333333333331</v>
      </c>
      <c r="M27" s="286">
        <v>1</v>
      </c>
    </row>
    <row r="28" spans="1:13">
      <c r="B28" s="21" t="s">
        <v>649</v>
      </c>
      <c r="C28" s="21" t="s">
        <v>264</v>
      </c>
      <c r="D28" s="22" t="s">
        <v>430</v>
      </c>
      <c r="H28" s="282" t="s">
        <v>623</v>
      </c>
      <c r="I28" s="285" t="s">
        <v>708</v>
      </c>
      <c r="J28" s="286" t="s">
        <v>158</v>
      </c>
      <c r="K28" s="286" t="s">
        <v>621</v>
      </c>
      <c r="L28" s="286">
        <v>0.5</v>
      </c>
      <c r="M28" s="286">
        <v>0.5</v>
      </c>
    </row>
    <row r="29" spans="1:13">
      <c r="B29" s="21" t="s">
        <v>280</v>
      </c>
      <c r="C29" s="21" t="s">
        <v>266</v>
      </c>
      <c r="D29" s="22" t="s">
        <v>431</v>
      </c>
      <c r="H29" s="282" t="s">
        <v>624</v>
      </c>
      <c r="I29" s="285" t="s">
        <v>708</v>
      </c>
      <c r="J29" s="286" t="s">
        <v>158</v>
      </c>
      <c r="K29" s="286" t="s">
        <v>621</v>
      </c>
      <c r="L29" s="286">
        <v>0.5</v>
      </c>
      <c r="M29" s="286">
        <v>0.5</v>
      </c>
    </row>
    <row r="30" spans="1:13">
      <c r="B30" s="21" t="s">
        <v>281</v>
      </c>
      <c r="C30" s="21" t="s">
        <v>267</v>
      </c>
      <c r="D30" s="22" t="s">
        <v>432</v>
      </c>
      <c r="H30" s="282" t="s">
        <v>625</v>
      </c>
      <c r="I30" s="285" t="s">
        <v>709</v>
      </c>
      <c r="J30" s="286" t="s">
        <v>158</v>
      </c>
      <c r="K30" s="286" t="s">
        <v>621</v>
      </c>
      <c r="L30" s="286">
        <v>0.5</v>
      </c>
      <c r="M30" s="286">
        <v>0.5</v>
      </c>
    </row>
    <row r="31" spans="1:13">
      <c r="B31" s="21" t="s">
        <v>282</v>
      </c>
      <c r="C31" s="21" t="s">
        <v>268</v>
      </c>
      <c r="D31" s="22" t="s">
        <v>433</v>
      </c>
      <c r="H31" s="282" t="s">
        <v>626</v>
      </c>
      <c r="I31" s="285" t="s">
        <v>618</v>
      </c>
      <c r="J31" s="286">
        <v>0.66666666666666663</v>
      </c>
      <c r="K31" s="286" t="s">
        <v>621</v>
      </c>
      <c r="L31" s="286">
        <v>0.33333333333333331</v>
      </c>
      <c r="M31" s="286">
        <v>0.5</v>
      </c>
    </row>
    <row r="32" spans="1:13">
      <c r="B32" s="21" t="s">
        <v>283</v>
      </c>
      <c r="C32" s="21" t="s">
        <v>271</v>
      </c>
      <c r="D32" s="22" t="s">
        <v>434</v>
      </c>
      <c r="H32" s="282" t="s">
        <v>628</v>
      </c>
      <c r="I32" s="285" t="s">
        <v>618</v>
      </c>
      <c r="J32" s="286">
        <v>0.66666666666666663</v>
      </c>
      <c r="K32" s="286" t="s">
        <v>621</v>
      </c>
      <c r="L32" s="286">
        <v>0.33333333333333331</v>
      </c>
      <c r="M32" s="286">
        <v>0.5</v>
      </c>
    </row>
    <row r="33" spans="1:13">
      <c r="B33" s="21" t="s">
        <v>284</v>
      </c>
      <c r="D33" s="22" t="s">
        <v>435</v>
      </c>
      <c r="H33" s="282" t="s">
        <v>629</v>
      </c>
      <c r="I33" s="285" t="s">
        <v>618</v>
      </c>
      <c r="J33" s="286">
        <v>0.5</v>
      </c>
      <c r="K33" s="286" t="s">
        <v>621</v>
      </c>
      <c r="L33" s="286">
        <v>0.5</v>
      </c>
      <c r="M33" s="286">
        <v>1</v>
      </c>
    </row>
    <row r="34" spans="1:13">
      <c r="D34" s="22" t="s">
        <v>436</v>
      </c>
      <c r="H34" s="282" t="s">
        <v>710</v>
      </c>
      <c r="I34" s="285" t="s">
        <v>618</v>
      </c>
      <c r="J34" s="286">
        <v>0.5</v>
      </c>
      <c r="K34" s="286" t="s">
        <v>621</v>
      </c>
      <c r="L34" s="286">
        <v>0.5</v>
      </c>
      <c r="M34" s="286">
        <v>1</v>
      </c>
    </row>
    <row r="35" spans="1:13">
      <c r="D35" s="22" t="s">
        <v>437</v>
      </c>
      <c r="H35" s="282" t="s">
        <v>711</v>
      </c>
      <c r="I35" s="285" t="s">
        <v>618</v>
      </c>
      <c r="J35" s="286">
        <v>0.5</v>
      </c>
      <c r="K35" s="286" t="s">
        <v>621</v>
      </c>
      <c r="L35" s="286">
        <v>0.5</v>
      </c>
      <c r="M35" s="286">
        <v>1</v>
      </c>
    </row>
    <row r="36" spans="1:13">
      <c r="D36" s="22" t="s">
        <v>438</v>
      </c>
      <c r="H36" s="282" t="s">
        <v>630</v>
      </c>
      <c r="I36" s="285" t="s">
        <v>618</v>
      </c>
      <c r="J36" s="286">
        <v>0.33333333333333331</v>
      </c>
      <c r="K36" s="286" t="s">
        <v>621</v>
      </c>
      <c r="L36" s="286">
        <v>0.33333333333333331</v>
      </c>
      <c r="M36" s="286">
        <v>1</v>
      </c>
    </row>
    <row r="37" spans="1:13">
      <c r="D37" s="22" t="s">
        <v>439</v>
      </c>
      <c r="H37" s="282" t="s">
        <v>712</v>
      </c>
      <c r="I37" s="285" t="s">
        <v>618</v>
      </c>
      <c r="J37" s="286">
        <v>0.33333333333333331</v>
      </c>
      <c r="K37" s="286" t="s">
        <v>621</v>
      </c>
      <c r="L37" s="286">
        <v>0.33333333333333331</v>
      </c>
      <c r="M37" s="286">
        <v>1</v>
      </c>
    </row>
    <row r="38" spans="1:13">
      <c r="D38" s="22" t="s">
        <v>440</v>
      </c>
      <c r="H38" s="282" t="s">
        <v>713</v>
      </c>
      <c r="I38" s="285" t="s">
        <v>618</v>
      </c>
      <c r="J38" s="286">
        <v>0.66666666666666663</v>
      </c>
      <c r="K38" s="286" t="s">
        <v>621</v>
      </c>
      <c r="L38" s="286">
        <v>0.33333333333333331</v>
      </c>
      <c r="M38" s="286">
        <v>0.5</v>
      </c>
    </row>
    <row r="39" spans="1:13">
      <c r="D39" s="22" t="s">
        <v>441</v>
      </c>
      <c r="H39" s="282" t="s">
        <v>714</v>
      </c>
      <c r="I39" s="285" t="s">
        <v>709</v>
      </c>
      <c r="J39" s="286" t="s">
        <v>158</v>
      </c>
      <c r="K39" s="286" t="s">
        <v>621</v>
      </c>
      <c r="L39" s="286">
        <v>0.5</v>
      </c>
      <c r="M39" s="286">
        <v>0.5</v>
      </c>
    </row>
    <row r="40" spans="1:13">
      <c r="D40" s="22" t="s">
        <v>442</v>
      </c>
      <c r="H40" s="281" t="s">
        <v>679</v>
      </c>
      <c r="I40" s="415" t="s">
        <v>627</v>
      </c>
      <c r="J40" s="416">
        <v>0.5</v>
      </c>
      <c r="K40" s="416" t="s">
        <v>619</v>
      </c>
      <c r="L40" s="416">
        <v>0.33333333333333331</v>
      </c>
      <c r="M40" s="416">
        <v>0.66666666666666663</v>
      </c>
    </row>
    <row r="41" spans="1:13">
      <c r="D41" s="22" t="s">
        <v>443</v>
      </c>
      <c r="H41" s="281" t="s">
        <v>715</v>
      </c>
      <c r="I41" s="415" t="s">
        <v>627</v>
      </c>
      <c r="J41" s="416">
        <v>0.5</v>
      </c>
      <c r="K41" s="416" t="s">
        <v>619</v>
      </c>
      <c r="L41" s="416">
        <v>0.33333333333333331</v>
      </c>
      <c r="M41" s="416">
        <v>0.66666666666666663</v>
      </c>
    </row>
    <row r="42" spans="1:13">
      <c r="D42" s="22" t="s">
        <v>444</v>
      </c>
      <c r="H42" s="21"/>
      <c r="I42" s="21"/>
      <c r="J42" s="21"/>
      <c r="K42" s="21"/>
    </row>
    <row r="43" spans="1:13">
      <c r="D43" s="22" t="s">
        <v>445</v>
      </c>
      <c r="H43" s="21"/>
      <c r="I43" s="21"/>
      <c r="J43" s="21"/>
      <c r="K43" s="21"/>
    </row>
    <row r="44" spans="1:13">
      <c r="D44" s="22" t="s">
        <v>446</v>
      </c>
      <c r="H44" s="21"/>
      <c r="I44" s="21"/>
      <c r="J44" s="21"/>
      <c r="K44" s="21"/>
    </row>
    <row r="45" spans="1:13">
      <c r="D45" s="22" t="s">
        <v>447</v>
      </c>
      <c r="H45" s="21"/>
      <c r="I45" s="21"/>
      <c r="J45" s="21"/>
      <c r="K45" s="21"/>
    </row>
    <row r="46" spans="1:13">
      <c r="H46" s="21"/>
      <c r="I46" s="21"/>
      <c r="J46" s="21"/>
      <c r="K46" s="21"/>
    </row>
    <row r="47" spans="1:13">
      <c r="A47" s="21">
        <v>8</v>
      </c>
      <c r="B47" s="186" t="s">
        <v>476</v>
      </c>
      <c r="H47" s="21"/>
      <c r="I47" s="21"/>
      <c r="J47" s="21"/>
      <c r="K47" s="21"/>
    </row>
    <row r="48" spans="1:13">
      <c r="H48" s="21"/>
      <c r="I48" s="21"/>
      <c r="J48" s="21"/>
      <c r="K48" s="21"/>
    </row>
    <row r="49" spans="2:11" ht="27">
      <c r="B49" s="188" t="s">
        <v>495</v>
      </c>
      <c r="H49" s="21"/>
      <c r="I49" s="21"/>
      <c r="J49" s="21"/>
      <c r="K49" s="21"/>
    </row>
    <row r="50" spans="2:11">
      <c r="B50" s="188" t="s">
        <v>496</v>
      </c>
      <c r="H50" s="21"/>
      <c r="I50" s="21"/>
      <c r="J50" s="21"/>
      <c r="K50" s="21"/>
    </row>
    <row r="51" spans="2:11">
      <c r="B51" s="188" t="s">
        <v>477</v>
      </c>
      <c r="H51" s="21"/>
      <c r="I51" s="21"/>
      <c r="J51" s="21"/>
      <c r="K51" s="21"/>
    </row>
    <row r="52" spans="2:11">
      <c r="B52" s="188" t="s">
        <v>478</v>
      </c>
      <c r="H52" s="21"/>
      <c r="I52" s="21"/>
      <c r="J52" s="21"/>
      <c r="K52" s="21"/>
    </row>
    <row r="53" spans="2:11">
      <c r="B53" s="188" t="s">
        <v>479</v>
      </c>
      <c r="H53" s="21"/>
      <c r="I53" s="21"/>
      <c r="J53" s="21"/>
      <c r="K53" s="21"/>
    </row>
    <row r="54" spans="2:11">
      <c r="B54" s="188" t="s">
        <v>480</v>
      </c>
      <c r="H54" s="21"/>
      <c r="I54" s="21"/>
      <c r="J54" s="21"/>
      <c r="K54" s="21"/>
    </row>
    <row r="55" spans="2:11">
      <c r="B55" s="188"/>
      <c r="H55" s="21"/>
      <c r="I55" s="21"/>
      <c r="J55" s="21"/>
      <c r="K55" s="21"/>
    </row>
    <row r="56" spans="2:11">
      <c r="B56" s="188"/>
      <c r="H56" s="21"/>
      <c r="I56" s="21"/>
      <c r="J56" s="21"/>
      <c r="K56" s="21"/>
    </row>
    <row r="57" spans="2:11">
      <c r="H57" s="21"/>
      <c r="I57" s="21"/>
      <c r="J57" s="21"/>
      <c r="K57" s="21"/>
    </row>
    <row r="58" spans="2:11">
      <c r="H58" s="21"/>
      <c r="I58" s="21"/>
      <c r="J58" s="21"/>
      <c r="K58" s="21"/>
    </row>
    <row r="59" spans="2:11">
      <c r="H59" s="21"/>
      <c r="I59" s="21"/>
      <c r="J59" s="21"/>
      <c r="K59" s="21"/>
    </row>
    <row r="60" spans="2:11">
      <c r="H60" s="21"/>
      <c r="I60" s="21"/>
      <c r="J60" s="21"/>
      <c r="K60" s="21"/>
    </row>
    <row r="61" spans="2:11">
      <c r="H61" s="21"/>
      <c r="I61" s="21"/>
      <c r="J61" s="21"/>
      <c r="K61" s="21"/>
    </row>
    <row r="62" spans="2:11">
      <c r="H62" s="21"/>
      <c r="I62" s="21"/>
      <c r="J62" s="21"/>
      <c r="K62" s="21"/>
    </row>
    <row r="63" spans="2:11">
      <c r="H63" s="21"/>
      <c r="I63" s="21"/>
      <c r="J63" s="21"/>
      <c r="K63" s="21"/>
    </row>
    <row r="64" spans="2:11">
      <c r="H64" s="21"/>
      <c r="I64" s="21"/>
      <c r="J64" s="21"/>
      <c r="K64" s="21"/>
    </row>
    <row r="65" spans="8:11">
      <c r="H65" s="21"/>
      <c r="I65" s="21"/>
      <c r="J65" s="21"/>
      <c r="K65" s="21"/>
    </row>
    <row r="66" spans="8:11">
      <c r="H66" s="21"/>
      <c r="I66" s="21"/>
      <c r="J66" s="21"/>
      <c r="K66"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09" t="s">
        <v>45</v>
      </c>
    </row>
    <row r="2" spans="1:22" ht="17.25" customHeight="1">
      <c r="A2" s="209"/>
      <c r="B2" s="209"/>
      <c r="C2" s="209"/>
      <c r="D2" s="463" t="s">
        <v>639</v>
      </c>
      <c r="E2" s="463"/>
      <c r="F2" s="463"/>
      <c r="G2" s="463"/>
      <c r="H2" s="463"/>
      <c r="I2" s="209"/>
      <c r="J2" s="209"/>
      <c r="K2" s="209"/>
      <c r="L2" s="209"/>
      <c r="M2" s="342"/>
      <c r="N2" s="342"/>
      <c r="O2" s="342"/>
      <c r="P2" s="342"/>
      <c r="Q2" s="342"/>
      <c r="R2" s="342"/>
      <c r="S2" s="342"/>
      <c r="T2" s="342"/>
      <c r="U2" s="342"/>
    </row>
    <row r="3" spans="1:22" ht="17.25">
      <c r="A3" s="209"/>
      <c r="B3" s="209"/>
      <c r="C3" s="209"/>
      <c r="D3" s="463"/>
      <c r="E3" s="463"/>
      <c r="F3" s="463"/>
      <c r="G3" s="463"/>
      <c r="H3" s="463"/>
      <c r="I3" s="209"/>
      <c r="J3" s="209"/>
      <c r="K3" s="209"/>
      <c r="L3" s="209"/>
      <c r="M3" s="342"/>
      <c r="N3" s="342"/>
      <c r="O3" s="342"/>
      <c r="P3" s="342"/>
      <c r="Q3" s="342"/>
      <c r="R3" s="342"/>
      <c r="S3" s="342"/>
      <c r="T3" s="342"/>
      <c r="U3" s="342"/>
    </row>
    <row r="4" spans="1:22" ht="14.25" thickBot="1">
      <c r="A4" s="25" t="s">
        <v>26</v>
      </c>
    </row>
    <row r="5" spans="1:22" s="27" customFormat="1" ht="19.5" customHeight="1" thickBot="1">
      <c r="A5" s="496" t="s">
        <v>27</v>
      </c>
      <c r="B5" s="497"/>
      <c r="C5" s="343"/>
      <c r="D5" s="26" t="s">
        <v>55</v>
      </c>
      <c r="E5" s="498"/>
      <c r="F5" s="499"/>
      <c r="G5" s="499"/>
      <c r="H5" s="499"/>
      <c r="I5" s="500"/>
      <c r="V5" s="27" t="s">
        <v>77</v>
      </c>
    </row>
    <row r="6" spans="1:22" s="27" customFormat="1" ht="12.75" thickBot="1">
      <c r="A6" s="23"/>
    </row>
    <row r="7" spans="1:22" s="27" customFormat="1" ht="18" customHeight="1">
      <c r="A7" s="464" t="s">
        <v>46</v>
      </c>
      <c r="B7" s="465" t="s">
        <v>47</v>
      </c>
      <c r="C7" s="466"/>
      <c r="D7" s="464" t="s">
        <v>638</v>
      </c>
      <c r="E7" s="465"/>
      <c r="F7" s="466"/>
      <c r="G7" s="464" t="s">
        <v>28</v>
      </c>
      <c r="H7" s="465"/>
      <c r="I7" s="465"/>
      <c r="J7" s="465"/>
      <c r="K7" s="465"/>
      <c r="L7" s="466"/>
      <c r="M7" s="464" t="s">
        <v>28</v>
      </c>
      <c r="N7" s="465"/>
      <c r="O7" s="465"/>
      <c r="P7" s="465"/>
      <c r="Q7" s="465"/>
      <c r="R7" s="465"/>
      <c r="S7" s="465"/>
      <c r="T7" s="465"/>
      <c r="U7" s="466"/>
    </row>
    <row r="8" spans="1:22" s="27" customFormat="1" ht="18" customHeight="1">
      <c r="A8" s="501"/>
      <c r="B8" s="484"/>
      <c r="C8" s="485"/>
      <c r="D8" s="501" t="s">
        <v>48</v>
      </c>
      <c r="E8" s="484" t="s">
        <v>49</v>
      </c>
      <c r="F8" s="485" t="s">
        <v>50</v>
      </c>
      <c r="G8" s="467" t="s">
        <v>659</v>
      </c>
      <c r="H8" s="468"/>
      <c r="I8" s="264" t="str">
        <f>IF(I28="","",ROUND(I28/F28*100,0))</f>
        <v/>
      </c>
      <c r="J8" s="469" t="s">
        <v>648</v>
      </c>
      <c r="K8" s="468"/>
      <c r="L8" s="265" t="str">
        <f>IF(I8="","",IF(I8=100,"",100-I8))</f>
        <v/>
      </c>
      <c r="M8" s="467" t="s">
        <v>660</v>
      </c>
      <c r="N8" s="468"/>
      <c r="O8" s="264" t="str">
        <f>IF(O28="","",ROUND(O28/L28*100,0))</f>
        <v/>
      </c>
      <c r="P8" s="467" t="s">
        <v>660</v>
      </c>
      <c r="Q8" s="468"/>
      <c r="R8" s="264" t="str">
        <f>IF(R28="","",ROUND(R28/O28*100,0))</f>
        <v/>
      </c>
      <c r="S8" s="469" t="s">
        <v>660</v>
      </c>
      <c r="T8" s="468"/>
      <c r="U8" s="265" t="str">
        <f>IF(O8="","",IF(O8=100,"",100-O8))</f>
        <v/>
      </c>
    </row>
    <row r="9" spans="1:22" s="27" customFormat="1" ht="18" customHeight="1" thickBot="1">
      <c r="A9" s="491"/>
      <c r="B9" s="492"/>
      <c r="C9" s="493"/>
      <c r="D9" s="491"/>
      <c r="E9" s="492"/>
      <c r="F9" s="493"/>
      <c r="G9" s="337" t="s">
        <v>48</v>
      </c>
      <c r="H9" s="338" t="s">
        <v>49</v>
      </c>
      <c r="I9" s="338" t="s">
        <v>50</v>
      </c>
      <c r="J9" s="338" t="s">
        <v>48</v>
      </c>
      <c r="K9" s="338" t="s">
        <v>49</v>
      </c>
      <c r="L9" s="340" t="s">
        <v>50</v>
      </c>
      <c r="M9" s="337" t="s">
        <v>48</v>
      </c>
      <c r="N9" s="338" t="s">
        <v>49</v>
      </c>
      <c r="O9" s="338" t="s">
        <v>50</v>
      </c>
      <c r="P9" s="337" t="s">
        <v>48</v>
      </c>
      <c r="Q9" s="338" t="s">
        <v>49</v>
      </c>
      <c r="R9" s="338" t="s">
        <v>50</v>
      </c>
      <c r="S9" s="338" t="s">
        <v>48</v>
      </c>
      <c r="T9" s="338" t="s">
        <v>49</v>
      </c>
      <c r="U9" s="340" t="s">
        <v>50</v>
      </c>
    </row>
    <row r="10" spans="1:22" s="27" customFormat="1" ht="18" customHeight="1">
      <c r="A10" s="475" t="s">
        <v>51</v>
      </c>
      <c r="B10" s="494"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c r="A11" s="476"/>
      <c r="B11" s="495"/>
      <c r="C11" s="341" t="s">
        <v>58</v>
      </c>
      <c r="D11" s="259"/>
      <c r="E11" s="260" t="str">
        <f>IF(D11="","",F11/D11)</f>
        <v/>
      </c>
      <c r="F11" s="261"/>
      <c r="G11" s="259"/>
      <c r="H11" s="260" t="str">
        <f>IF(G11="","",I11/G11)</f>
        <v/>
      </c>
      <c r="I11" s="262"/>
      <c r="J11" s="260"/>
      <c r="K11" s="260" t="str">
        <f>IF(J11="","",L11/J11)</f>
        <v/>
      </c>
      <c r="L11" s="263"/>
      <c r="M11" s="259"/>
      <c r="N11" s="260" t="str">
        <f>IF(M11="","",O11/M11)</f>
        <v/>
      </c>
      <c r="O11" s="262"/>
      <c r="P11" s="259"/>
      <c r="Q11" s="260" t="str">
        <f>IF(P11="","",R11/P11)</f>
        <v/>
      </c>
      <c r="R11" s="262"/>
      <c r="S11" s="260"/>
      <c r="T11" s="260" t="str">
        <f>IF(S11="","",U11/S11)</f>
        <v/>
      </c>
      <c r="U11" s="263"/>
    </row>
    <row r="12" spans="1:22" s="27" customFormat="1" ht="18" customHeight="1">
      <c r="A12" s="476"/>
      <c r="B12" s="495"/>
      <c r="C12" s="266" t="s">
        <v>644</v>
      </c>
      <c r="D12" s="259"/>
      <c r="E12" s="260" t="str">
        <f>IF(D12="","",F12/D12)</f>
        <v/>
      </c>
      <c r="F12" s="261"/>
      <c r="G12" s="259"/>
      <c r="H12" s="260" t="str">
        <f>IF(G12="","",I12/G12)</f>
        <v/>
      </c>
      <c r="I12" s="262"/>
      <c r="J12" s="260"/>
      <c r="K12" s="260" t="str">
        <f t="shared" ref="K12:K47" si="0">IF(J12="","",L12/J12)</f>
        <v/>
      </c>
      <c r="L12" s="263"/>
      <c r="M12" s="259"/>
      <c r="N12" s="260" t="str">
        <f>IF(M12="","",O12/M12)</f>
        <v/>
      </c>
      <c r="O12" s="262"/>
      <c r="P12" s="259"/>
      <c r="Q12" s="260" t="str">
        <f>IF(P12="","",R12/P12)</f>
        <v/>
      </c>
      <c r="R12" s="262"/>
      <c r="S12" s="260"/>
      <c r="T12" s="260" t="str">
        <f t="shared" ref="T12:T47" si="1">IF(S12="","",U12/S12)</f>
        <v/>
      </c>
      <c r="U12" s="263"/>
    </row>
    <row r="13" spans="1:22" s="27" customFormat="1" ht="18" customHeight="1">
      <c r="A13" s="476"/>
      <c r="B13" s="495"/>
      <c r="C13" s="344" t="s">
        <v>645</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76"/>
      <c r="B14" s="495"/>
      <c r="C14" s="341" t="s">
        <v>60</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76"/>
      <c r="B15" s="495"/>
      <c r="C15" s="266"/>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76"/>
      <c r="B16" s="495"/>
      <c r="C16" s="266"/>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76"/>
      <c r="B17" s="495"/>
      <c r="C17" s="266"/>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76"/>
      <c r="B18" s="495"/>
      <c r="C18" s="341" t="s">
        <v>59</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76"/>
      <c r="B19" s="495"/>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76"/>
      <c r="B20" s="495"/>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76"/>
      <c r="B21" s="495"/>
      <c r="C21" s="341" t="s">
        <v>60</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76"/>
      <c r="B22" s="495"/>
      <c r="C22" s="266"/>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76"/>
      <c r="B23" s="495"/>
      <c r="C23" s="266"/>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76"/>
      <c r="B24" s="495"/>
      <c r="C24" s="266"/>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76"/>
      <c r="B25" s="495"/>
      <c r="C25" s="266"/>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76"/>
      <c r="B26" s="495"/>
      <c r="C26" s="266"/>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76"/>
      <c r="B27" s="495"/>
      <c r="C27" s="266"/>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76"/>
      <c r="B28" s="495"/>
      <c r="C28" s="339" t="s">
        <v>64</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76"/>
      <c r="B29" s="495" t="s">
        <v>54</v>
      </c>
      <c r="C29" s="268"/>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76"/>
      <c r="B30" s="495"/>
      <c r="C30" s="269"/>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76"/>
      <c r="B31" s="495"/>
      <c r="C31" s="269"/>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76"/>
      <c r="B32" s="495"/>
      <c r="C32" s="269"/>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82" t="s">
        <v>81</v>
      </c>
      <c r="W32" s="483"/>
      <c r="X32" s="483"/>
    </row>
    <row r="33" spans="1:24" s="27" customFormat="1" ht="18" customHeight="1">
      <c r="A33" s="476"/>
      <c r="B33" s="495"/>
      <c r="C33" s="270"/>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82"/>
      <c r="W33" s="483"/>
      <c r="X33" s="483"/>
    </row>
    <row r="34" spans="1:24" s="27" customFormat="1" ht="18" customHeight="1">
      <c r="A34" s="476"/>
      <c r="B34" s="495"/>
      <c r="C34" s="336" t="s">
        <v>64</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76"/>
      <c r="B35" s="484" t="s">
        <v>62</v>
      </c>
      <c r="C35" s="485"/>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76" t="s">
        <v>52</v>
      </c>
      <c r="B36" s="487" t="str">
        <f>C12</f>
        <v>&lt;改修工事&gt;</v>
      </c>
      <c r="C36" s="488"/>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76"/>
      <c r="B37" s="487" t="str">
        <f>C20</f>
        <v>　（改築）</v>
      </c>
      <c r="C37" s="488"/>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76"/>
      <c r="B38" s="32" t="s">
        <v>57</v>
      </c>
      <c r="C38" s="266"/>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76"/>
      <c r="B39" s="32" t="s">
        <v>57</v>
      </c>
      <c r="C39" s="266"/>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76"/>
      <c r="B40" s="33" t="s">
        <v>56</v>
      </c>
      <c r="C40" s="266"/>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76"/>
      <c r="B41" s="487" t="s">
        <v>61</v>
      </c>
      <c r="C41" s="488"/>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76"/>
      <c r="B42" s="487" t="str">
        <f>C20</f>
        <v>　（改築）</v>
      </c>
      <c r="C42" s="488"/>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76"/>
      <c r="B43" s="33" t="s">
        <v>56</v>
      </c>
      <c r="C43" s="266"/>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76"/>
      <c r="B44" s="32" t="s">
        <v>56</v>
      </c>
      <c r="C44" s="266"/>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76"/>
      <c r="B45" s="34" t="s">
        <v>57</v>
      </c>
      <c r="C45" s="271"/>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86"/>
      <c r="B46" s="489" t="s">
        <v>65</v>
      </c>
      <c r="C46" s="490"/>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91" t="s">
        <v>66</v>
      </c>
      <c r="B47" s="492"/>
      <c r="C47" s="493"/>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475" t="s">
        <v>36</v>
      </c>
      <c r="B48" s="478" t="s">
        <v>37</v>
      </c>
      <c r="C48" s="479"/>
      <c r="D48" s="470" t="s">
        <v>32</v>
      </c>
      <c r="E48" s="460" t="s">
        <v>32</v>
      </c>
      <c r="F48" s="331"/>
      <c r="G48" s="470"/>
      <c r="H48" s="460"/>
      <c r="I48" s="332"/>
      <c r="J48" s="460"/>
      <c r="K48" s="460" t="s">
        <v>32</v>
      </c>
      <c r="L48" s="331"/>
      <c r="M48" s="470"/>
      <c r="N48" s="460"/>
      <c r="O48" s="332"/>
      <c r="P48" s="470"/>
      <c r="Q48" s="460"/>
      <c r="R48" s="332"/>
      <c r="S48" s="460"/>
      <c r="T48" s="460" t="s">
        <v>32</v>
      </c>
      <c r="U48" s="331" t="s">
        <v>32</v>
      </c>
    </row>
    <row r="49" spans="1:21" s="27" customFormat="1" ht="18" customHeight="1">
      <c r="A49" s="476"/>
      <c r="B49" s="473" t="s">
        <v>578</v>
      </c>
      <c r="C49" s="474"/>
      <c r="D49" s="471"/>
      <c r="E49" s="461"/>
      <c r="F49" s="317" t="s">
        <v>32</v>
      </c>
      <c r="G49" s="471"/>
      <c r="H49" s="461"/>
      <c r="I49" s="318"/>
      <c r="J49" s="461"/>
      <c r="K49" s="461"/>
      <c r="L49" s="317" t="s">
        <v>32</v>
      </c>
      <c r="M49" s="471"/>
      <c r="N49" s="461"/>
      <c r="O49" s="318"/>
      <c r="P49" s="471"/>
      <c r="Q49" s="461"/>
      <c r="R49" s="318"/>
      <c r="S49" s="461"/>
      <c r="T49" s="461"/>
      <c r="U49" s="317" t="s">
        <v>32</v>
      </c>
    </row>
    <row r="50" spans="1:21" s="27" customFormat="1" ht="18" customHeight="1">
      <c r="A50" s="476"/>
      <c r="B50" s="473" t="s">
        <v>38</v>
      </c>
      <c r="C50" s="474"/>
      <c r="D50" s="471"/>
      <c r="E50" s="461"/>
      <c r="F50" s="317" t="s">
        <v>32</v>
      </c>
      <c r="G50" s="471"/>
      <c r="H50" s="461"/>
      <c r="I50" s="318"/>
      <c r="J50" s="461"/>
      <c r="K50" s="461"/>
      <c r="L50" s="317" t="s">
        <v>32</v>
      </c>
      <c r="M50" s="471"/>
      <c r="N50" s="461"/>
      <c r="O50" s="318"/>
      <c r="P50" s="471"/>
      <c r="Q50" s="461"/>
      <c r="R50" s="318"/>
      <c r="S50" s="461"/>
      <c r="T50" s="461"/>
      <c r="U50" s="317" t="s">
        <v>32</v>
      </c>
    </row>
    <row r="51" spans="1:21" s="27" customFormat="1" ht="18" customHeight="1">
      <c r="A51" s="476"/>
      <c r="B51" s="473" t="s">
        <v>39</v>
      </c>
      <c r="C51" s="474"/>
      <c r="D51" s="471"/>
      <c r="E51" s="461"/>
      <c r="F51" s="317" t="s">
        <v>42</v>
      </c>
      <c r="G51" s="471"/>
      <c r="H51" s="461"/>
      <c r="I51" s="318"/>
      <c r="J51" s="461"/>
      <c r="K51" s="461"/>
      <c r="L51" s="317" t="s">
        <v>32</v>
      </c>
      <c r="M51" s="471"/>
      <c r="N51" s="461"/>
      <c r="O51" s="318"/>
      <c r="P51" s="471"/>
      <c r="Q51" s="461"/>
      <c r="R51" s="318"/>
      <c r="S51" s="461"/>
      <c r="T51" s="461"/>
      <c r="U51" s="317" t="s">
        <v>32</v>
      </c>
    </row>
    <row r="52" spans="1:21" s="27" customFormat="1" ht="18" customHeight="1">
      <c r="A52" s="476"/>
      <c r="B52" s="473" t="s">
        <v>654</v>
      </c>
      <c r="C52" s="474"/>
      <c r="D52" s="471"/>
      <c r="E52" s="461"/>
      <c r="F52" s="305"/>
      <c r="G52" s="471"/>
      <c r="H52" s="461"/>
      <c r="I52" s="318"/>
      <c r="J52" s="461"/>
      <c r="K52" s="461"/>
      <c r="L52" s="317" t="s">
        <v>32</v>
      </c>
      <c r="M52" s="471"/>
      <c r="N52" s="461"/>
      <c r="O52" s="318"/>
      <c r="P52" s="471"/>
      <c r="Q52" s="461"/>
      <c r="R52" s="318"/>
      <c r="S52" s="461"/>
      <c r="T52" s="461"/>
      <c r="U52" s="317" t="s">
        <v>32</v>
      </c>
    </row>
    <row r="53" spans="1:21" s="27" customFormat="1" ht="18" customHeight="1">
      <c r="A53" s="476"/>
      <c r="B53" s="473" t="s">
        <v>40</v>
      </c>
      <c r="C53" s="474"/>
      <c r="D53" s="471"/>
      <c r="E53" s="461"/>
      <c r="F53" s="305"/>
      <c r="G53" s="471"/>
      <c r="H53" s="461"/>
      <c r="I53" s="318"/>
      <c r="J53" s="461"/>
      <c r="K53" s="461"/>
      <c r="L53" s="317" t="s">
        <v>32</v>
      </c>
      <c r="M53" s="471"/>
      <c r="N53" s="461"/>
      <c r="O53" s="318"/>
      <c r="P53" s="471"/>
      <c r="Q53" s="461"/>
      <c r="R53" s="318"/>
      <c r="S53" s="461"/>
      <c r="T53" s="461"/>
      <c r="U53" s="317" t="s">
        <v>32</v>
      </c>
    </row>
    <row r="54" spans="1:21" s="27" customFormat="1" ht="18" customHeight="1">
      <c r="A54" s="476"/>
      <c r="B54" s="473" t="s">
        <v>41</v>
      </c>
      <c r="C54" s="474"/>
      <c r="D54" s="472"/>
      <c r="E54" s="462"/>
      <c r="F54" s="305"/>
      <c r="G54" s="472"/>
      <c r="H54" s="462"/>
      <c r="I54" s="322"/>
      <c r="J54" s="462"/>
      <c r="K54" s="462"/>
      <c r="L54" s="317"/>
      <c r="M54" s="472"/>
      <c r="N54" s="462"/>
      <c r="O54" s="322"/>
      <c r="P54" s="472"/>
      <c r="Q54" s="462"/>
      <c r="R54" s="322"/>
      <c r="S54" s="462"/>
      <c r="T54" s="462"/>
      <c r="U54" s="317" t="s">
        <v>32</v>
      </c>
    </row>
    <row r="55" spans="1:21" s="27" customFormat="1" ht="18" customHeight="1" thickBot="1">
      <c r="A55" s="477"/>
      <c r="B55" s="480" t="s">
        <v>63</v>
      </c>
      <c r="C55" s="481"/>
      <c r="D55" s="333" t="s">
        <v>30</v>
      </c>
      <c r="E55" s="334" t="s">
        <v>30</v>
      </c>
      <c r="F55" s="329" t="str">
        <f>IF(SUM(F48:F54)=0,"",SUM(F48:F54))</f>
        <v/>
      </c>
      <c r="G55" s="333" t="s">
        <v>43</v>
      </c>
      <c r="H55" s="334" t="s">
        <v>43</v>
      </c>
      <c r="I55" s="328" t="str">
        <f>IF(SUM(I48:I54)=0,"",SUM(I48:I54))</f>
        <v/>
      </c>
      <c r="J55" s="334" t="s">
        <v>43</v>
      </c>
      <c r="K55" s="334" t="s">
        <v>43</v>
      </c>
      <c r="L55" s="329" t="str">
        <f>IF(SUM(L48:L54)=0,"",SUM(L48:L54))</f>
        <v/>
      </c>
      <c r="M55" s="333" t="s">
        <v>43</v>
      </c>
      <c r="N55" s="334" t="s">
        <v>43</v>
      </c>
      <c r="O55" s="328" t="str">
        <f>IF(SUM(O48:O54)=0,"",SUM(O48:O54))</f>
        <v/>
      </c>
      <c r="P55" s="333" t="s">
        <v>43</v>
      </c>
      <c r="Q55" s="334" t="s">
        <v>43</v>
      </c>
      <c r="R55" s="328" t="str">
        <f>IF(SUM(R48:R54)=0,"",SUM(R48:R54))</f>
        <v/>
      </c>
      <c r="S55" s="334" t="s">
        <v>43</v>
      </c>
      <c r="T55" s="334" t="s">
        <v>43</v>
      </c>
      <c r="U55" s="329" t="str">
        <f>IF(SUM(U48:U54)=0,"",SUM(U48:U54))</f>
        <v/>
      </c>
    </row>
    <row r="56" spans="1:21">
      <c r="F56" s="267" t="str">
        <f>IF(F47=F55,"","↑【確認】「事業財源」の合計と「合計（総事業費）」が不一致")</f>
        <v/>
      </c>
    </row>
    <row r="57" spans="1:21">
      <c r="F57" s="267"/>
    </row>
    <row r="58" spans="1:21">
      <c r="A58" s="35" t="s">
        <v>44</v>
      </c>
    </row>
    <row r="59" spans="1:21">
      <c r="A59" s="35"/>
    </row>
    <row r="60" spans="1:21">
      <c r="A60" s="36" t="s">
        <v>89</v>
      </c>
      <c r="B60" s="272" t="s">
        <v>96</v>
      </c>
      <c r="C60" s="272"/>
      <c r="D60" s="272"/>
      <c r="E60" s="272"/>
      <c r="F60" s="272"/>
      <c r="G60" s="272"/>
      <c r="H60" s="272"/>
      <c r="I60" s="272"/>
      <c r="J60" s="272"/>
      <c r="K60" s="272"/>
      <c r="L60" s="272"/>
    </row>
    <row r="61" spans="1:21">
      <c r="A61" s="36"/>
      <c r="B61" s="272" t="s">
        <v>640</v>
      </c>
      <c r="C61" s="272"/>
      <c r="D61" s="272"/>
      <c r="E61" s="272"/>
      <c r="F61" s="272"/>
      <c r="G61" s="272"/>
      <c r="H61" s="272"/>
      <c r="I61" s="272"/>
      <c r="J61" s="272"/>
      <c r="K61" s="272"/>
      <c r="L61" s="272"/>
    </row>
    <row r="62" spans="1:21">
      <c r="A62" s="36" t="s">
        <v>90</v>
      </c>
      <c r="B62" s="272" t="s">
        <v>97</v>
      </c>
      <c r="C62" s="272"/>
      <c r="D62" s="272"/>
      <c r="E62" s="272"/>
      <c r="F62" s="272"/>
      <c r="G62" s="272"/>
      <c r="H62" s="272"/>
      <c r="I62" s="272"/>
      <c r="J62" s="272"/>
      <c r="K62" s="272"/>
      <c r="L62" s="272"/>
    </row>
    <row r="63" spans="1:21">
      <c r="A63" s="36"/>
      <c r="B63" s="272" t="s">
        <v>78</v>
      </c>
      <c r="C63" s="272"/>
      <c r="D63" s="272"/>
      <c r="E63" s="272"/>
      <c r="F63" s="272"/>
      <c r="G63" s="272"/>
      <c r="H63" s="272"/>
      <c r="I63" s="272"/>
      <c r="J63" s="272"/>
      <c r="K63" s="272"/>
      <c r="L63" s="272"/>
    </row>
    <row r="64" spans="1:21">
      <c r="A64" s="36" t="s">
        <v>79</v>
      </c>
      <c r="B64" s="272" t="s">
        <v>579</v>
      </c>
      <c r="C64" s="272"/>
      <c r="D64" s="272"/>
      <c r="E64" s="272"/>
      <c r="F64" s="272"/>
      <c r="G64" s="272"/>
      <c r="H64" s="272"/>
      <c r="I64" s="272"/>
      <c r="J64" s="272"/>
      <c r="K64" s="272"/>
      <c r="L64" s="272"/>
    </row>
    <row r="65" spans="1:12">
      <c r="A65" s="36" t="s">
        <v>91</v>
      </c>
      <c r="B65" s="272" t="s">
        <v>98</v>
      </c>
      <c r="C65" s="272"/>
      <c r="D65" s="272"/>
      <c r="E65" s="272"/>
      <c r="F65" s="272"/>
      <c r="G65" s="272"/>
      <c r="H65" s="272"/>
      <c r="I65" s="272"/>
      <c r="J65" s="272"/>
      <c r="K65" s="272"/>
      <c r="L65" s="272"/>
    </row>
    <row r="66" spans="1:12">
      <c r="A66" s="36"/>
      <c r="B66" s="272" t="s">
        <v>641</v>
      </c>
      <c r="C66" s="272"/>
      <c r="D66" s="272"/>
      <c r="E66" s="272"/>
      <c r="F66" s="272"/>
      <c r="G66" s="272"/>
      <c r="H66" s="272"/>
      <c r="I66" s="272"/>
      <c r="J66" s="272"/>
      <c r="K66" s="272"/>
      <c r="L66" s="272"/>
    </row>
    <row r="67" spans="1:12">
      <c r="A67" s="36"/>
      <c r="B67" s="272" t="s">
        <v>642</v>
      </c>
      <c r="C67" s="272"/>
      <c r="D67" s="272"/>
      <c r="E67" s="272"/>
      <c r="F67" s="272"/>
      <c r="G67" s="272"/>
      <c r="H67" s="272"/>
      <c r="I67" s="272"/>
      <c r="J67" s="272"/>
      <c r="K67" s="272"/>
      <c r="L67" s="272"/>
    </row>
    <row r="68" spans="1:12">
      <c r="A68" s="36"/>
      <c r="B68" s="272"/>
      <c r="C68" s="272"/>
      <c r="D68" s="272"/>
      <c r="E68" s="272"/>
      <c r="F68" s="272"/>
      <c r="G68" s="272"/>
      <c r="H68" s="272"/>
      <c r="I68" s="272"/>
      <c r="J68" s="272"/>
      <c r="K68" s="272"/>
      <c r="L68" s="272"/>
    </row>
    <row r="69" spans="1:12">
      <c r="A69" s="36" t="s">
        <v>92</v>
      </c>
      <c r="B69" s="272" t="s">
        <v>643</v>
      </c>
      <c r="C69" s="272"/>
      <c r="D69" s="272"/>
      <c r="E69" s="272"/>
      <c r="F69" s="272"/>
      <c r="G69" s="272"/>
      <c r="H69" s="272"/>
      <c r="I69" s="272"/>
      <c r="J69" s="272"/>
      <c r="K69" s="272"/>
      <c r="L69" s="272"/>
    </row>
    <row r="70" spans="1:12">
      <c r="A70" s="36"/>
      <c r="B70" s="272"/>
      <c r="C70" s="272"/>
      <c r="D70" s="272"/>
      <c r="E70" s="272"/>
      <c r="F70" s="272"/>
      <c r="G70" s="272"/>
      <c r="H70" s="272"/>
      <c r="I70" s="272"/>
      <c r="J70" s="272"/>
      <c r="K70" s="272"/>
      <c r="L70" s="272"/>
    </row>
    <row r="71" spans="1:12">
      <c r="A71" s="36" t="s">
        <v>93</v>
      </c>
      <c r="B71" s="272" t="s">
        <v>82</v>
      </c>
      <c r="C71" s="272"/>
      <c r="D71" s="272"/>
      <c r="E71" s="272"/>
      <c r="F71" s="272"/>
      <c r="G71" s="272"/>
      <c r="H71" s="272"/>
      <c r="I71" s="272"/>
      <c r="J71" s="272"/>
      <c r="K71" s="272"/>
      <c r="L71" s="272"/>
    </row>
    <row r="72" spans="1:12">
      <c r="A72" s="36" t="s">
        <v>83</v>
      </c>
      <c r="B72" s="272" t="s">
        <v>84</v>
      </c>
      <c r="C72" s="272"/>
      <c r="D72" s="272"/>
      <c r="E72" s="272"/>
      <c r="F72" s="272"/>
      <c r="G72" s="272"/>
      <c r="H72" s="272"/>
      <c r="I72" s="272"/>
      <c r="J72" s="272"/>
      <c r="K72" s="272"/>
      <c r="L72" s="272"/>
    </row>
    <row r="73" spans="1:12">
      <c r="A73" s="36" t="s">
        <v>83</v>
      </c>
      <c r="B73" s="272" t="s">
        <v>99</v>
      </c>
      <c r="C73" s="272"/>
      <c r="D73" s="272"/>
      <c r="E73" s="272"/>
      <c r="F73" s="272"/>
      <c r="G73" s="272"/>
      <c r="H73" s="272"/>
      <c r="I73" s="272"/>
      <c r="J73" s="272"/>
      <c r="K73" s="272"/>
      <c r="L73" s="272"/>
    </row>
    <row r="74" spans="1:12">
      <c r="A74" s="36" t="s">
        <v>85</v>
      </c>
      <c r="B74" s="273" t="s">
        <v>580</v>
      </c>
      <c r="C74" s="273"/>
      <c r="D74" s="272"/>
      <c r="E74" s="272"/>
      <c r="F74" s="272"/>
      <c r="G74" s="272"/>
      <c r="H74" s="272"/>
      <c r="I74" s="272"/>
      <c r="J74" s="272"/>
      <c r="K74" s="272"/>
      <c r="L74" s="272"/>
    </row>
    <row r="75" spans="1:12">
      <c r="A75" s="36" t="s">
        <v>86</v>
      </c>
      <c r="B75" s="273" t="s">
        <v>100</v>
      </c>
      <c r="C75" s="273"/>
      <c r="D75" s="272"/>
      <c r="E75" s="272"/>
      <c r="F75" s="272"/>
      <c r="G75" s="272"/>
      <c r="H75" s="272"/>
      <c r="I75" s="272"/>
      <c r="J75" s="272"/>
      <c r="K75" s="272"/>
      <c r="L75" s="272"/>
    </row>
    <row r="76" spans="1:12">
      <c r="A76" s="36" t="s">
        <v>83</v>
      </c>
      <c r="B76" s="273" t="s">
        <v>101</v>
      </c>
      <c r="C76" s="273"/>
      <c r="D76" s="272"/>
      <c r="E76" s="272"/>
      <c r="F76" s="272"/>
      <c r="G76" s="272"/>
      <c r="H76" s="272"/>
      <c r="I76" s="272"/>
      <c r="J76" s="272"/>
      <c r="K76" s="272"/>
      <c r="L76" s="272"/>
    </row>
    <row r="77" spans="1:12">
      <c r="A77" s="36" t="s">
        <v>83</v>
      </c>
      <c r="B77" s="273" t="s">
        <v>581</v>
      </c>
      <c r="C77" s="273"/>
      <c r="D77" s="272"/>
      <c r="E77" s="272"/>
      <c r="F77" s="272"/>
      <c r="G77" s="272"/>
      <c r="H77" s="272"/>
      <c r="I77" s="272"/>
      <c r="J77" s="272"/>
      <c r="K77" s="272"/>
      <c r="L77" s="272"/>
    </row>
    <row r="78" spans="1:12">
      <c r="A78" s="36" t="s">
        <v>94</v>
      </c>
      <c r="B78" s="272" t="s">
        <v>87</v>
      </c>
      <c r="C78" s="272"/>
      <c r="D78" s="272"/>
      <c r="E78" s="272"/>
      <c r="F78" s="272"/>
      <c r="G78" s="272"/>
      <c r="H78" s="272"/>
      <c r="I78" s="272"/>
      <c r="J78" s="272"/>
      <c r="K78" s="272"/>
      <c r="L78" s="272"/>
    </row>
    <row r="79" spans="1:12">
      <c r="A79" s="36" t="s">
        <v>95</v>
      </c>
      <c r="B79" s="272" t="s">
        <v>88</v>
      </c>
      <c r="C79" s="272"/>
      <c r="D79" s="272"/>
      <c r="E79" s="272"/>
      <c r="F79" s="272"/>
      <c r="G79" s="272"/>
      <c r="H79" s="272"/>
      <c r="I79" s="272"/>
      <c r="J79" s="272"/>
      <c r="K79" s="272"/>
      <c r="L79" s="272"/>
    </row>
    <row r="80" spans="1:12">
      <c r="A80" s="37"/>
      <c r="B80" s="272" t="s">
        <v>80</v>
      </c>
      <c r="C80" s="272"/>
      <c r="D80" s="272"/>
      <c r="E80" s="272"/>
      <c r="F80" s="272"/>
      <c r="G80" s="272"/>
      <c r="H80" s="272"/>
      <c r="I80" s="272"/>
      <c r="J80" s="272"/>
      <c r="K80" s="272"/>
      <c r="L80" s="272"/>
    </row>
    <row r="81" spans="1:1">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'管理用（このシートは削除しないでください）'!$B$3:$B$19</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229</v>
      </c>
    </row>
    <row r="2" spans="1:11" ht="18" customHeight="1">
      <c r="A2" s="502" t="s">
        <v>245</v>
      </c>
      <c r="B2" s="502"/>
      <c r="C2" s="502"/>
      <c r="D2" s="502"/>
      <c r="E2" s="502"/>
      <c r="F2" s="502"/>
      <c r="G2" s="502"/>
      <c r="H2" s="502"/>
      <c r="I2" s="502"/>
      <c r="J2" s="502"/>
      <c r="K2" s="502"/>
    </row>
    <row r="5" spans="1:11" ht="18.75" customHeight="1">
      <c r="A5" s="113" t="s">
        <v>67</v>
      </c>
      <c r="B5" s="506" t="s">
        <v>230</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560</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c r="A17" s="503" t="s">
        <v>341</v>
      </c>
      <c r="B17" s="503" t="s">
        <v>243</v>
      </c>
      <c r="C17" s="503"/>
      <c r="D17" s="503"/>
      <c r="E17" s="503"/>
      <c r="F17" s="503"/>
      <c r="G17" s="503" t="s">
        <v>244</v>
      </c>
      <c r="H17" s="503"/>
      <c r="I17" s="503"/>
      <c r="J17" s="503"/>
      <c r="K17" s="503"/>
    </row>
    <row r="18" spans="1:11" ht="18.75" customHeight="1">
      <c r="A18" s="503"/>
      <c r="B18" s="508"/>
      <c r="C18" s="508"/>
      <c r="D18" s="518" t="s">
        <v>274</v>
      </c>
      <c r="E18" s="519"/>
      <c r="F18" s="224"/>
      <c r="G18" s="508"/>
      <c r="H18" s="508"/>
      <c r="I18" s="518" t="s">
        <v>274</v>
      </c>
      <c r="J18" s="519"/>
      <c r="K18" s="224"/>
    </row>
    <row r="19" spans="1:11">
      <c r="A19" s="532" t="s">
        <v>252</v>
      </c>
      <c r="B19" s="503" t="s">
        <v>250</v>
      </c>
      <c r="C19" s="503"/>
      <c r="D19" s="503"/>
      <c r="E19" s="503"/>
      <c r="F19" s="503"/>
      <c r="G19" s="503" t="s">
        <v>251</v>
      </c>
      <c r="H19" s="503"/>
      <c r="I19" s="503"/>
      <c r="J19" s="503"/>
      <c r="K19" s="503"/>
    </row>
    <row r="20" spans="1:11" ht="18.75" customHeight="1">
      <c r="A20" s="505"/>
      <c r="B20" s="508"/>
      <c r="C20" s="508"/>
      <c r="D20" s="508"/>
      <c r="E20" s="508"/>
      <c r="F20" s="508"/>
      <c r="G20" s="508"/>
      <c r="H20" s="508"/>
      <c r="I20" s="508"/>
      <c r="J20" s="508"/>
      <c r="K20" s="508"/>
    </row>
    <row r="21" spans="1:11" ht="12" customHeight="1">
      <c r="A21" s="531" t="s">
        <v>253</v>
      </c>
      <c r="B21" s="113" t="s">
        <v>254</v>
      </c>
      <c r="C21" s="506" t="s">
        <v>255</v>
      </c>
      <c r="D21" s="506"/>
      <c r="E21" s="506"/>
      <c r="F21" s="506"/>
      <c r="G21" s="506"/>
      <c r="H21" s="506"/>
      <c r="I21" s="506"/>
      <c r="J21" s="506"/>
      <c r="K21" s="506"/>
    </row>
    <row r="22" spans="1:11">
      <c r="A22" s="531"/>
      <c r="B22" s="508"/>
      <c r="C22" s="113" t="s">
        <v>256</v>
      </c>
      <c r="D22" s="113" t="s">
        <v>257</v>
      </c>
      <c r="E22" s="113" t="s">
        <v>258</v>
      </c>
      <c r="F22" s="516" t="s">
        <v>251</v>
      </c>
      <c r="G22" s="517"/>
      <c r="H22" s="503" t="s">
        <v>259</v>
      </c>
      <c r="I22" s="503"/>
      <c r="J22" s="503"/>
      <c r="K22" s="503"/>
    </row>
    <row r="23" spans="1:11" ht="18.75" customHeight="1">
      <c r="A23" s="531"/>
      <c r="B23" s="508"/>
      <c r="C23" s="225"/>
      <c r="D23" s="226"/>
      <c r="E23" s="227"/>
      <c r="F23" s="515"/>
      <c r="G23" s="515"/>
      <c r="H23" s="117" t="s">
        <v>260</v>
      </c>
      <c r="I23" s="228"/>
      <c r="J23" s="117" t="s">
        <v>261</v>
      </c>
      <c r="K23" s="229"/>
    </row>
    <row r="24" spans="1:11" ht="18.75" customHeight="1">
      <c r="A24" s="531"/>
      <c r="B24" s="508"/>
      <c r="C24" s="225"/>
      <c r="D24" s="226"/>
      <c r="E24" s="227"/>
      <c r="F24" s="515"/>
      <c r="G24" s="515"/>
      <c r="H24" s="117" t="s">
        <v>260</v>
      </c>
      <c r="I24" s="228"/>
      <c r="J24" s="117" t="s">
        <v>261</v>
      </c>
      <c r="K24" s="229"/>
    </row>
    <row r="27" spans="1:11">
      <c r="A27" s="111" t="s">
        <v>276</v>
      </c>
    </row>
    <row r="28" spans="1:11" ht="3.75" customHeight="1"/>
    <row r="29" spans="1:11">
      <c r="A29" s="511" t="s">
        <v>46</v>
      </c>
      <c r="B29" s="512" t="s">
        <v>320</v>
      </c>
      <c r="C29" s="513"/>
      <c r="D29" s="513"/>
      <c r="E29" s="513"/>
      <c r="F29" s="513"/>
      <c r="G29" s="514"/>
      <c r="H29" s="512" t="s">
        <v>321</v>
      </c>
      <c r="I29" s="514"/>
      <c r="J29" s="509" t="s">
        <v>575</v>
      </c>
      <c r="K29" s="511" t="s">
        <v>242</v>
      </c>
    </row>
    <row r="30" spans="1:11" ht="24">
      <c r="A30" s="510"/>
      <c r="B30" s="112" t="s">
        <v>234</v>
      </c>
      <c r="C30" s="112" t="s">
        <v>235</v>
      </c>
      <c r="D30" s="112" t="s">
        <v>237</v>
      </c>
      <c r="E30" s="112" t="s">
        <v>238</v>
      </c>
      <c r="F30" s="112" t="s">
        <v>236</v>
      </c>
      <c r="G30" s="112" t="s">
        <v>239</v>
      </c>
      <c r="H30" s="116" t="s">
        <v>249</v>
      </c>
      <c r="I30" s="114" t="s">
        <v>240</v>
      </c>
      <c r="J30" s="510"/>
      <c r="K30" s="510"/>
    </row>
    <row r="31" spans="1:11" ht="18.75" customHeight="1">
      <c r="A31" s="113" t="s">
        <v>573</v>
      </c>
      <c r="B31" s="226"/>
      <c r="C31" s="226"/>
      <c r="D31" s="226"/>
      <c r="E31" s="226"/>
      <c r="F31" s="226"/>
      <c r="G31" s="226"/>
      <c r="H31" s="226"/>
      <c r="I31" s="226"/>
      <c r="J31" s="226"/>
      <c r="K31" s="121" t="str">
        <f>IF(SUM(B31:J31)=0,"",SUM(B31:J31))</f>
        <v/>
      </c>
    </row>
    <row r="32" spans="1:11" ht="15" customHeight="1">
      <c r="A32" s="503" t="s">
        <v>574</v>
      </c>
      <c r="B32" s="293"/>
      <c r="C32" s="293"/>
      <c r="D32" s="293"/>
      <c r="E32" s="293"/>
      <c r="F32" s="293"/>
      <c r="G32" s="293"/>
      <c r="H32" s="293"/>
      <c r="I32" s="293"/>
      <c r="J32" s="293"/>
      <c r="K32" s="122" t="str">
        <f t="shared" ref="K32:K33" si="0">IF(SUM(B32:J32)=0,"",SUM(B32:J32))</f>
        <v/>
      </c>
    </row>
    <row r="33" spans="1:11" ht="15" customHeight="1">
      <c r="A33" s="503"/>
      <c r="B33" s="231"/>
      <c r="C33" s="231"/>
      <c r="D33" s="231"/>
      <c r="E33" s="231"/>
      <c r="F33" s="231"/>
      <c r="G33" s="231"/>
      <c r="H33" s="231"/>
      <c r="I33" s="231"/>
      <c r="J33" s="231"/>
      <c r="K33" s="123" t="str">
        <f t="shared" si="0"/>
        <v/>
      </c>
    </row>
    <row r="34" spans="1:11" ht="12" customHeight="1">
      <c r="A34" s="119"/>
      <c r="B34" s="126"/>
      <c r="C34" s="126"/>
      <c r="D34" s="126"/>
      <c r="E34" s="126"/>
      <c r="F34" s="126"/>
      <c r="G34" s="126"/>
      <c r="H34" s="126"/>
      <c r="I34" s="126"/>
      <c r="J34" s="126"/>
      <c r="K34" s="126"/>
    </row>
    <row r="36" spans="1:11">
      <c r="A36" s="111" t="s">
        <v>277</v>
      </c>
    </row>
    <row r="37" spans="1:11" ht="3.75" customHeight="1"/>
    <row r="38" spans="1:11" ht="18.75" customHeight="1">
      <c r="A38" s="522"/>
      <c r="B38" s="523"/>
      <c r="C38" s="523"/>
      <c r="D38" s="523"/>
      <c r="E38" s="523"/>
      <c r="F38" s="523"/>
      <c r="G38" s="523"/>
      <c r="H38" s="523"/>
      <c r="I38" s="523"/>
      <c r="J38" s="523"/>
      <c r="K38" s="524"/>
    </row>
    <row r="39" spans="1:11" ht="18.75" customHeight="1">
      <c r="A39" s="525"/>
      <c r="B39" s="526"/>
      <c r="C39" s="526"/>
      <c r="D39" s="526"/>
      <c r="E39" s="526"/>
      <c r="F39" s="526"/>
      <c r="G39" s="526"/>
      <c r="H39" s="526"/>
      <c r="I39" s="526"/>
      <c r="J39" s="526"/>
      <c r="K39" s="527"/>
    </row>
    <row r="40" spans="1:11" ht="18.75" customHeight="1">
      <c r="A40" s="525"/>
      <c r="B40" s="526"/>
      <c r="C40" s="526"/>
      <c r="D40" s="526"/>
      <c r="E40" s="526"/>
      <c r="F40" s="526"/>
      <c r="G40" s="526"/>
      <c r="H40" s="526"/>
      <c r="I40" s="526"/>
      <c r="J40" s="526"/>
      <c r="K40" s="527"/>
    </row>
    <row r="41" spans="1:11" ht="18.75" customHeight="1">
      <c r="A41" s="528"/>
      <c r="B41" s="529"/>
      <c r="C41" s="529"/>
      <c r="D41" s="529"/>
      <c r="E41" s="529"/>
      <c r="F41" s="529"/>
      <c r="G41" s="529"/>
      <c r="H41" s="529"/>
      <c r="I41" s="529"/>
      <c r="J41" s="529"/>
      <c r="K41" s="530"/>
    </row>
    <row r="44" spans="1:11">
      <c r="A44" s="111" t="s">
        <v>287</v>
      </c>
    </row>
    <row r="45" spans="1:11" ht="3.75" customHeight="1"/>
    <row r="46" spans="1:11" ht="18.75" customHeight="1">
      <c r="A46" s="520" t="s">
        <v>273</v>
      </c>
      <c r="B46" s="521"/>
      <c r="C46" s="537"/>
      <c r="D46" s="538"/>
      <c r="E46" s="538"/>
      <c r="F46" s="538"/>
      <c r="G46" s="538"/>
      <c r="H46" s="539"/>
      <c r="I46" s="118"/>
      <c r="J46" s="118"/>
      <c r="K46" s="118"/>
    </row>
    <row r="47" spans="1:11" ht="18.75" customHeight="1">
      <c r="A47" s="569" t="s">
        <v>304</v>
      </c>
      <c r="B47" s="570"/>
      <c r="C47" s="566"/>
      <c r="D47" s="567"/>
      <c r="E47" s="567"/>
      <c r="F47" s="567"/>
      <c r="G47" s="567"/>
      <c r="H47" s="568"/>
    </row>
    <row r="48" spans="1:11" ht="18.75" customHeight="1">
      <c r="A48" s="138"/>
      <c r="B48" s="533" t="s">
        <v>288</v>
      </c>
      <c r="C48" s="534"/>
      <c r="D48" s="540" t="s">
        <v>302</v>
      </c>
      <c r="E48" s="540"/>
      <c r="F48" s="540"/>
      <c r="G48" s="535"/>
      <c r="H48" s="536"/>
    </row>
    <row r="49" spans="1:11" ht="18.75" customHeight="1">
      <c r="A49" s="132"/>
      <c r="B49" s="557"/>
      <c r="C49" s="558"/>
      <c r="D49" s="540" t="s">
        <v>306</v>
      </c>
      <c r="E49" s="540"/>
      <c r="F49" s="540"/>
      <c r="G49" s="563"/>
      <c r="H49" s="564"/>
    </row>
    <row r="50" spans="1:11" ht="18.75" customHeight="1">
      <c r="A50" s="132"/>
      <c r="B50" s="533" t="s">
        <v>289</v>
      </c>
      <c r="C50" s="534"/>
      <c r="D50" s="565" t="s">
        <v>305</v>
      </c>
      <c r="E50" s="565"/>
      <c r="F50" s="565"/>
      <c r="G50" s="563"/>
      <c r="H50" s="564"/>
      <c r="I50" s="136"/>
      <c r="J50" s="137"/>
      <c r="K50" s="137"/>
    </row>
    <row r="51" spans="1:11" ht="18.75" customHeight="1">
      <c r="A51" s="132"/>
      <c r="B51" s="559" t="s">
        <v>335</v>
      </c>
      <c r="C51" s="560"/>
      <c r="D51" s="565" t="s">
        <v>290</v>
      </c>
      <c r="E51" s="565"/>
      <c r="F51" s="565"/>
      <c r="G51" s="113" t="s">
        <v>298</v>
      </c>
      <c r="H51" s="555"/>
      <c r="I51" s="561"/>
      <c r="J51" s="561"/>
      <c r="K51" s="562"/>
    </row>
    <row r="52" spans="1:11" ht="18.75" customHeight="1">
      <c r="A52" s="132"/>
      <c r="B52" s="559"/>
      <c r="C52" s="560"/>
      <c r="D52" s="138"/>
      <c r="E52" s="127" t="s">
        <v>296</v>
      </c>
      <c r="F52" s="515"/>
      <c r="G52" s="515"/>
      <c r="H52" s="113" t="s">
        <v>303</v>
      </c>
      <c r="I52" s="515"/>
      <c r="J52" s="515"/>
      <c r="K52" s="515"/>
    </row>
    <row r="53" spans="1:11" ht="18.75" customHeight="1">
      <c r="A53" s="132"/>
      <c r="B53" s="132"/>
      <c r="D53" s="132"/>
      <c r="E53" s="127" t="s">
        <v>297</v>
      </c>
      <c r="F53" s="232"/>
      <c r="G53" s="115" t="s">
        <v>301</v>
      </c>
      <c r="H53" s="113" t="s">
        <v>299</v>
      </c>
      <c r="I53" s="555"/>
      <c r="J53" s="556"/>
      <c r="K53" s="115" t="s">
        <v>300</v>
      </c>
    </row>
    <row r="54" spans="1:11" ht="18.75" customHeight="1">
      <c r="A54" s="132"/>
      <c r="B54" s="132"/>
      <c r="D54" s="132"/>
      <c r="E54" s="540" t="s">
        <v>295</v>
      </c>
      <c r="F54" s="540"/>
      <c r="G54" s="540"/>
      <c r="H54" s="540"/>
      <c r="I54" s="551"/>
      <c r="J54" s="551"/>
      <c r="K54" s="551"/>
    </row>
    <row r="55" spans="1:11" ht="18.75" customHeight="1">
      <c r="A55" s="132"/>
      <c r="B55" s="132"/>
      <c r="D55" s="132"/>
      <c r="E55" s="541" t="s">
        <v>291</v>
      </c>
      <c r="F55" s="542"/>
      <c r="G55" s="541" t="s">
        <v>293</v>
      </c>
      <c r="H55" s="543"/>
      <c r="I55" s="546"/>
      <c r="J55" s="547"/>
      <c r="K55" s="548"/>
    </row>
    <row r="56" spans="1:11" ht="18.75" customHeight="1">
      <c r="A56" s="132"/>
      <c r="B56" s="132"/>
      <c r="D56" s="132"/>
      <c r="E56" s="289"/>
      <c r="F56" s="134"/>
      <c r="G56" s="182"/>
      <c r="H56" s="532" t="s">
        <v>636</v>
      </c>
      <c r="I56" s="130"/>
      <c r="J56" s="290" t="s">
        <v>634</v>
      </c>
      <c r="K56" s="128" t="s">
        <v>635</v>
      </c>
    </row>
    <row r="57" spans="1:11" ht="18.75" customHeight="1">
      <c r="A57" s="132"/>
      <c r="B57" s="132"/>
      <c r="D57" s="132"/>
      <c r="E57" s="289"/>
      <c r="F57" s="134"/>
      <c r="G57" s="289"/>
      <c r="H57" s="552"/>
      <c r="I57" s="128" t="s">
        <v>633</v>
      </c>
      <c r="J57" s="291"/>
      <c r="K57" s="292"/>
    </row>
    <row r="58" spans="1:11" ht="18.75" customHeight="1">
      <c r="A58" s="132"/>
      <c r="B58" s="132"/>
      <c r="D58" s="132"/>
      <c r="E58" s="289"/>
      <c r="F58" s="134"/>
      <c r="G58" s="289"/>
      <c r="H58" s="552"/>
      <c r="I58" s="129" t="s">
        <v>631</v>
      </c>
      <c r="J58" s="292"/>
      <c r="K58" s="292"/>
    </row>
    <row r="59" spans="1:11" ht="18.75" customHeight="1">
      <c r="A59" s="132"/>
      <c r="B59" s="132"/>
      <c r="D59" s="132"/>
      <c r="E59" s="289"/>
      <c r="F59" s="134"/>
      <c r="G59" s="150"/>
      <c r="H59" s="553"/>
      <c r="I59" s="129" t="s">
        <v>632</v>
      </c>
      <c r="J59" s="292"/>
      <c r="K59" s="292"/>
    </row>
    <row r="60" spans="1:11" ht="18.75" customHeight="1">
      <c r="A60" s="136"/>
      <c r="B60" s="136"/>
      <c r="C60" s="137"/>
      <c r="D60" s="136"/>
      <c r="E60" s="133"/>
      <c r="F60" s="139"/>
      <c r="G60" s="544" t="s">
        <v>292</v>
      </c>
      <c r="H60" s="545"/>
      <c r="I60" s="549"/>
      <c r="J60" s="549"/>
      <c r="K60" s="550"/>
    </row>
    <row r="61" spans="1:11" ht="18.75" customHeight="1"/>
    <row r="62" spans="1:11" ht="18.75" customHeight="1"/>
    <row r="63" spans="1:11" ht="18.75" customHeight="1"/>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317</v>
      </c>
    </row>
    <row r="2" spans="1:11" ht="18" customHeight="1">
      <c r="A2" s="502" t="s">
        <v>245</v>
      </c>
      <c r="B2" s="502"/>
      <c r="C2" s="502"/>
      <c r="D2" s="502"/>
      <c r="E2" s="502"/>
      <c r="F2" s="502"/>
      <c r="G2" s="502"/>
      <c r="H2" s="502"/>
      <c r="I2" s="502"/>
      <c r="J2" s="502"/>
      <c r="K2" s="502"/>
    </row>
    <row r="5" spans="1:11" ht="18.75" customHeight="1">
      <c r="A5" s="113" t="s">
        <v>67</v>
      </c>
      <c r="B5" s="506" t="s">
        <v>312</v>
      </c>
      <c r="C5" s="506"/>
      <c r="D5" s="506"/>
      <c r="E5" s="506"/>
      <c r="F5" s="506"/>
    </row>
    <row r="6" spans="1:11" ht="18.75" customHeight="1">
      <c r="A6" s="113" t="s">
        <v>318</v>
      </c>
      <c r="B6" s="515"/>
      <c r="C6" s="515"/>
      <c r="D6" s="515"/>
      <c r="E6" s="515"/>
      <c r="F6" s="515"/>
    </row>
    <row r="7" spans="1:11" ht="12" customHeight="1">
      <c r="A7" s="119"/>
      <c r="B7" s="120"/>
      <c r="C7" s="120"/>
      <c r="D7" s="120"/>
      <c r="E7" s="120"/>
      <c r="F7" s="120"/>
    </row>
    <row r="9" spans="1:11">
      <c r="A9" s="506" t="s">
        <v>231</v>
      </c>
      <c r="B9" s="506"/>
      <c r="C9" s="506"/>
      <c r="D9" s="506" t="s">
        <v>272</v>
      </c>
      <c r="E9" s="506"/>
      <c r="F9" s="506"/>
      <c r="G9" s="506" t="s">
        <v>232</v>
      </c>
      <c r="H9" s="506"/>
      <c r="I9" s="506"/>
      <c r="J9" s="506"/>
      <c r="K9" s="506"/>
    </row>
    <row r="10" spans="1:11" ht="18.75" customHeight="1">
      <c r="A10" s="507"/>
      <c r="B10" s="507"/>
      <c r="C10" s="507"/>
      <c r="D10" s="507"/>
      <c r="E10" s="507"/>
      <c r="F10" s="507"/>
      <c r="G10" s="507"/>
      <c r="H10" s="507"/>
      <c r="I10" s="507"/>
      <c r="J10" s="507"/>
      <c r="K10" s="507"/>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275</v>
      </c>
    </row>
    <row r="14" spans="1:11" ht="3.75" customHeight="1"/>
    <row r="15" spans="1:11">
      <c r="A15" s="504" t="s">
        <v>233</v>
      </c>
      <c r="B15" s="503" t="s">
        <v>246</v>
      </c>
      <c r="C15" s="503"/>
      <c r="D15" s="503"/>
      <c r="E15" s="503"/>
      <c r="F15" s="503"/>
      <c r="G15" s="503" t="s">
        <v>247</v>
      </c>
      <c r="H15" s="503"/>
      <c r="I15" s="503"/>
      <c r="J15" s="503"/>
      <c r="K15" s="503"/>
    </row>
    <row r="16" spans="1:11" ht="18.75" customHeight="1">
      <c r="A16" s="505"/>
      <c r="B16" s="207" t="s">
        <v>556</v>
      </c>
      <c r="C16" s="222" t="s">
        <v>557</v>
      </c>
      <c r="D16" s="208" t="s">
        <v>558</v>
      </c>
      <c r="E16" s="208" t="s">
        <v>559</v>
      </c>
      <c r="F16" s="223" t="s">
        <v>557</v>
      </c>
      <c r="G16" s="207" t="s">
        <v>556</v>
      </c>
      <c r="H16" s="222" t="s">
        <v>557</v>
      </c>
      <c r="I16" s="208" t="s">
        <v>558</v>
      </c>
      <c r="J16" s="208" t="s">
        <v>559</v>
      </c>
      <c r="K16" s="223" t="s">
        <v>557</v>
      </c>
    </row>
    <row r="17" spans="1:11" ht="18.75" customHeight="1">
      <c r="A17" s="113" t="s">
        <v>262</v>
      </c>
      <c r="B17" s="508"/>
      <c r="C17" s="508"/>
      <c r="D17" s="508"/>
      <c r="E17" s="508"/>
      <c r="F17" s="508"/>
      <c r="G17" s="535"/>
      <c r="H17" s="554"/>
      <c r="I17" s="554"/>
      <c r="J17" s="554"/>
      <c r="K17" s="536"/>
    </row>
    <row r="18" spans="1:11">
      <c r="A18" s="503" t="s">
        <v>341</v>
      </c>
      <c r="B18" s="503" t="s">
        <v>243</v>
      </c>
      <c r="C18" s="503"/>
      <c r="D18" s="503"/>
      <c r="E18" s="503"/>
      <c r="F18" s="503"/>
      <c r="G18" s="503" t="s">
        <v>244</v>
      </c>
      <c r="H18" s="503"/>
      <c r="I18" s="503"/>
      <c r="J18" s="503"/>
      <c r="K18" s="503"/>
    </row>
    <row r="19" spans="1:11" ht="18.75" customHeight="1">
      <c r="A19" s="503"/>
      <c r="B19" s="508"/>
      <c r="C19" s="508"/>
      <c r="D19" s="518" t="s">
        <v>274</v>
      </c>
      <c r="E19" s="519"/>
      <c r="F19" s="224"/>
      <c r="G19" s="508"/>
      <c r="H19" s="508"/>
      <c r="I19" s="518" t="s">
        <v>274</v>
      </c>
      <c r="J19" s="519"/>
      <c r="K19" s="224"/>
    </row>
    <row r="20" spans="1:11">
      <c r="A20" s="532" t="s">
        <v>252</v>
      </c>
      <c r="B20" s="503" t="s">
        <v>250</v>
      </c>
      <c r="C20" s="503"/>
      <c r="D20" s="503"/>
      <c r="E20" s="503"/>
      <c r="F20" s="503"/>
      <c r="G20" s="503" t="s">
        <v>251</v>
      </c>
      <c r="H20" s="503"/>
      <c r="I20" s="503"/>
      <c r="J20" s="503"/>
      <c r="K20" s="503"/>
    </row>
    <row r="21" spans="1:11" ht="18.75" customHeight="1">
      <c r="A21" s="505"/>
      <c r="B21" s="508"/>
      <c r="C21" s="508"/>
      <c r="D21" s="508"/>
      <c r="E21" s="508"/>
      <c r="F21" s="508"/>
      <c r="G21" s="508"/>
      <c r="H21" s="508"/>
      <c r="I21" s="508"/>
      <c r="J21" s="508"/>
      <c r="K21" s="508"/>
    </row>
    <row r="22" spans="1:11" ht="12" customHeight="1">
      <c r="A22" s="531" t="s">
        <v>253</v>
      </c>
      <c r="B22" s="113" t="s">
        <v>254</v>
      </c>
      <c r="C22" s="506" t="s">
        <v>255</v>
      </c>
      <c r="D22" s="506"/>
      <c r="E22" s="506"/>
      <c r="F22" s="506"/>
      <c r="G22" s="506"/>
      <c r="H22" s="506"/>
      <c r="I22" s="506"/>
      <c r="J22" s="506"/>
      <c r="K22" s="506"/>
    </row>
    <row r="23" spans="1:11">
      <c r="A23" s="531"/>
      <c r="B23" s="508"/>
      <c r="C23" s="113" t="s">
        <v>256</v>
      </c>
      <c r="D23" s="113" t="s">
        <v>257</v>
      </c>
      <c r="E23" s="113" t="s">
        <v>258</v>
      </c>
      <c r="F23" s="516" t="s">
        <v>251</v>
      </c>
      <c r="G23" s="517"/>
      <c r="H23" s="503" t="s">
        <v>259</v>
      </c>
      <c r="I23" s="503"/>
      <c r="J23" s="503"/>
      <c r="K23" s="503"/>
    </row>
    <row r="24" spans="1:11" ht="18.75" customHeight="1">
      <c r="A24" s="531"/>
      <c r="B24" s="508"/>
      <c r="C24" s="225"/>
      <c r="D24" s="226"/>
      <c r="E24" s="227"/>
      <c r="F24" s="515"/>
      <c r="G24" s="515"/>
      <c r="H24" s="117" t="s">
        <v>260</v>
      </c>
      <c r="I24" s="228"/>
      <c r="J24" s="117" t="s">
        <v>261</v>
      </c>
      <c r="K24" s="229"/>
    </row>
    <row r="25" spans="1:11" ht="18.75" customHeight="1">
      <c r="A25" s="531"/>
      <c r="B25" s="508"/>
      <c r="C25" s="225"/>
      <c r="D25" s="226"/>
      <c r="E25" s="227"/>
      <c r="F25" s="515"/>
      <c r="G25" s="515"/>
      <c r="H25" s="117" t="s">
        <v>260</v>
      </c>
      <c r="I25" s="228"/>
      <c r="J25" s="117" t="s">
        <v>261</v>
      </c>
      <c r="K25" s="229"/>
    </row>
    <row r="28" spans="1:11">
      <c r="A28" s="111" t="s">
        <v>276</v>
      </c>
    </row>
    <row r="29" spans="1:11" ht="3.75" customHeight="1"/>
    <row r="30" spans="1:11" ht="13.5" customHeight="1">
      <c r="A30" s="511" t="s">
        <v>46</v>
      </c>
      <c r="B30" s="512" t="s">
        <v>320</v>
      </c>
      <c r="C30" s="513"/>
      <c r="D30" s="513"/>
      <c r="E30" s="513"/>
      <c r="F30" s="513"/>
      <c r="G30" s="514"/>
      <c r="H30" s="512" t="s">
        <v>321</v>
      </c>
      <c r="I30" s="514"/>
      <c r="J30" s="569" t="s">
        <v>242</v>
      </c>
      <c r="K30" s="570"/>
    </row>
    <row r="31" spans="1:11" ht="24">
      <c r="A31" s="510"/>
      <c r="B31" s="112" t="s">
        <v>234</v>
      </c>
      <c r="C31" s="112" t="s">
        <v>235</v>
      </c>
      <c r="D31" s="112" t="s">
        <v>237</v>
      </c>
      <c r="E31" s="112" t="s">
        <v>238</v>
      </c>
      <c r="F31" s="112" t="s">
        <v>236</v>
      </c>
      <c r="G31" s="112" t="s">
        <v>239</v>
      </c>
      <c r="H31" s="116" t="s">
        <v>249</v>
      </c>
      <c r="I31" s="114" t="s">
        <v>240</v>
      </c>
      <c r="J31" s="571"/>
      <c r="K31" s="572"/>
    </row>
    <row r="32" spans="1:11" ht="18.75" customHeight="1">
      <c r="A32" s="113" t="s">
        <v>573</v>
      </c>
      <c r="B32" s="226"/>
      <c r="C32" s="226"/>
      <c r="D32" s="226"/>
      <c r="E32" s="226"/>
      <c r="F32" s="226"/>
      <c r="G32" s="226"/>
      <c r="H32" s="226"/>
      <c r="I32" s="226"/>
      <c r="J32" s="573" t="str">
        <f>IF(SUM(B32:I32)=0,"",SUM(B32:I32))</f>
        <v/>
      </c>
      <c r="K32" s="574"/>
    </row>
    <row r="33" spans="1:11" ht="15" customHeight="1">
      <c r="A33" s="503" t="s">
        <v>574</v>
      </c>
      <c r="B33" s="293"/>
      <c r="C33" s="293"/>
      <c r="D33" s="293"/>
      <c r="E33" s="293"/>
      <c r="F33" s="293"/>
      <c r="G33" s="293"/>
      <c r="H33" s="293"/>
      <c r="I33" s="293"/>
      <c r="J33" s="579" t="str">
        <f>IF(SUM(B33:I33)=0,"",SUM(B33:I33))</f>
        <v/>
      </c>
      <c r="K33" s="580"/>
    </row>
    <row r="34" spans="1:11" ht="15" customHeight="1">
      <c r="A34" s="503"/>
      <c r="B34" s="231"/>
      <c r="C34" s="231"/>
      <c r="D34" s="231"/>
      <c r="E34" s="231"/>
      <c r="F34" s="231"/>
      <c r="G34" s="231"/>
      <c r="H34" s="231"/>
      <c r="I34" s="231"/>
      <c r="J34" s="581" t="str">
        <f>IF(SUM(B34:I34)=0,"",SUM(B34:I34))</f>
        <v/>
      </c>
      <c r="K34" s="582"/>
    </row>
    <row r="35" spans="1:11" ht="12" customHeight="1">
      <c r="A35" s="119"/>
      <c r="B35" s="126"/>
      <c r="C35" s="126"/>
      <c r="D35" s="126"/>
      <c r="E35" s="126"/>
      <c r="F35" s="126"/>
      <c r="G35" s="126"/>
      <c r="H35" s="126"/>
      <c r="I35" s="126"/>
      <c r="J35" s="126"/>
      <c r="K35" s="126"/>
    </row>
    <row r="37" spans="1:11">
      <c r="A37" s="111" t="s">
        <v>277</v>
      </c>
    </row>
    <row r="38" spans="1:11" ht="3.75" customHeight="1"/>
    <row r="39" spans="1:11" ht="18.75" customHeight="1">
      <c r="A39" s="522"/>
      <c r="B39" s="523"/>
      <c r="C39" s="523"/>
      <c r="D39" s="523"/>
      <c r="E39" s="523"/>
      <c r="F39" s="523"/>
      <c r="G39" s="523"/>
      <c r="H39" s="523"/>
      <c r="I39" s="523"/>
      <c r="J39" s="523"/>
      <c r="K39" s="524"/>
    </row>
    <row r="40" spans="1:11" ht="18.75" customHeight="1">
      <c r="A40" s="525"/>
      <c r="B40" s="526"/>
      <c r="C40" s="526"/>
      <c r="D40" s="526"/>
      <c r="E40" s="526"/>
      <c r="F40" s="526"/>
      <c r="G40" s="526"/>
      <c r="H40" s="526"/>
      <c r="I40" s="526"/>
      <c r="J40" s="526"/>
      <c r="K40" s="527"/>
    </row>
    <row r="41" spans="1:11" ht="18.75" customHeight="1">
      <c r="A41" s="525"/>
      <c r="B41" s="526"/>
      <c r="C41" s="526"/>
      <c r="D41" s="526"/>
      <c r="E41" s="526"/>
      <c r="F41" s="526"/>
      <c r="G41" s="526"/>
      <c r="H41" s="526"/>
      <c r="I41" s="526"/>
      <c r="J41" s="526"/>
      <c r="K41" s="527"/>
    </row>
    <row r="42" spans="1:11" ht="18.75" customHeight="1">
      <c r="A42" s="528"/>
      <c r="B42" s="529"/>
      <c r="C42" s="529"/>
      <c r="D42" s="529"/>
      <c r="E42" s="529"/>
      <c r="F42" s="529"/>
      <c r="G42" s="529"/>
      <c r="H42" s="529"/>
      <c r="I42" s="529"/>
      <c r="J42" s="529"/>
      <c r="K42" s="530"/>
    </row>
    <row r="45" spans="1:11">
      <c r="A45" s="111" t="s">
        <v>313</v>
      </c>
    </row>
    <row r="46" spans="1:11" ht="3.75" customHeight="1"/>
    <row r="47" spans="1:11" ht="18.75" customHeight="1">
      <c r="A47" s="520" t="s">
        <v>314</v>
      </c>
      <c r="B47" s="521"/>
      <c r="C47" s="535"/>
      <c r="D47" s="554"/>
      <c r="E47" s="554"/>
      <c r="F47" s="554"/>
      <c r="G47" s="554"/>
      <c r="H47" s="536"/>
    </row>
    <row r="48" spans="1:11" ht="18.75" customHeight="1">
      <c r="A48" s="575" t="s">
        <v>319</v>
      </c>
      <c r="B48" s="576"/>
      <c r="C48" s="576"/>
      <c r="D48" s="576"/>
      <c r="E48" s="543"/>
      <c r="F48" s="535"/>
      <c r="G48" s="554"/>
      <c r="H48" s="536"/>
    </row>
    <row r="49" spans="1:11" ht="18.75" customHeight="1">
      <c r="A49" s="577" t="s">
        <v>315</v>
      </c>
      <c r="B49" s="578"/>
      <c r="C49" s="536"/>
      <c r="D49" s="508"/>
      <c r="E49" s="508"/>
      <c r="F49" s="583"/>
      <c r="G49" s="583"/>
      <c r="H49" s="583"/>
    </row>
    <row r="50" spans="1:11" ht="7.5" customHeight="1"/>
    <row r="51" spans="1:11">
      <c r="A51" s="111" t="s">
        <v>316</v>
      </c>
    </row>
    <row r="52" spans="1:11" ht="18.75" customHeight="1">
      <c r="A52" s="522"/>
      <c r="B52" s="523"/>
      <c r="C52" s="523"/>
      <c r="D52" s="523"/>
      <c r="E52" s="523"/>
      <c r="F52" s="523"/>
      <c r="G52" s="523"/>
      <c r="H52" s="523"/>
      <c r="I52" s="523"/>
      <c r="J52" s="523"/>
      <c r="K52" s="524"/>
    </row>
    <row r="53" spans="1:11" ht="18.75" customHeight="1">
      <c r="A53" s="525"/>
      <c r="B53" s="526"/>
      <c r="C53" s="526"/>
      <c r="D53" s="526"/>
      <c r="E53" s="526"/>
      <c r="F53" s="526"/>
      <c r="G53" s="526"/>
      <c r="H53" s="526"/>
      <c r="I53" s="526"/>
      <c r="J53" s="526"/>
      <c r="K53" s="527"/>
    </row>
    <row r="54" spans="1:11" ht="18.75" customHeight="1">
      <c r="A54" s="525"/>
      <c r="B54" s="526"/>
      <c r="C54" s="526"/>
      <c r="D54" s="526"/>
      <c r="E54" s="526"/>
      <c r="F54" s="526"/>
      <c r="G54" s="526"/>
      <c r="H54" s="526"/>
      <c r="I54" s="526"/>
      <c r="J54" s="526"/>
      <c r="K54" s="527"/>
    </row>
    <row r="55" spans="1:11" ht="18.75" customHeight="1">
      <c r="A55" s="528"/>
      <c r="B55" s="529"/>
      <c r="C55" s="529"/>
      <c r="D55" s="529"/>
      <c r="E55" s="529"/>
      <c r="F55" s="529"/>
      <c r="G55" s="529"/>
      <c r="H55" s="529"/>
      <c r="I55" s="529"/>
      <c r="J55" s="529"/>
      <c r="K55" s="53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338</v>
      </c>
    </row>
    <row r="2" spans="1:11" ht="18" customHeight="1">
      <c r="A2" s="502" t="s">
        <v>245</v>
      </c>
      <c r="B2" s="502"/>
      <c r="C2" s="502"/>
      <c r="D2" s="502"/>
      <c r="E2" s="502"/>
      <c r="F2" s="502"/>
      <c r="G2" s="502"/>
      <c r="H2" s="502"/>
      <c r="I2" s="502"/>
      <c r="J2" s="502"/>
      <c r="K2" s="502"/>
    </row>
    <row r="5" spans="1:11" ht="18.75" customHeight="1">
      <c r="A5" s="113" t="s">
        <v>67</v>
      </c>
      <c r="B5" s="506" t="s">
        <v>322</v>
      </c>
      <c r="C5" s="506"/>
      <c r="D5" s="506"/>
      <c r="E5" s="506"/>
      <c r="F5" s="506"/>
    </row>
    <row r="6" spans="1:11" ht="12" customHeight="1">
      <c r="A6" s="119"/>
      <c r="B6" s="120"/>
      <c r="C6" s="120"/>
      <c r="D6" s="120"/>
      <c r="E6" s="120"/>
      <c r="F6" s="120"/>
    </row>
    <row r="8" spans="1:11">
      <c r="A8" s="506" t="s">
        <v>323</v>
      </c>
      <c r="B8" s="506"/>
      <c r="C8" s="506"/>
      <c r="D8" s="506" t="s">
        <v>324</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c r="A17" s="532" t="s">
        <v>252</v>
      </c>
      <c r="B17" s="503" t="s">
        <v>250</v>
      </c>
      <c r="C17" s="503"/>
      <c r="D17" s="503"/>
      <c r="E17" s="503"/>
      <c r="F17" s="503"/>
      <c r="G17" s="503" t="s">
        <v>251</v>
      </c>
      <c r="H17" s="503"/>
      <c r="I17" s="503"/>
      <c r="J17" s="503"/>
      <c r="K17" s="503"/>
    </row>
    <row r="18" spans="1:11" ht="18.75" customHeight="1">
      <c r="A18" s="505"/>
      <c r="B18" s="508"/>
      <c r="C18" s="508"/>
      <c r="D18" s="508"/>
      <c r="E18" s="508"/>
      <c r="F18" s="508"/>
      <c r="G18" s="508"/>
      <c r="H18" s="508"/>
      <c r="I18" s="508"/>
      <c r="J18" s="508"/>
      <c r="K18" s="508"/>
    </row>
    <row r="21" spans="1:11">
      <c r="A21" s="111" t="s">
        <v>276</v>
      </c>
    </row>
    <row r="22" spans="1:11" ht="3.75" customHeight="1"/>
    <row r="23" spans="1:11">
      <c r="A23" s="511" t="s">
        <v>46</v>
      </c>
      <c r="B23" s="512" t="s">
        <v>325</v>
      </c>
      <c r="C23" s="513"/>
      <c r="D23" s="513"/>
      <c r="E23" s="513"/>
      <c r="F23" s="513"/>
      <c r="G23" s="513"/>
      <c r="H23" s="513"/>
      <c r="I23" s="514"/>
      <c r="J23" s="509" t="s">
        <v>326</v>
      </c>
      <c r="K23" s="511" t="s">
        <v>242</v>
      </c>
    </row>
    <row r="24" spans="1:11">
      <c r="A24" s="510"/>
      <c r="B24" s="112" t="s">
        <v>327</v>
      </c>
      <c r="C24" s="112" t="s">
        <v>234</v>
      </c>
      <c r="D24" s="112" t="s">
        <v>328</v>
      </c>
      <c r="E24" s="112" t="s">
        <v>329</v>
      </c>
      <c r="F24" s="112" t="s">
        <v>330</v>
      </c>
      <c r="G24" s="112" t="s">
        <v>332</v>
      </c>
      <c r="H24" s="116" t="s">
        <v>331</v>
      </c>
      <c r="I24" s="114" t="s">
        <v>236</v>
      </c>
      <c r="J24" s="510"/>
      <c r="K24" s="510"/>
    </row>
    <row r="25" spans="1:11" ht="15" customHeight="1">
      <c r="A25" s="503" t="s">
        <v>574</v>
      </c>
      <c r="B25" s="293"/>
      <c r="C25" s="293"/>
      <c r="D25" s="293"/>
      <c r="E25" s="293"/>
      <c r="F25" s="293"/>
      <c r="G25" s="293"/>
      <c r="H25" s="293"/>
      <c r="I25" s="293"/>
      <c r="J25" s="293"/>
      <c r="K25" s="122" t="str">
        <f t="shared" ref="K25:K26" si="0">IF(SUM(B25:J25)=0,"",SUM(B25:J25))</f>
        <v/>
      </c>
    </row>
    <row r="26" spans="1:11" ht="15" customHeight="1">
      <c r="A26" s="503"/>
      <c r="B26" s="231"/>
      <c r="C26" s="231"/>
      <c r="D26" s="231"/>
      <c r="E26" s="231"/>
      <c r="F26" s="231"/>
      <c r="G26" s="231"/>
      <c r="H26" s="231"/>
      <c r="I26" s="231"/>
      <c r="J26" s="231"/>
      <c r="K26" s="123" t="str">
        <f t="shared" si="0"/>
        <v/>
      </c>
    </row>
    <row r="27" spans="1:11" ht="12" customHeight="1">
      <c r="A27" s="119"/>
      <c r="B27" s="126"/>
      <c r="C27" s="126"/>
      <c r="D27" s="126"/>
      <c r="E27" s="126"/>
      <c r="F27" s="126"/>
      <c r="G27" s="126"/>
      <c r="H27" s="126"/>
      <c r="I27" s="126"/>
      <c r="J27" s="126"/>
      <c r="K27" s="126"/>
    </row>
    <row r="29" spans="1:11">
      <c r="A29" s="111" t="s">
        <v>277</v>
      </c>
    </row>
    <row r="30" spans="1:11" ht="3.75" customHeight="1"/>
    <row r="31" spans="1:11" ht="18.75" customHeight="1">
      <c r="A31" s="522"/>
      <c r="B31" s="523"/>
      <c r="C31" s="523"/>
      <c r="D31" s="523"/>
      <c r="E31" s="523"/>
      <c r="F31" s="523"/>
      <c r="G31" s="523"/>
      <c r="H31" s="523"/>
      <c r="I31" s="523"/>
      <c r="J31" s="523"/>
      <c r="K31" s="524"/>
    </row>
    <row r="32" spans="1:11" ht="18.75" customHeight="1">
      <c r="A32" s="525"/>
      <c r="B32" s="526"/>
      <c r="C32" s="526"/>
      <c r="D32" s="526"/>
      <c r="E32" s="526"/>
      <c r="F32" s="526"/>
      <c r="G32" s="526"/>
      <c r="H32" s="526"/>
      <c r="I32" s="526"/>
      <c r="J32" s="526"/>
      <c r="K32" s="527"/>
    </row>
    <row r="33" spans="1:11" ht="18.75" customHeight="1">
      <c r="A33" s="528"/>
      <c r="B33" s="529"/>
      <c r="C33" s="529"/>
      <c r="D33" s="529"/>
      <c r="E33" s="529"/>
      <c r="F33" s="529"/>
      <c r="G33" s="529"/>
      <c r="H33" s="529"/>
      <c r="I33" s="529"/>
      <c r="J33" s="529"/>
      <c r="K33" s="530"/>
    </row>
    <row r="36" spans="1:11">
      <c r="A36" s="111" t="s">
        <v>287</v>
      </c>
    </row>
    <row r="37" spans="1:11" ht="3.75" customHeight="1"/>
    <row r="38" spans="1:11" ht="18.75" customHeight="1">
      <c r="A38" s="520" t="s">
        <v>273</v>
      </c>
      <c r="B38" s="521"/>
      <c r="C38" s="537"/>
      <c r="D38" s="538"/>
      <c r="E38" s="538"/>
      <c r="F38" s="538"/>
      <c r="G38" s="538"/>
      <c r="H38" s="539"/>
      <c r="I38" s="118"/>
      <c r="J38" s="118"/>
      <c r="K38" s="118"/>
    </row>
    <row r="39" spans="1:11" ht="18.75" customHeight="1">
      <c r="A39" s="569" t="s">
        <v>304</v>
      </c>
      <c r="B39" s="570"/>
      <c r="C39" s="566"/>
      <c r="D39" s="567"/>
      <c r="E39" s="567"/>
      <c r="F39" s="567"/>
      <c r="G39" s="567"/>
      <c r="H39" s="568"/>
    </row>
    <row r="40" spans="1:11" ht="18.75" customHeight="1">
      <c r="A40" s="138"/>
      <c r="B40" s="533" t="s">
        <v>288</v>
      </c>
      <c r="C40" s="534"/>
      <c r="D40" s="540" t="s">
        <v>302</v>
      </c>
      <c r="E40" s="540"/>
      <c r="F40" s="540"/>
      <c r="G40" s="535"/>
      <c r="H40" s="536"/>
    </row>
    <row r="41" spans="1:11" ht="18.75" customHeight="1">
      <c r="A41" s="132"/>
      <c r="B41" s="557"/>
      <c r="C41" s="558"/>
      <c r="D41" s="540" t="s">
        <v>306</v>
      </c>
      <c r="E41" s="540"/>
      <c r="F41" s="540"/>
      <c r="G41" s="563"/>
      <c r="H41" s="564"/>
    </row>
    <row r="42" spans="1:11" ht="18.75" customHeight="1">
      <c r="A42" s="132"/>
      <c r="B42" s="533" t="s">
        <v>289</v>
      </c>
      <c r="C42" s="534"/>
      <c r="D42" s="565" t="s">
        <v>305</v>
      </c>
      <c r="E42" s="565"/>
      <c r="F42" s="565"/>
      <c r="G42" s="563"/>
      <c r="H42" s="564"/>
      <c r="I42" s="136"/>
      <c r="J42" s="137"/>
      <c r="K42" s="137"/>
    </row>
    <row r="43" spans="1:11" ht="18.75" customHeight="1">
      <c r="A43" s="132"/>
      <c r="B43" s="559" t="s">
        <v>335</v>
      </c>
      <c r="C43" s="560"/>
      <c r="D43" s="565" t="s">
        <v>290</v>
      </c>
      <c r="E43" s="565"/>
      <c r="F43" s="565"/>
      <c r="G43" s="113" t="s">
        <v>298</v>
      </c>
      <c r="H43" s="555"/>
      <c r="I43" s="561"/>
      <c r="J43" s="561"/>
      <c r="K43" s="562"/>
    </row>
    <row r="44" spans="1:11" ht="18.75" customHeight="1">
      <c r="A44" s="132"/>
      <c r="B44" s="559"/>
      <c r="C44" s="560"/>
      <c r="D44" s="138"/>
      <c r="E44" s="127" t="s">
        <v>296</v>
      </c>
      <c r="F44" s="515"/>
      <c r="G44" s="515"/>
      <c r="H44" s="113" t="s">
        <v>303</v>
      </c>
      <c r="I44" s="515"/>
      <c r="J44" s="515"/>
      <c r="K44" s="515"/>
    </row>
    <row r="45" spans="1:11" ht="18.75" customHeight="1">
      <c r="A45" s="132"/>
      <c r="B45" s="132"/>
      <c r="D45" s="132"/>
      <c r="E45" s="127" t="s">
        <v>248</v>
      </c>
      <c r="F45" s="232"/>
      <c r="G45" s="115" t="s">
        <v>301</v>
      </c>
      <c r="H45" s="113" t="s">
        <v>299</v>
      </c>
      <c r="I45" s="555"/>
      <c r="J45" s="556"/>
      <c r="K45" s="115" t="s">
        <v>300</v>
      </c>
    </row>
    <row r="46" spans="1:11" ht="18.75" customHeight="1">
      <c r="A46" s="132"/>
      <c r="B46" s="132"/>
      <c r="D46" s="132"/>
      <c r="E46" s="540" t="s">
        <v>333</v>
      </c>
      <c r="F46" s="540"/>
      <c r="G46" s="540"/>
      <c r="H46" s="540"/>
      <c r="I46" s="551"/>
      <c r="J46" s="551"/>
      <c r="K46" s="551"/>
    </row>
    <row r="47" spans="1:11" ht="18.75" customHeight="1">
      <c r="A47" s="132"/>
      <c r="B47" s="132"/>
      <c r="D47" s="132"/>
      <c r="E47" s="541" t="s">
        <v>334</v>
      </c>
      <c r="F47" s="542"/>
      <c r="G47" s="541" t="s">
        <v>293</v>
      </c>
      <c r="H47" s="543"/>
      <c r="I47" s="546"/>
      <c r="J47" s="547"/>
      <c r="K47" s="548"/>
    </row>
    <row r="48" spans="1:11" ht="18.75" customHeight="1">
      <c r="A48" s="132"/>
      <c r="B48" s="132"/>
      <c r="D48" s="132"/>
      <c r="E48" s="289"/>
      <c r="F48" s="134"/>
      <c r="G48" s="182"/>
      <c r="H48" s="532" t="s">
        <v>636</v>
      </c>
      <c r="I48" s="130"/>
      <c r="J48" s="290" t="s">
        <v>634</v>
      </c>
      <c r="K48" s="128" t="s">
        <v>635</v>
      </c>
    </row>
    <row r="49" spans="1:11" ht="18.75" customHeight="1">
      <c r="A49" s="132"/>
      <c r="B49" s="132"/>
      <c r="D49" s="132"/>
      <c r="E49" s="289"/>
      <c r="F49" s="134"/>
      <c r="G49" s="289"/>
      <c r="H49" s="552"/>
      <c r="I49" s="128" t="s">
        <v>633</v>
      </c>
      <c r="J49" s="291"/>
      <c r="K49" s="292"/>
    </row>
    <row r="50" spans="1:11" ht="18.75" customHeight="1">
      <c r="A50" s="132"/>
      <c r="B50" s="132"/>
      <c r="D50" s="132"/>
      <c r="E50" s="289"/>
      <c r="F50" s="134"/>
      <c r="G50" s="289"/>
      <c r="H50" s="552"/>
      <c r="I50" s="129" t="s">
        <v>631</v>
      </c>
      <c r="J50" s="292"/>
      <c r="K50" s="292"/>
    </row>
    <row r="51" spans="1:11" ht="18.75" customHeight="1">
      <c r="A51" s="132"/>
      <c r="B51" s="132"/>
      <c r="D51" s="132"/>
      <c r="E51" s="289"/>
      <c r="F51" s="134"/>
      <c r="G51" s="150"/>
      <c r="H51" s="553"/>
      <c r="I51" s="129" t="s">
        <v>632</v>
      </c>
      <c r="J51" s="292"/>
      <c r="K51" s="292"/>
    </row>
    <row r="52" spans="1:11" ht="18.75" customHeight="1">
      <c r="A52" s="136"/>
      <c r="B52" s="136"/>
      <c r="C52" s="137"/>
      <c r="D52" s="136"/>
      <c r="E52" s="133"/>
      <c r="F52" s="139"/>
      <c r="G52" s="544" t="s">
        <v>292</v>
      </c>
      <c r="H52" s="545"/>
      <c r="I52" s="549"/>
      <c r="J52" s="549"/>
      <c r="K52" s="550"/>
    </row>
    <row r="53" spans="1:11" ht="6.75" customHeight="1"/>
    <row r="54" spans="1:11">
      <c r="A54" s="111" t="s">
        <v>336</v>
      </c>
    </row>
    <row r="55" spans="1:11" ht="18.75" customHeight="1">
      <c r="A55" s="522"/>
      <c r="B55" s="523"/>
      <c r="C55" s="523"/>
      <c r="D55" s="523"/>
      <c r="E55" s="523"/>
      <c r="F55" s="523"/>
      <c r="G55" s="523"/>
      <c r="H55" s="523"/>
      <c r="I55" s="523"/>
      <c r="J55" s="523"/>
      <c r="K55" s="524"/>
    </row>
    <row r="56" spans="1:11" ht="18.75" customHeight="1">
      <c r="A56" s="525"/>
      <c r="B56" s="526"/>
      <c r="C56" s="526"/>
      <c r="D56" s="526"/>
      <c r="E56" s="526"/>
      <c r="F56" s="526"/>
      <c r="G56" s="526"/>
      <c r="H56" s="526"/>
      <c r="I56" s="526"/>
      <c r="J56" s="526"/>
      <c r="K56" s="527"/>
    </row>
    <row r="57" spans="1:11" ht="18.75" customHeight="1">
      <c r="A57" s="528"/>
      <c r="B57" s="529"/>
      <c r="C57" s="529"/>
      <c r="D57" s="529"/>
      <c r="E57" s="529"/>
      <c r="F57" s="529"/>
      <c r="G57" s="529"/>
      <c r="H57" s="529"/>
      <c r="I57" s="529"/>
      <c r="J57" s="529"/>
      <c r="K57" s="530"/>
    </row>
    <row r="59" spans="1:11">
      <c r="A59" s="111" t="s">
        <v>337</v>
      </c>
    </row>
    <row r="60" spans="1:11" ht="18.75" customHeight="1">
      <c r="A60" s="522"/>
      <c r="B60" s="523"/>
      <c r="C60" s="523"/>
      <c r="D60" s="523"/>
      <c r="E60" s="523"/>
      <c r="F60" s="523"/>
      <c r="G60" s="523"/>
      <c r="H60" s="523"/>
      <c r="I60" s="523"/>
      <c r="J60" s="523"/>
      <c r="K60" s="524"/>
    </row>
    <row r="61" spans="1:11" ht="18.75" customHeight="1">
      <c r="A61" s="525"/>
      <c r="B61" s="526"/>
      <c r="C61" s="526"/>
      <c r="D61" s="526"/>
      <c r="E61" s="526"/>
      <c r="F61" s="526"/>
      <c r="G61" s="526"/>
      <c r="H61" s="526"/>
      <c r="I61" s="526"/>
      <c r="J61" s="526"/>
      <c r="K61" s="527"/>
    </row>
    <row r="62" spans="1:11" ht="18.75" customHeight="1">
      <c r="A62" s="528"/>
      <c r="B62" s="529"/>
      <c r="C62" s="529"/>
      <c r="D62" s="529"/>
      <c r="E62" s="529"/>
      <c r="F62" s="529"/>
      <c r="G62" s="529"/>
      <c r="H62" s="529"/>
      <c r="I62" s="529"/>
      <c r="J62" s="529"/>
      <c r="K62" s="53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339</v>
      </c>
    </row>
    <row r="2" spans="1:11" ht="18" customHeight="1">
      <c r="A2" s="502" t="s">
        <v>245</v>
      </c>
      <c r="B2" s="502"/>
      <c r="C2" s="502"/>
      <c r="D2" s="502"/>
      <c r="E2" s="502"/>
      <c r="F2" s="502"/>
      <c r="G2" s="502"/>
      <c r="H2" s="502"/>
      <c r="I2" s="502"/>
      <c r="J2" s="502"/>
      <c r="K2" s="502"/>
    </row>
    <row r="5" spans="1:11" ht="18.75" customHeight="1">
      <c r="A5" s="113" t="s">
        <v>67</v>
      </c>
      <c r="B5" s="506" t="s">
        <v>340</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661</v>
      </c>
      <c r="D15" s="208" t="s">
        <v>558</v>
      </c>
      <c r="E15" s="208" t="s">
        <v>559</v>
      </c>
      <c r="F15" s="223" t="s">
        <v>661</v>
      </c>
      <c r="G15" s="207" t="s">
        <v>556</v>
      </c>
      <c r="H15" s="222" t="s">
        <v>661</v>
      </c>
      <c r="I15" s="208" t="s">
        <v>558</v>
      </c>
      <c r="J15" s="208" t="s">
        <v>559</v>
      </c>
      <c r="K15" s="223" t="s">
        <v>661</v>
      </c>
    </row>
    <row r="16" spans="1:11" ht="18.75" customHeight="1">
      <c r="A16" s="113" t="s">
        <v>262</v>
      </c>
      <c r="B16" s="508" t="s">
        <v>646</v>
      </c>
      <c r="C16" s="508"/>
      <c r="D16" s="508"/>
      <c r="E16" s="508"/>
      <c r="F16" s="508"/>
      <c r="G16" s="535"/>
      <c r="H16" s="554"/>
      <c r="I16" s="554"/>
      <c r="J16" s="554"/>
      <c r="K16" s="536"/>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32" t="s">
        <v>252</v>
      </c>
      <c r="B18" s="503" t="s">
        <v>342</v>
      </c>
      <c r="C18" s="503"/>
      <c r="D18" s="503"/>
      <c r="E18" s="503"/>
      <c r="F18" s="503"/>
      <c r="G18" s="503" t="s">
        <v>343</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t="s">
        <v>103</v>
      </c>
      <c r="C21" s="113" t="s">
        <v>256</v>
      </c>
      <c r="D21" s="113" t="s">
        <v>257</v>
      </c>
      <c r="E21" s="113" t="s">
        <v>258</v>
      </c>
      <c r="F21" s="516" t="s">
        <v>251</v>
      </c>
      <c r="G21" s="517"/>
      <c r="H21" s="503" t="s">
        <v>259</v>
      </c>
      <c r="I21" s="503"/>
      <c r="J21" s="503"/>
      <c r="K21" s="503"/>
    </row>
    <row r="22" spans="1:11" ht="18.75" customHeight="1">
      <c r="A22" s="531"/>
      <c r="B22" s="508"/>
      <c r="C22" s="225"/>
      <c r="D22" s="226"/>
      <c r="E22" s="362"/>
      <c r="F22" s="515"/>
      <c r="G22" s="515"/>
      <c r="H22" s="117" t="s">
        <v>260</v>
      </c>
      <c r="I22" s="228" t="s">
        <v>647</v>
      </c>
      <c r="J22" s="117" t="s">
        <v>261</v>
      </c>
      <c r="K22" s="229"/>
    </row>
    <row r="23" spans="1:11" ht="18.75" customHeight="1">
      <c r="A23" s="531"/>
      <c r="B23" s="508"/>
      <c r="C23" s="225"/>
      <c r="D23" s="226"/>
      <c r="E23" s="227"/>
      <c r="F23" s="515"/>
      <c r="G23" s="515"/>
      <c r="H23" s="117" t="s">
        <v>260</v>
      </c>
      <c r="I23" s="228"/>
      <c r="J23" s="117" t="s">
        <v>261</v>
      </c>
      <c r="K23" s="229"/>
    </row>
    <row r="24" spans="1:11" ht="7.5" customHeight="1"/>
    <row r="25" spans="1:11" ht="7.5" customHeight="1"/>
    <row r="26" spans="1:11">
      <c r="A26" s="111" t="s">
        <v>276</v>
      </c>
    </row>
    <row r="27" spans="1:11" ht="3.75" customHeight="1"/>
    <row r="28" spans="1:11">
      <c r="A28" s="511" t="s">
        <v>46</v>
      </c>
      <c r="B28" s="520" t="s">
        <v>462</v>
      </c>
      <c r="C28" s="521"/>
      <c r="D28" s="520" t="s">
        <v>463</v>
      </c>
      <c r="E28" s="608"/>
      <c r="F28" s="521"/>
      <c r="G28" s="520" t="s">
        <v>464</v>
      </c>
      <c r="H28" s="608"/>
      <c r="I28" s="608"/>
      <c r="J28" s="608"/>
      <c r="K28" s="521"/>
    </row>
    <row r="29" spans="1:11">
      <c r="A29" s="510"/>
      <c r="B29" s="112" t="s">
        <v>344</v>
      </c>
      <c r="C29" s="112" t="s">
        <v>345</v>
      </c>
      <c r="D29" s="112" t="s">
        <v>349</v>
      </c>
      <c r="E29" s="112" t="s">
        <v>553</v>
      </c>
      <c r="F29" s="112" t="s">
        <v>346</v>
      </c>
      <c r="G29" s="156" t="s">
        <v>350</v>
      </c>
      <c r="H29" s="154" t="s">
        <v>351</v>
      </c>
      <c r="I29" s="155" t="s">
        <v>352</v>
      </c>
      <c r="J29" s="129" t="s">
        <v>353</v>
      </c>
      <c r="K29" s="129" t="s">
        <v>239</v>
      </c>
    </row>
    <row r="30" spans="1:11" ht="18.75" customHeight="1">
      <c r="A30" s="113" t="s">
        <v>573</v>
      </c>
      <c r="B30" s="226"/>
      <c r="C30" s="226"/>
      <c r="D30" s="226"/>
      <c r="E30" s="226"/>
      <c r="F30" s="226"/>
      <c r="G30" s="234"/>
      <c r="H30" s="226"/>
      <c r="I30" s="226"/>
      <c r="J30" s="226"/>
      <c r="K30" s="226"/>
    </row>
    <row r="31" spans="1:11" ht="15" customHeight="1">
      <c r="A31" s="503" t="s">
        <v>574</v>
      </c>
      <c r="B31" s="293"/>
      <c r="C31" s="293"/>
      <c r="D31" s="293"/>
      <c r="E31" s="293"/>
      <c r="F31" s="293"/>
      <c r="G31" s="293"/>
      <c r="H31" s="293"/>
      <c r="I31" s="293"/>
      <c r="J31" s="293"/>
      <c r="K31" s="293"/>
    </row>
    <row r="32" spans="1:11" ht="15" customHeight="1">
      <c r="A32" s="503"/>
      <c r="B32" s="231"/>
      <c r="C32" s="231"/>
      <c r="D32" s="231"/>
      <c r="E32" s="235"/>
      <c r="F32" s="235"/>
      <c r="G32" s="235"/>
      <c r="H32" s="235"/>
      <c r="I32" s="235"/>
      <c r="J32" s="235"/>
      <c r="K32" s="235"/>
    </row>
    <row r="33" spans="1:13">
      <c r="A33" s="511" t="s">
        <v>46</v>
      </c>
      <c r="B33" s="511" t="s">
        <v>347</v>
      </c>
      <c r="C33" s="511" t="s">
        <v>354</v>
      </c>
      <c r="D33" s="511" t="s">
        <v>239</v>
      </c>
      <c r="E33" s="511" t="s">
        <v>242</v>
      </c>
      <c r="F33" s="605" t="s">
        <v>355</v>
      </c>
      <c r="G33" s="605"/>
      <c r="H33" s="605"/>
      <c r="I33" s="605"/>
      <c r="J33" s="605"/>
      <c r="K33" s="605"/>
    </row>
    <row r="34" spans="1:13">
      <c r="A34" s="510"/>
      <c r="B34" s="510"/>
      <c r="C34" s="510"/>
      <c r="D34" s="510"/>
      <c r="E34" s="510"/>
      <c r="F34" s="605" t="s">
        <v>348</v>
      </c>
      <c r="G34" s="605"/>
      <c r="H34" s="605"/>
      <c r="I34" s="605" t="s">
        <v>239</v>
      </c>
      <c r="J34" s="605"/>
      <c r="K34" s="605"/>
    </row>
    <row r="35" spans="1:13" ht="18.75" customHeight="1">
      <c r="A35" s="113" t="s">
        <v>573</v>
      </c>
      <c r="B35" s="226"/>
      <c r="C35" s="226"/>
      <c r="D35" s="236"/>
      <c r="E35" s="143" t="str">
        <f>IF(SUM(B30:K30)+SUM(B35:D35)=0,"",SUM(B30:K30)+SUM(B35:D35))</f>
        <v/>
      </c>
      <c r="F35" s="606"/>
      <c r="G35" s="606"/>
      <c r="H35" s="606"/>
      <c r="I35" s="607"/>
      <c r="J35" s="607"/>
      <c r="K35" s="607"/>
    </row>
    <row r="36" spans="1:13" ht="15" customHeight="1">
      <c r="A36" s="503" t="s">
        <v>574</v>
      </c>
      <c r="B36" s="293"/>
      <c r="C36" s="293"/>
      <c r="D36" s="293"/>
      <c r="E36" s="144" t="str">
        <f>IF(SUM(B31:K31)+SUM(B36:D36)=0,"",SUM(B31:K31)+SUM(B36:D36))</f>
        <v/>
      </c>
      <c r="F36" s="606"/>
      <c r="G36" s="606"/>
      <c r="H36" s="606"/>
      <c r="I36" s="607"/>
      <c r="J36" s="607"/>
      <c r="K36" s="607"/>
    </row>
    <row r="37" spans="1:13" ht="15" customHeight="1">
      <c r="A37" s="503"/>
      <c r="B37" s="231"/>
      <c r="C37" s="231"/>
      <c r="D37" s="237"/>
      <c r="E37" s="145" t="str">
        <f>IF(SUM(B32:K32)+SUM(B37:D37)=0,"",SUM(B32:K32)+SUM(B37:D37))</f>
        <v/>
      </c>
      <c r="F37" s="606"/>
      <c r="G37" s="606"/>
      <c r="H37" s="606"/>
      <c r="I37" s="607"/>
      <c r="J37" s="607"/>
      <c r="K37" s="607"/>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356</v>
      </c>
    </row>
    <row r="41" spans="1:13" ht="3.75" customHeight="1"/>
    <row r="42" spans="1:13" ht="15" customHeight="1">
      <c r="A42" s="593" t="s">
        <v>357</v>
      </c>
      <c r="B42" s="594"/>
      <c r="C42" s="594"/>
      <c r="D42" s="595"/>
      <c r="E42" s="585" t="s">
        <v>361</v>
      </c>
      <c r="F42" s="586"/>
      <c r="G42" s="586"/>
      <c r="H42" s="587"/>
      <c r="I42" s="600" t="s">
        <v>242</v>
      </c>
      <c r="J42" s="160"/>
    </row>
    <row r="43" spans="1:13" ht="15" customHeight="1">
      <c r="A43" s="596"/>
      <c r="B43" s="597"/>
      <c r="C43" s="597"/>
      <c r="D43" s="598"/>
      <c r="E43" s="603" t="s">
        <v>358</v>
      </c>
      <c r="F43" s="159"/>
      <c r="G43" s="603" t="s">
        <v>359</v>
      </c>
      <c r="H43" s="163"/>
      <c r="I43" s="601"/>
      <c r="J43" s="160"/>
    </row>
    <row r="44" spans="1:13" ht="27" customHeight="1">
      <c r="A44" s="557"/>
      <c r="B44" s="599"/>
      <c r="C44" s="599"/>
      <c r="D44" s="558"/>
      <c r="E44" s="604"/>
      <c r="F44" s="165" t="s">
        <v>362</v>
      </c>
      <c r="G44" s="604"/>
      <c r="H44" s="173" t="s">
        <v>362</v>
      </c>
      <c r="I44" s="602"/>
      <c r="J44" s="160"/>
    </row>
    <row r="45" spans="1:13" ht="15" customHeight="1">
      <c r="A45" s="588"/>
      <c r="B45" s="588"/>
      <c r="C45" s="588"/>
      <c r="D45" s="588"/>
      <c r="E45" s="238"/>
      <c r="F45" s="210" t="str">
        <f>L45</f>
        <v/>
      </c>
      <c r="G45" s="346"/>
      <c r="H45" s="211" t="str">
        <f>M45</f>
        <v/>
      </c>
      <c r="I45" s="172" t="str">
        <f>IF(E45+G45=0,"",F45+H45)</f>
        <v/>
      </c>
      <c r="L45" s="111" t="str">
        <f>IF(E45="","",ROUND(E45/12,2))</f>
        <v/>
      </c>
      <c r="M45" s="111" t="str">
        <f>IF(G45="","",ROUND(G45/12,2))</f>
        <v/>
      </c>
    </row>
    <row r="46" spans="1:13" ht="15" customHeight="1">
      <c r="A46" s="588"/>
      <c r="B46" s="588"/>
      <c r="C46" s="588"/>
      <c r="D46" s="588"/>
      <c r="E46" s="238"/>
      <c r="F46" s="210" t="str">
        <f t="shared" ref="F46:F56" si="0">L46</f>
        <v/>
      </c>
      <c r="G46" s="346"/>
      <c r="H46" s="211" t="str">
        <f t="shared" ref="H46:H56" si="1">M46</f>
        <v/>
      </c>
      <c r="I46" s="172" t="str">
        <f t="shared" ref="I46:I56" si="2">IF(E46+G46=0,"",F46+H46)</f>
        <v/>
      </c>
      <c r="L46" s="111" t="str">
        <f t="shared" ref="L46:L56" si="3">IF(E46="","",ROUND(E46/12,2))</f>
        <v/>
      </c>
      <c r="M46" s="111" t="str">
        <f t="shared" ref="M46:M56" si="4">IF(G46="","",ROUND(G46/12,2))</f>
        <v/>
      </c>
    </row>
    <row r="47" spans="1:13" ht="15" customHeight="1">
      <c r="A47" s="588"/>
      <c r="B47" s="588"/>
      <c r="C47" s="588"/>
      <c r="D47" s="588"/>
      <c r="E47" s="238"/>
      <c r="F47" s="210" t="str">
        <f t="shared" si="0"/>
        <v/>
      </c>
      <c r="G47" s="346"/>
      <c r="H47" s="211" t="str">
        <f t="shared" si="1"/>
        <v/>
      </c>
      <c r="I47" s="172" t="str">
        <f t="shared" si="2"/>
        <v/>
      </c>
      <c r="L47" s="111" t="str">
        <f t="shared" si="3"/>
        <v/>
      </c>
      <c r="M47" s="111" t="str">
        <f t="shared" si="4"/>
        <v/>
      </c>
    </row>
    <row r="48" spans="1:13" ht="15" customHeight="1">
      <c r="A48" s="588"/>
      <c r="B48" s="588"/>
      <c r="C48" s="588"/>
      <c r="D48" s="588"/>
      <c r="E48" s="238"/>
      <c r="F48" s="210" t="str">
        <f t="shared" si="0"/>
        <v/>
      </c>
      <c r="G48" s="346"/>
      <c r="H48" s="211" t="str">
        <f t="shared" si="1"/>
        <v/>
      </c>
      <c r="I48" s="172" t="str">
        <f t="shared" si="2"/>
        <v/>
      </c>
      <c r="L48" s="111" t="str">
        <f t="shared" si="3"/>
        <v/>
      </c>
      <c r="M48" s="111" t="str">
        <f t="shared" si="4"/>
        <v/>
      </c>
    </row>
    <row r="49" spans="1:13" ht="15" customHeight="1">
      <c r="A49" s="588"/>
      <c r="B49" s="588"/>
      <c r="C49" s="588"/>
      <c r="D49" s="588"/>
      <c r="E49" s="238"/>
      <c r="F49" s="210" t="str">
        <f t="shared" si="0"/>
        <v/>
      </c>
      <c r="G49" s="346"/>
      <c r="H49" s="211" t="str">
        <f t="shared" si="1"/>
        <v/>
      </c>
      <c r="I49" s="172" t="str">
        <f t="shared" si="2"/>
        <v/>
      </c>
      <c r="L49" s="111" t="str">
        <f t="shared" si="3"/>
        <v/>
      </c>
      <c r="M49" s="111" t="str">
        <f t="shared" si="4"/>
        <v/>
      </c>
    </row>
    <row r="50" spans="1:13" ht="15" customHeight="1">
      <c r="A50" s="588"/>
      <c r="B50" s="588"/>
      <c r="C50" s="588"/>
      <c r="D50" s="588"/>
      <c r="E50" s="238"/>
      <c r="F50" s="210" t="str">
        <f t="shared" si="0"/>
        <v/>
      </c>
      <c r="G50" s="346"/>
      <c r="H50" s="211" t="str">
        <f t="shared" si="1"/>
        <v/>
      </c>
      <c r="I50" s="172" t="str">
        <f t="shared" si="2"/>
        <v/>
      </c>
      <c r="L50" s="111" t="str">
        <f t="shared" si="3"/>
        <v/>
      </c>
      <c r="M50" s="111" t="str">
        <f t="shared" si="4"/>
        <v/>
      </c>
    </row>
    <row r="51" spans="1:13" ht="15" customHeight="1">
      <c r="A51" s="588"/>
      <c r="B51" s="588"/>
      <c r="C51" s="588"/>
      <c r="D51" s="588"/>
      <c r="E51" s="238"/>
      <c r="F51" s="210" t="str">
        <f t="shared" si="0"/>
        <v/>
      </c>
      <c r="G51" s="346"/>
      <c r="H51" s="211" t="str">
        <f t="shared" si="1"/>
        <v/>
      </c>
      <c r="I51" s="172" t="str">
        <f t="shared" si="2"/>
        <v/>
      </c>
      <c r="L51" s="111" t="str">
        <f t="shared" si="3"/>
        <v/>
      </c>
      <c r="M51" s="111" t="str">
        <f t="shared" si="4"/>
        <v/>
      </c>
    </row>
    <row r="52" spans="1:13" ht="15" customHeight="1">
      <c r="A52" s="588"/>
      <c r="B52" s="588"/>
      <c r="C52" s="588"/>
      <c r="D52" s="588"/>
      <c r="E52" s="238"/>
      <c r="F52" s="210" t="str">
        <f t="shared" si="0"/>
        <v/>
      </c>
      <c r="G52" s="346"/>
      <c r="H52" s="211" t="str">
        <f t="shared" si="1"/>
        <v/>
      </c>
      <c r="I52" s="172" t="str">
        <f t="shared" si="2"/>
        <v/>
      </c>
      <c r="L52" s="111" t="str">
        <f t="shared" si="3"/>
        <v/>
      </c>
      <c r="M52" s="111" t="str">
        <f t="shared" si="4"/>
        <v/>
      </c>
    </row>
    <row r="53" spans="1:13" ht="15" customHeight="1">
      <c r="A53" s="588"/>
      <c r="B53" s="588"/>
      <c r="C53" s="588"/>
      <c r="D53" s="588"/>
      <c r="E53" s="238"/>
      <c r="F53" s="210" t="str">
        <f t="shared" si="0"/>
        <v/>
      </c>
      <c r="G53" s="346"/>
      <c r="H53" s="211" t="str">
        <f t="shared" si="1"/>
        <v/>
      </c>
      <c r="I53" s="172" t="str">
        <f t="shared" si="2"/>
        <v/>
      </c>
      <c r="L53" s="111" t="str">
        <f t="shared" si="3"/>
        <v/>
      </c>
      <c r="M53" s="111" t="str">
        <f t="shared" si="4"/>
        <v/>
      </c>
    </row>
    <row r="54" spans="1:13" ht="15" customHeight="1">
      <c r="A54" s="588"/>
      <c r="B54" s="588"/>
      <c r="C54" s="588"/>
      <c r="D54" s="588"/>
      <c r="E54" s="238"/>
      <c r="F54" s="210" t="str">
        <f t="shared" si="0"/>
        <v/>
      </c>
      <c r="G54" s="346"/>
      <c r="H54" s="211" t="str">
        <f t="shared" si="1"/>
        <v/>
      </c>
      <c r="I54" s="172" t="str">
        <f t="shared" si="2"/>
        <v/>
      </c>
      <c r="L54" s="111" t="str">
        <f t="shared" si="3"/>
        <v/>
      </c>
      <c r="M54" s="111" t="str">
        <f t="shared" si="4"/>
        <v/>
      </c>
    </row>
    <row r="55" spans="1:13" ht="15" customHeight="1">
      <c r="A55" s="588"/>
      <c r="B55" s="588"/>
      <c r="C55" s="588"/>
      <c r="D55" s="588"/>
      <c r="E55" s="238"/>
      <c r="F55" s="210" t="str">
        <f t="shared" si="0"/>
        <v/>
      </c>
      <c r="G55" s="346"/>
      <c r="H55" s="211" t="str">
        <f t="shared" si="1"/>
        <v/>
      </c>
      <c r="I55" s="172" t="str">
        <f t="shared" si="2"/>
        <v/>
      </c>
      <c r="L55" s="111" t="str">
        <f t="shared" si="3"/>
        <v/>
      </c>
      <c r="M55" s="111" t="str">
        <f t="shared" si="4"/>
        <v/>
      </c>
    </row>
    <row r="56" spans="1:13" ht="15" customHeight="1" thickBot="1">
      <c r="A56" s="589"/>
      <c r="B56" s="589"/>
      <c r="C56" s="589"/>
      <c r="D56" s="589"/>
      <c r="E56" s="239"/>
      <c r="F56" s="212" t="str">
        <f t="shared" si="0"/>
        <v/>
      </c>
      <c r="G56" s="347"/>
      <c r="H56" s="213" t="str">
        <f t="shared" si="1"/>
        <v/>
      </c>
      <c r="I56" s="171" t="str">
        <f t="shared" si="2"/>
        <v/>
      </c>
      <c r="L56" s="111" t="str">
        <f t="shared" si="3"/>
        <v/>
      </c>
      <c r="M56" s="111" t="str">
        <f t="shared" si="4"/>
        <v/>
      </c>
    </row>
    <row r="57" spans="1:13" ht="15" customHeight="1" thickTop="1" thickBot="1">
      <c r="A57" s="590" t="s">
        <v>242</v>
      </c>
      <c r="B57" s="591"/>
      <c r="C57" s="591"/>
      <c r="D57" s="592"/>
      <c r="E57" s="164" t="str">
        <f>IF(E45="","",SUM(E45:E56))</f>
        <v/>
      </c>
      <c r="F57" s="168" t="str">
        <f t="shared" ref="F57" si="5">IF(F45="","",SUM(F45:F56))</f>
        <v/>
      </c>
      <c r="G57" s="348" t="str">
        <f t="shared" ref="G57" si="6">IF(G45="","",SUM(G45:G56))</f>
        <v/>
      </c>
      <c r="H57" s="174" t="str">
        <f t="shared" ref="H57:I57" si="7">IF(H45="","",SUM(H45:H56))</f>
        <v/>
      </c>
      <c r="I57" s="256" t="str">
        <f t="shared" si="7"/>
        <v/>
      </c>
    </row>
    <row r="58" spans="1:13" ht="15" customHeight="1" thickBot="1">
      <c r="A58" s="119"/>
      <c r="B58" s="126"/>
      <c r="C58" s="126"/>
      <c r="D58" s="126"/>
      <c r="E58" s="126"/>
      <c r="F58" s="584" t="s">
        <v>363</v>
      </c>
      <c r="G58" s="584"/>
      <c r="H58" s="584"/>
      <c r="I58" s="257"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360</v>
      </c>
    </row>
    <row r="62" spans="1:13" ht="3.75" customHeight="1"/>
    <row r="63" spans="1:13" ht="18.75" customHeight="1">
      <c r="A63" s="522"/>
      <c r="B63" s="523"/>
      <c r="C63" s="523"/>
      <c r="D63" s="523"/>
      <c r="E63" s="523"/>
      <c r="F63" s="523"/>
      <c r="G63" s="523"/>
      <c r="H63" s="523"/>
      <c r="I63" s="523"/>
      <c r="J63" s="523"/>
      <c r="K63" s="524"/>
    </row>
    <row r="64" spans="1:13" ht="18.75" customHeight="1">
      <c r="A64" s="525"/>
      <c r="B64" s="526"/>
      <c r="C64" s="526"/>
      <c r="D64" s="526"/>
      <c r="E64" s="526"/>
      <c r="F64" s="526"/>
      <c r="G64" s="526"/>
      <c r="H64" s="526"/>
      <c r="I64" s="526"/>
      <c r="J64" s="526"/>
      <c r="K64" s="527"/>
    </row>
    <row r="65" spans="1:11" ht="18.75" customHeight="1">
      <c r="A65" s="525"/>
      <c r="B65" s="526"/>
      <c r="C65" s="526"/>
      <c r="D65" s="526"/>
      <c r="E65" s="526"/>
      <c r="F65" s="526"/>
      <c r="G65" s="526"/>
      <c r="H65" s="526"/>
      <c r="I65" s="526"/>
      <c r="J65" s="526"/>
      <c r="K65" s="527"/>
    </row>
    <row r="66" spans="1:11" ht="18.75" customHeight="1">
      <c r="A66" s="528"/>
      <c r="B66" s="529"/>
      <c r="C66" s="529"/>
      <c r="D66" s="529"/>
      <c r="E66" s="529"/>
      <c r="F66" s="529"/>
      <c r="G66" s="529"/>
      <c r="H66" s="529"/>
      <c r="I66" s="529"/>
      <c r="J66" s="529"/>
      <c r="K66" s="53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364</v>
      </c>
    </row>
    <row r="2" spans="1:11" ht="18" customHeight="1">
      <c r="A2" s="502" t="s">
        <v>245</v>
      </c>
      <c r="B2" s="502"/>
      <c r="C2" s="502"/>
      <c r="D2" s="502"/>
      <c r="E2" s="502"/>
      <c r="F2" s="502"/>
      <c r="G2" s="502"/>
      <c r="H2" s="502"/>
      <c r="I2" s="502"/>
      <c r="J2" s="502"/>
      <c r="K2" s="502"/>
    </row>
    <row r="5" spans="1:11" ht="18.75" customHeight="1">
      <c r="A5" s="113" t="s">
        <v>67</v>
      </c>
      <c r="B5" s="506" t="s">
        <v>365</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35"/>
      <c r="H16" s="554"/>
      <c r="I16" s="554"/>
      <c r="J16" s="554"/>
      <c r="K16" s="536"/>
    </row>
    <row r="17" spans="1:11" ht="18.75" customHeight="1">
      <c r="A17" s="220" t="s">
        <v>341</v>
      </c>
      <c r="B17" s="214" t="s">
        <v>561</v>
      </c>
      <c r="C17" s="252"/>
      <c r="D17" s="215" t="s">
        <v>562</v>
      </c>
      <c r="E17" s="253"/>
      <c r="F17" s="217" t="s">
        <v>563</v>
      </c>
      <c r="G17" s="253"/>
      <c r="H17" s="216" t="s">
        <v>564</v>
      </c>
      <c r="I17" s="253"/>
      <c r="J17" s="216" t="s">
        <v>565</v>
      </c>
      <c r="K17" s="218">
        <f>C17+E17+G17+I17</f>
        <v>0</v>
      </c>
    </row>
    <row r="18" spans="1:11">
      <c r="A18" s="532" t="s">
        <v>252</v>
      </c>
      <c r="B18" s="503" t="s">
        <v>366</v>
      </c>
      <c r="C18" s="503"/>
      <c r="D18" s="503"/>
      <c r="E18" s="503"/>
      <c r="F18" s="503"/>
      <c r="G18" s="503" t="s">
        <v>367</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c r="C21" s="113" t="s">
        <v>256</v>
      </c>
      <c r="D21" s="113" t="s">
        <v>257</v>
      </c>
      <c r="E21" s="113" t="s">
        <v>258</v>
      </c>
      <c r="F21" s="516" t="s">
        <v>251</v>
      </c>
      <c r="G21" s="517"/>
      <c r="H21" s="503" t="s">
        <v>259</v>
      </c>
      <c r="I21" s="503"/>
      <c r="J21" s="503"/>
      <c r="K21" s="503"/>
    </row>
    <row r="22" spans="1:11" ht="18.75" customHeight="1">
      <c r="A22" s="531"/>
      <c r="B22" s="508"/>
      <c r="C22" s="225"/>
      <c r="D22" s="226"/>
      <c r="E22" s="227"/>
      <c r="F22" s="515"/>
      <c r="G22" s="515"/>
      <c r="H22" s="117" t="s">
        <v>260</v>
      </c>
      <c r="I22" s="228"/>
      <c r="J22" s="117" t="s">
        <v>261</v>
      </c>
      <c r="K22" s="229"/>
    </row>
    <row r="23" spans="1:11" ht="18.75" customHeight="1">
      <c r="A23" s="531"/>
      <c r="B23" s="508"/>
      <c r="C23" s="225"/>
      <c r="D23" s="226"/>
      <c r="E23" s="227"/>
      <c r="F23" s="515"/>
      <c r="G23" s="515"/>
      <c r="H23" s="117" t="s">
        <v>260</v>
      </c>
      <c r="I23" s="228"/>
      <c r="J23" s="117" t="s">
        <v>261</v>
      </c>
      <c r="K23" s="229"/>
    </row>
    <row r="24" spans="1:11" ht="12" customHeight="1"/>
    <row r="25" spans="1:11" ht="12" customHeight="1"/>
    <row r="26" spans="1:11">
      <c r="A26" s="111" t="s">
        <v>276</v>
      </c>
    </row>
    <row r="27" spans="1:11" ht="3.75" customHeight="1"/>
    <row r="28" spans="1:11">
      <c r="A28" s="569" t="s">
        <v>46</v>
      </c>
      <c r="B28" s="512" t="s">
        <v>465</v>
      </c>
      <c r="C28" s="513"/>
      <c r="D28" s="513"/>
      <c r="E28" s="513"/>
      <c r="F28" s="513"/>
      <c r="G28" s="513"/>
      <c r="H28" s="513"/>
      <c r="I28" s="513"/>
      <c r="J28" s="513"/>
      <c r="K28" s="514"/>
    </row>
    <row r="29" spans="1:11">
      <c r="A29" s="571"/>
      <c r="B29" s="128" t="s">
        <v>368</v>
      </c>
      <c r="C29" s="128" t="s">
        <v>369</v>
      </c>
      <c r="D29" s="128" t="s">
        <v>370</v>
      </c>
      <c r="E29" s="128" t="s">
        <v>371</v>
      </c>
      <c r="F29" s="128" t="s">
        <v>372</v>
      </c>
      <c r="G29" s="128" t="s">
        <v>373</v>
      </c>
      <c r="H29" s="128" t="s">
        <v>374</v>
      </c>
      <c r="I29" s="158" t="s">
        <v>375</v>
      </c>
      <c r="J29" s="129" t="s">
        <v>376</v>
      </c>
      <c r="K29" s="129" t="s">
        <v>377</v>
      </c>
    </row>
    <row r="30" spans="1:11" ht="18.75" customHeight="1">
      <c r="A30" s="113" t="s">
        <v>573</v>
      </c>
      <c r="B30" s="231"/>
      <c r="C30" s="231"/>
      <c r="D30" s="231"/>
      <c r="E30" s="231"/>
      <c r="F30" s="231"/>
      <c r="G30" s="240"/>
      <c r="H30" s="231"/>
      <c r="I30" s="226"/>
      <c r="J30" s="226"/>
      <c r="K30" s="226"/>
    </row>
    <row r="31" spans="1:11" ht="15" customHeight="1">
      <c r="A31" s="503" t="s">
        <v>574</v>
      </c>
      <c r="B31" s="230"/>
      <c r="C31" s="230"/>
      <c r="D31" s="230"/>
      <c r="E31" s="230"/>
      <c r="F31" s="230"/>
      <c r="G31" s="230"/>
      <c r="H31" s="230"/>
      <c r="I31" s="230"/>
      <c r="J31" s="230"/>
      <c r="K31" s="230"/>
    </row>
    <row r="32" spans="1:11" ht="15" customHeight="1">
      <c r="A32" s="503"/>
      <c r="B32" s="231"/>
      <c r="C32" s="231"/>
      <c r="D32" s="231"/>
      <c r="E32" s="235"/>
      <c r="F32" s="235"/>
      <c r="G32" s="235"/>
      <c r="H32" s="235"/>
      <c r="I32" s="235"/>
      <c r="J32" s="235"/>
      <c r="K32" s="235"/>
    </row>
    <row r="33" spans="1:11">
      <c r="A33" s="569" t="s">
        <v>46</v>
      </c>
      <c r="B33" s="130"/>
      <c r="C33" s="130" t="s">
        <v>379</v>
      </c>
      <c r="D33" s="130" t="s">
        <v>380</v>
      </c>
      <c r="E33" s="130" t="s">
        <v>381</v>
      </c>
      <c r="F33" s="511" t="s">
        <v>382</v>
      </c>
      <c r="G33" s="511" t="s">
        <v>239</v>
      </c>
      <c r="H33" s="511" t="s">
        <v>242</v>
      </c>
      <c r="I33" s="569" t="s">
        <v>355</v>
      </c>
      <c r="J33" s="618"/>
      <c r="K33" s="570"/>
    </row>
    <row r="34" spans="1:11" ht="24">
      <c r="A34" s="571"/>
      <c r="B34" s="175" t="s">
        <v>378</v>
      </c>
      <c r="C34" s="175" t="s">
        <v>383</v>
      </c>
      <c r="D34" s="175" t="s">
        <v>384</v>
      </c>
      <c r="E34" s="175" t="s">
        <v>385</v>
      </c>
      <c r="F34" s="510"/>
      <c r="G34" s="510"/>
      <c r="H34" s="510"/>
      <c r="I34" s="571"/>
      <c r="J34" s="619"/>
      <c r="K34" s="572"/>
    </row>
    <row r="35" spans="1:11" ht="18.75" customHeight="1">
      <c r="A35" s="113" t="s">
        <v>573</v>
      </c>
      <c r="B35" s="231"/>
      <c r="C35" s="231"/>
      <c r="D35" s="231"/>
      <c r="E35" s="231"/>
      <c r="F35" s="231"/>
      <c r="G35" s="240"/>
      <c r="H35" s="123" t="str">
        <f>IF(SUM(B30:K30)+SUM(B35:G35)=0,"",SUM((B30:K30)+SUM(B35:G35)))</f>
        <v/>
      </c>
      <c r="I35" s="609"/>
      <c r="J35" s="610"/>
      <c r="K35" s="611"/>
    </row>
    <row r="36" spans="1:11" ht="15" customHeight="1">
      <c r="A36" s="503" t="s">
        <v>574</v>
      </c>
      <c r="B36" s="293"/>
      <c r="C36" s="293"/>
      <c r="D36" s="293"/>
      <c r="E36" s="293"/>
      <c r="F36" s="293"/>
      <c r="G36" s="293"/>
      <c r="H36" s="122" t="str">
        <f t="shared" ref="H36:H37" si="0">IF(SUM(B31:K31)+SUM(B36:G36)=0,"",SUM((B31:K31)+SUM(B36:G36)))</f>
        <v/>
      </c>
      <c r="I36" s="612"/>
      <c r="J36" s="613"/>
      <c r="K36" s="614"/>
    </row>
    <row r="37" spans="1:11" ht="15" customHeight="1">
      <c r="A37" s="503"/>
      <c r="B37" s="231"/>
      <c r="C37" s="231"/>
      <c r="D37" s="231"/>
      <c r="E37" s="231"/>
      <c r="F37" s="231"/>
      <c r="G37" s="231"/>
      <c r="H37" s="123" t="str">
        <f t="shared" si="0"/>
        <v/>
      </c>
      <c r="I37" s="615"/>
      <c r="J37" s="616"/>
      <c r="K37" s="617"/>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386</v>
      </c>
    </row>
    <row r="41" spans="1:11" ht="3.75" customHeight="1"/>
    <row r="42" spans="1:11" ht="15" customHeight="1">
      <c r="A42" s="621" t="s">
        <v>387</v>
      </c>
      <c r="B42" s="622"/>
      <c r="C42" s="622"/>
      <c r="D42" s="622"/>
      <c r="E42" s="622"/>
      <c r="F42" s="622"/>
      <c r="G42" s="622"/>
      <c r="H42" s="622"/>
      <c r="I42" s="623"/>
      <c r="J42" s="160"/>
    </row>
    <row r="43" spans="1:11" ht="15" customHeight="1">
      <c r="A43" s="621" t="s">
        <v>389</v>
      </c>
      <c r="B43" s="622"/>
      <c r="C43" s="622"/>
      <c r="D43" s="622"/>
      <c r="E43" s="622"/>
      <c r="F43" s="622"/>
      <c r="G43" s="622"/>
      <c r="H43" s="622"/>
      <c r="I43" s="623"/>
    </row>
    <row r="44" spans="1:11" ht="15" customHeight="1">
      <c r="A44" s="518" t="s">
        <v>388</v>
      </c>
      <c r="B44" s="620"/>
      <c r="C44" s="241"/>
      <c r="D44" s="518" t="s">
        <v>369</v>
      </c>
      <c r="E44" s="620"/>
      <c r="F44" s="242"/>
      <c r="G44" s="518" t="s">
        <v>370</v>
      </c>
      <c r="H44" s="519"/>
      <c r="I44" s="242"/>
    </row>
    <row r="45" spans="1:11" ht="15" customHeight="1">
      <c r="A45" s="518" t="s">
        <v>371</v>
      </c>
      <c r="B45" s="620"/>
      <c r="C45" s="241"/>
      <c r="D45" s="518" t="s">
        <v>372</v>
      </c>
      <c r="E45" s="620"/>
      <c r="F45" s="242"/>
      <c r="G45" s="518" t="s">
        <v>373</v>
      </c>
      <c r="H45" s="519"/>
      <c r="I45" s="242"/>
    </row>
    <row r="46" spans="1:11" ht="15" customHeight="1">
      <c r="A46" s="518" t="s">
        <v>374</v>
      </c>
      <c r="B46" s="620"/>
      <c r="C46" s="241"/>
      <c r="D46" s="624" t="s">
        <v>375</v>
      </c>
      <c r="E46" s="624"/>
      <c r="F46" s="242"/>
      <c r="G46" s="620" t="s">
        <v>376</v>
      </c>
      <c r="H46" s="624"/>
      <c r="I46" s="242"/>
    </row>
    <row r="47" spans="1:11" ht="15" customHeight="1">
      <c r="A47" s="518" t="s">
        <v>377</v>
      </c>
      <c r="B47" s="620"/>
      <c r="C47" s="241"/>
      <c r="D47" s="624" t="s">
        <v>378</v>
      </c>
      <c r="E47" s="624"/>
      <c r="F47" s="242"/>
      <c r="G47" s="626"/>
      <c r="H47" s="626"/>
      <c r="I47" s="168"/>
    </row>
    <row r="48" spans="1:11" ht="15" customHeight="1">
      <c r="A48" s="577" t="s">
        <v>390</v>
      </c>
      <c r="B48" s="625"/>
      <c r="C48" s="229"/>
      <c r="I48" s="176"/>
    </row>
    <row r="49" spans="1:11" ht="15" customHeight="1">
      <c r="A49" s="577" t="s">
        <v>391</v>
      </c>
      <c r="B49" s="625"/>
      <c r="C49" s="229"/>
      <c r="I49" s="176"/>
    </row>
    <row r="50" spans="1:11" ht="15" customHeight="1">
      <c r="A50" s="577" t="s">
        <v>392</v>
      </c>
      <c r="B50" s="625"/>
      <c r="C50" s="229"/>
      <c r="D50" s="137"/>
      <c r="E50" s="137"/>
      <c r="F50" s="137"/>
      <c r="G50" s="137"/>
      <c r="H50" s="137"/>
      <c r="I50" s="142"/>
    </row>
    <row r="51" spans="1:11" ht="12" customHeight="1"/>
    <row r="52" spans="1:11" ht="12" customHeight="1"/>
    <row r="53" spans="1:11">
      <c r="A53" s="111" t="s">
        <v>360</v>
      </c>
    </row>
    <row r="54" spans="1:11" ht="3.75" customHeight="1"/>
    <row r="55" spans="1:11" ht="18.75" customHeight="1">
      <c r="A55" s="522"/>
      <c r="B55" s="523"/>
      <c r="C55" s="523"/>
      <c r="D55" s="523"/>
      <c r="E55" s="523"/>
      <c r="F55" s="523"/>
      <c r="G55" s="523"/>
      <c r="H55" s="523"/>
      <c r="I55" s="523"/>
      <c r="J55" s="523"/>
      <c r="K55" s="524"/>
    </row>
    <row r="56" spans="1:11" ht="18.75" customHeight="1">
      <c r="A56" s="525"/>
      <c r="B56" s="526"/>
      <c r="C56" s="526"/>
      <c r="D56" s="526"/>
      <c r="E56" s="526"/>
      <c r="F56" s="526"/>
      <c r="G56" s="526"/>
      <c r="H56" s="526"/>
      <c r="I56" s="526"/>
      <c r="J56" s="526"/>
      <c r="K56" s="527"/>
    </row>
    <row r="57" spans="1:11" ht="18.75" customHeight="1">
      <c r="A57" s="525"/>
      <c r="B57" s="526"/>
      <c r="C57" s="526"/>
      <c r="D57" s="526"/>
      <c r="E57" s="526"/>
      <c r="F57" s="526"/>
      <c r="G57" s="526"/>
      <c r="H57" s="526"/>
      <c r="I57" s="526"/>
      <c r="J57" s="526"/>
      <c r="K57" s="527"/>
    </row>
    <row r="58" spans="1:11" ht="18.75" customHeight="1">
      <c r="A58" s="528"/>
      <c r="B58" s="529"/>
      <c r="C58" s="529"/>
      <c r="D58" s="529"/>
      <c r="E58" s="529"/>
      <c r="F58" s="529"/>
      <c r="G58" s="529"/>
      <c r="H58" s="529"/>
      <c r="I58" s="529"/>
      <c r="J58" s="529"/>
      <c r="K58" s="530"/>
    </row>
    <row r="61" spans="1:11" ht="18.75" customHeight="1"/>
    <row r="62" spans="1:11" ht="18.75" customHeight="1"/>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cols>
    <col min="1" max="1" width="11.25" style="111" customWidth="1"/>
    <col min="2" max="18" width="10" style="111" customWidth="1"/>
    <col min="19" max="16384" width="9" style="111"/>
  </cols>
  <sheetData>
    <row r="1" spans="1:11">
      <c r="A1" s="111" t="s">
        <v>393</v>
      </c>
    </row>
    <row r="2" spans="1:11" ht="18" customHeight="1">
      <c r="A2" s="502" t="s">
        <v>245</v>
      </c>
      <c r="B2" s="502"/>
      <c r="C2" s="502"/>
      <c r="D2" s="502"/>
      <c r="E2" s="502"/>
      <c r="F2" s="502"/>
      <c r="G2" s="502"/>
      <c r="H2" s="502"/>
      <c r="I2" s="502"/>
      <c r="J2" s="502"/>
      <c r="K2" s="502"/>
    </row>
    <row r="5" spans="1:11" ht="18.75" customHeight="1">
      <c r="A5" s="113" t="s">
        <v>67</v>
      </c>
      <c r="B5" s="506" t="s">
        <v>394</v>
      </c>
      <c r="C5" s="506"/>
      <c r="D5" s="506"/>
      <c r="E5" s="506"/>
      <c r="F5" s="506"/>
    </row>
    <row r="6" spans="1:11" ht="12" customHeight="1">
      <c r="A6" s="119"/>
      <c r="B6" s="120"/>
      <c r="C6" s="120"/>
      <c r="D6" s="120"/>
      <c r="E6" s="120"/>
      <c r="F6" s="120"/>
    </row>
    <row r="8" spans="1:11">
      <c r="A8" s="506" t="s">
        <v>231</v>
      </c>
      <c r="B8" s="506"/>
      <c r="C8" s="506"/>
      <c r="D8" s="506" t="s">
        <v>272</v>
      </c>
      <c r="E8" s="506"/>
      <c r="F8" s="506"/>
      <c r="G8" s="506" t="s">
        <v>232</v>
      </c>
      <c r="H8" s="506"/>
      <c r="I8" s="506"/>
      <c r="J8" s="506"/>
      <c r="K8" s="506"/>
    </row>
    <row r="9" spans="1:11" ht="18.75" customHeight="1">
      <c r="A9" s="507"/>
      <c r="B9" s="507"/>
      <c r="C9" s="507"/>
      <c r="D9" s="507"/>
      <c r="E9" s="507"/>
      <c r="F9" s="507"/>
      <c r="G9" s="507"/>
      <c r="H9" s="507"/>
      <c r="I9" s="507"/>
      <c r="J9" s="507"/>
      <c r="K9" s="507"/>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275</v>
      </c>
    </row>
    <row r="13" spans="1:11" ht="3.75" customHeight="1"/>
    <row r="14" spans="1:11">
      <c r="A14" s="504" t="s">
        <v>233</v>
      </c>
      <c r="B14" s="503" t="s">
        <v>246</v>
      </c>
      <c r="C14" s="503"/>
      <c r="D14" s="503"/>
      <c r="E14" s="503"/>
      <c r="F14" s="503"/>
      <c r="G14" s="503" t="s">
        <v>247</v>
      </c>
      <c r="H14" s="503"/>
      <c r="I14" s="503"/>
      <c r="J14" s="503"/>
      <c r="K14" s="503"/>
    </row>
    <row r="15" spans="1:11" ht="18.75" customHeight="1">
      <c r="A15" s="505"/>
      <c r="B15" s="207" t="s">
        <v>556</v>
      </c>
      <c r="C15" s="222" t="s">
        <v>557</v>
      </c>
      <c r="D15" s="208" t="s">
        <v>558</v>
      </c>
      <c r="E15" s="208" t="s">
        <v>559</v>
      </c>
      <c r="F15" s="223" t="s">
        <v>557</v>
      </c>
      <c r="G15" s="207" t="s">
        <v>556</v>
      </c>
      <c r="H15" s="222" t="s">
        <v>557</v>
      </c>
      <c r="I15" s="208" t="s">
        <v>558</v>
      </c>
      <c r="J15" s="208" t="s">
        <v>559</v>
      </c>
      <c r="K15" s="223" t="s">
        <v>557</v>
      </c>
    </row>
    <row r="16" spans="1:11" ht="18.75" customHeight="1">
      <c r="A16" s="113" t="s">
        <v>262</v>
      </c>
      <c r="B16" s="508"/>
      <c r="C16" s="508"/>
      <c r="D16" s="508"/>
      <c r="E16" s="508"/>
      <c r="F16" s="508"/>
      <c r="G16" s="516"/>
      <c r="H16" s="632"/>
      <c r="I16" s="632"/>
      <c r="J16" s="632"/>
      <c r="K16" s="517"/>
    </row>
    <row r="17" spans="1:11" ht="18.75" customHeight="1">
      <c r="A17" s="220" t="s">
        <v>341</v>
      </c>
      <c r="B17" s="214" t="s">
        <v>561</v>
      </c>
      <c r="C17" s="252"/>
      <c r="D17" s="215" t="s">
        <v>562</v>
      </c>
      <c r="E17" s="253"/>
      <c r="F17" s="217" t="s">
        <v>563</v>
      </c>
      <c r="G17" s="253"/>
      <c r="H17" s="216" t="s">
        <v>564</v>
      </c>
      <c r="I17" s="253"/>
      <c r="J17" s="216" t="s">
        <v>565</v>
      </c>
      <c r="K17" s="349">
        <f>C17+E17+G17+I17</f>
        <v>0</v>
      </c>
    </row>
    <row r="18" spans="1:11">
      <c r="A18" s="532" t="s">
        <v>252</v>
      </c>
      <c r="B18" s="503" t="s">
        <v>250</v>
      </c>
      <c r="C18" s="503"/>
      <c r="D18" s="503"/>
      <c r="E18" s="503"/>
      <c r="F18" s="503"/>
      <c r="G18" s="503" t="s">
        <v>251</v>
      </c>
      <c r="H18" s="503"/>
      <c r="I18" s="503"/>
      <c r="J18" s="503"/>
      <c r="K18" s="503"/>
    </row>
    <row r="19" spans="1:11" ht="18.75" customHeight="1">
      <c r="A19" s="505"/>
      <c r="B19" s="508"/>
      <c r="C19" s="508"/>
      <c r="D19" s="508"/>
      <c r="E19" s="508"/>
      <c r="F19" s="508"/>
      <c r="G19" s="508"/>
      <c r="H19" s="508"/>
      <c r="I19" s="508"/>
      <c r="J19" s="508"/>
      <c r="K19" s="508"/>
    </row>
    <row r="20" spans="1:11" ht="12" customHeight="1">
      <c r="A20" s="531" t="s">
        <v>253</v>
      </c>
      <c r="B20" s="113" t="s">
        <v>254</v>
      </c>
      <c r="C20" s="506" t="s">
        <v>255</v>
      </c>
      <c r="D20" s="506"/>
      <c r="E20" s="506"/>
      <c r="F20" s="506"/>
      <c r="G20" s="506"/>
      <c r="H20" s="506"/>
      <c r="I20" s="506"/>
      <c r="J20" s="506"/>
      <c r="K20" s="506"/>
    </row>
    <row r="21" spans="1:11">
      <c r="A21" s="531"/>
      <c r="B21" s="508"/>
      <c r="C21" s="113" t="s">
        <v>256</v>
      </c>
      <c r="D21" s="113" t="s">
        <v>257</v>
      </c>
      <c r="E21" s="113" t="s">
        <v>258</v>
      </c>
      <c r="F21" s="516" t="s">
        <v>251</v>
      </c>
      <c r="G21" s="517"/>
      <c r="H21" s="503" t="s">
        <v>259</v>
      </c>
      <c r="I21" s="503"/>
      <c r="J21" s="503"/>
      <c r="K21" s="503"/>
    </row>
    <row r="22" spans="1:11" ht="18.75" customHeight="1">
      <c r="A22" s="531"/>
      <c r="B22" s="508"/>
      <c r="C22" s="225"/>
      <c r="D22" s="226"/>
      <c r="E22" s="227"/>
      <c r="F22" s="515"/>
      <c r="G22" s="515"/>
      <c r="H22" s="117" t="s">
        <v>260</v>
      </c>
      <c r="I22" s="228"/>
      <c r="J22" s="117" t="s">
        <v>261</v>
      </c>
      <c r="K22" s="229"/>
    </row>
    <row r="23" spans="1:11" ht="18.75" customHeight="1">
      <c r="A23" s="531"/>
      <c r="B23" s="508"/>
      <c r="C23" s="225"/>
      <c r="D23" s="226"/>
      <c r="E23" s="227"/>
      <c r="F23" s="515"/>
      <c r="G23" s="515"/>
      <c r="H23" s="117" t="s">
        <v>260</v>
      </c>
      <c r="I23" s="228"/>
      <c r="J23" s="117" t="s">
        <v>261</v>
      </c>
      <c r="K23" s="229"/>
    </row>
    <row r="26" spans="1:11">
      <c r="A26" s="111" t="s">
        <v>276</v>
      </c>
    </row>
    <row r="27" spans="1:11" ht="3.75" customHeight="1"/>
    <row r="28" spans="1:11" ht="15" customHeight="1">
      <c r="A28" s="511" t="s">
        <v>46</v>
      </c>
      <c r="B28" s="512" t="s">
        <v>466</v>
      </c>
      <c r="C28" s="513"/>
      <c r="D28" s="513"/>
      <c r="E28" s="514"/>
      <c r="F28" s="513" t="s">
        <v>467</v>
      </c>
      <c r="G28" s="513"/>
      <c r="H28" s="513"/>
      <c r="I28" s="514"/>
      <c r="J28" s="630" t="s">
        <v>395</v>
      </c>
      <c r="K28" s="511" t="s">
        <v>242</v>
      </c>
    </row>
    <row r="29" spans="1:11" ht="58.5" customHeight="1">
      <c r="A29" s="510"/>
      <c r="B29" s="112"/>
      <c r="C29" s="112" t="s">
        <v>397</v>
      </c>
      <c r="D29" s="112" t="s">
        <v>398</v>
      </c>
      <c r="E29" s="206" t="s">
        <v>554</v>
      </c>
      <c r="F29" s="112" t="s">
        <v>399</v>
      </c>
      <c r="G29" s="112" t="s">
        <v>400</v>
      </c>
      <c r="H29" s="116" t="s">
        <v>401</v>
      </c>
      <c r="I29" s="114" t="s">
        <v>239</v>
      </c>
      <c r="J29" s="631"/>
      <c r="K29" s="510"/>
    </row>
    <row r="30" spans="1:11" ht="18.75" customHeight="1">
      <c r="A30" s="113" t="s">
        <v>573</v>
      </c>
      <c r="B30" s="226"/>
      <c r="C30" s="226"/>
      <c r="D30" s="226"/>
      <c r="E30" s="234"/>
      <c r="F30" s="226"/>
      <c r="G30" s="226"/>
      <c r="H30" s="226"/>
      <c r="I30" s="226"/>
      <c r="J30" s="226"/>
      <c r="K30" s="121" t="str">
        <f>IF(SUM(B30:J30)=0,"",SUM(B30:J30))</f>
        <v/>
      </c>
    </row>
    <row r="31" spans="1:11" ht="15" customHeight="1">
      <c r="A31" s="503" t="s">
        <v>574</v>
      </c>
      <c r="B31" s="293"/>
      <c r="C31" s="293"/>
      <c r="D31" s="293"/>
      <c r="E31" s="294"/>
      <c r="F31" s="293"/>
      <c r="G31" s="293"/>
      <c r="H31" s="293"/>
      <c r="I31" s="293"/>
      <c r="J31" s="293"/>
      <c r="K31" s="122" t="str">
        <f t="shared" ref="K31:K32" si="0">IF(SUM(B31:J31)=0,"",SUM(B31:J31))</f>
        <v/>
      </c>
    </row>
    <row r="32" spans="1:11" ht="15" customHeight="1">
      <c r="A32" s="503"/>
      <c r="B32" s="231"/>
      <c r="C32" s="231"/>
      <c r="D32" s="231"/>
      <c r="E32" s="240"/>
      <c r="F32" s="231"/>
      <c r="G32" s="231"/>
      <c r="H32" s="231"/>
      <c r="I32" s="231"/>
      <c r="J32" s="231"/>
      <c r="K32" s="123" t="str">
        <f t="shared" si="0"/>
        <v/>
      </c>
    </row>
    <row r="33" spans="1:11" ht="12" customHeight="1">
      <c r="A33" s="119"/>
      <c r="B33" s="126"/>
      <c r="C33" s="126"/>
      <c r="D33" s="126"/>
      <c r="E33" s="126"/>
      <c r="F33" s="126"/>
      <c r="G33" s="126"/>
      <c r="H33" s="126"/>
      <c r="I33" s="126"/>
      <c r="J33" s="126"/>
      <c r="K33" s="126"/>
    </row>
    <row r="35" spans="1:11">
      <c r="A35" s="111" t="s">
        <v>277</v>
      </c>
    </row>
    <row r="36" spans="1:11" ht="3.75" customHeight="1"/>
    <row r="37" spans="1:11" ht="18.75" customHeight="1">
      <c r="A37" s="522"/>
      <c r="B37" s="523"/>
      <c r="C37" s="523"/>
      <c r="D37" s="523"/>
      <c r="E37" s="523"/>
      <c r="F37" s="523"/>
      <c r="G37" s="523"/>
      <c r="H37" s="523"/>
      <c r="I37" s="523"/>
      <c r="J37" s="523"/>
      <c r="K37" s="524"/>
    </row>
    <row r="38" spans="1:11" ht="18.75" customHeight="1">
      <c r="A38" s="525"/>
      <c r="B38" s="526"/>
      <c r="C38" s="526"/>
      <c r="D38" s="526"/>
      <c r="E38" s="526"/>
      <c r="F38" s="526"/>
      <c r="G38" s="526"/>
      <c r="H38" s="526"/>
      <c r="I38" s="526"/>
      <c r="J38" s="526"/>
      <c r="K38" s="527"/>
    </row>
    <row r="39" spans="1:11" ht="18.75" customHeight="1">
      <c r="A39" s="525"/>
      <c r="B39" s="526"/>
      <c r="C39" s="526"/>
      <c r="D39" s="526"/>
      <c r="E39" s="526"/>
      <c r="F39" s="526"/>
      <c r="G39" s="526"/>
      <c r="H39" s="526"/>
      <c r="I39" s="526"/>
      <c r="J39" s="526"/>
      <c r="K39" s="527"/>
    </row>
    <row r="40" spans="1:11" ht="18.75" customHeight="1">
      <c r="A40" s="528"/>
      <c r="B40" s="529"/>
      <c r="C40" s="529"/>
      <c r="D40" s="529"/>
      <c r="E40" s="529"/>
      <c r="F40" s="529"/>
      <c r="G40" s="529"/>
      <c r="H40" s="529"/>
      <c r="I40" s="529"/>
      <c r="J40" s="529"/>
      <c r="K40" s="530"/>
    </row>
    <row r="43" spans="1:11">
      <c r="A43" s="111" t="s">
        <v>402</v>
      </c>
    </row>
    <row r="44" spans="1:11" ht="3.75" customHeight="1"/>
    <row r="45" spans="1:11" ht="18.75" customHeight="1">
      <c r="A45" s="137" t="s">
        <v>403</v>
      </c>
    </row>
    <row r="46" spans="1:11" ht="18.75" customHeight="1">
      <c r="A46" s="621" t="s">
        <v>404</v>
      </c>
      <c r="B46" s="622"/>
      <c r="C46" s="623"/>
      <c r="D46" s="243"/>
      <c r="E46" s="135" t="s">
        <v>414</v>
      </c>
      <c r="F46" s="577"/>
      <c r="G46" s="578"/>
      <c r="H46" s="578"/>
      <c r="I46" s="625"/>
    </row>
    <row r="47" spans="1:11" ht="18.75" customHeight="1">
      <c r="A47" s="621" t="s">
        <v>405</v>
      </c>
      <c r="B47" s="622"/>
      <c r="C47" s="623"/>
      <c r="D47" s="535" t="s">
        <v>415</v>
      </c>
      <c r="E47" s="554"/>
      <c r="F47" s="554"/>
      <c r="G47" s="536"/>
      <c r="H47" s="577"/>
      <c r="I47" s="625"/>
    </row>
    <row r="48" spans="1:11" ht="18.75" customHeight="1">
      <c r="A48" s="627" t="s">
        <v>406</v>
      </c>
      <c r="B48" s="628"/>
      <c r="C48" s="628"/>
      <c r="D48" s="628"/>
      <c r="E48" s="628"/>
      <c r="F48" s="628"/>
      <c r="G48" s="628"/>
      <c r="H48" s="628"/>
      <c r="I48" s="629"/>
    </row>
    <row r="49" spans="1:9" ht="18.75" customHeight="1">
      <c r="A49" s="132"/>
      <c r="B49" s="621" t="s">
        <v>410</v>
      </c>
      <c r="C49" s="623"/>
      <c r="D49" s="131" t="s">
        <v>408</v>
      </c>
      <c r="E49" s="244"/>
      <c r="F49" s="177" t="s">
        <v>409</v>
      </c>
      <c r="G49" s="244"/>
      <c r="H49" s="177" t="s">
        <v>412</v>
      </c>
      <c r="I49" s="115"/>
    </row>
    <row r="50" spans="1:9" ht="18.75" customHeight="1">
      <c r="A50" s="132"/>
      <c r="B50" s="621" t="s">
        <v>637</v>
      </c>
      <c r="C50" s="623"/>
      <c r="D50" s="131" t="s">
        <v>413</v>
      </c>
      <c r="E50" s="244"/>
      <c r="F50" s="177" t="s">
        <v>409</v>
      </c>
      <c r="G50" s="244"/>
      <c r="H50" s="177" t="s">
        <v>412</v>
      </c>
      <c r="I50" s="115"/>
    </row>
    <row r="51" spans="1:9" ht="18.75" customHeight="1">
      <c r="A51" s="132"/>
      <c r="B51" s="621" t="s">
        <v>411</v>
      </c>
      <c r="C51" s="623"/>
      <c r="D51" s="131" t="s">
        <v>413</v>
      </c>
      <c r="E51" s="244"/>
      <c r="F51" s="177" t="s">
        <v>409</v>
      </c>
      <c r="G51" s="244"/>
      <c r="H51" s="177" t="s">
        <v>412</v>
      </c>
      <c r="I51" s="115"/>
    </row>
    <row r="52" spans="1:9" ht="18.75" customHeight="1">
      <c r="A52" s="136"/>
      <c r="B52" s="621" t="s">
        <v>407</v>
      </c>
      <c r="C52" s="623"/>
      <c r="D52" s="535"/>
      <c r="E52" s="554"/>
      <c r="F52" s="554"/>
      <c r="G52" s="536"/>
      <c r="H52" s="137"/>
      <c r="I52" s="142"/>
    </row>
    <row r="53" spans="1:9" ht="11.25" customHeight="1">
      <c r="A53" s="181"/>
    </row>
    <row r="54" spans="1:9" ht="11.25" customHeight="1"/>
    <row r="55" spans="1:9" ht="11.25" customHeight="1"/>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e0b9f2f-9f6e-447f-a968-a6c8993a7985">
      <UserInfo>
        <DisplayName/>
        <AccountId xsi:nil="true"/>
        <AccountType/>
      </UserInfo>
    </Owner>
    <lcf76f155ced4ddcb4097134ff3c332f xmlns="ae0b9f2f-9f6e-447f-a968-a6c8993a7985">
      <Terms xmlns="http://schemas.microsoft.com/office/infopath/2007/PartnerControls"/>
    </lcf76f155ced4ddcb4097134ff3c332f>
    <TaxCatchAll xmlns="85e6e18b-26c1-4122-9e79-e6c53ac26d53" xsi:nil="true"/>
    <_Flow_SignoffStatus xmlns="ae0b9f2f-9f6e-447f-a968-a6c8993a798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42c63644bffd0956c7db9e2eceb8923d">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f6e976af60275dc048254d97ae5d4a54"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2.xml><?xml version="1.0" encoding="utf-8"?>
<ds:datastoreItem xmlns:ds="http://schemas.openxmlformats.org/officeDocument/2006/customXml" ds:itemID="{1B8FA6E5-AA9B-4349-A2CD-99DB5F11351D}">
  <ds:schemaRefs>
    <ds:schemaRef ds:uri="http://purl.org/dc/elements/1.1/"/>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purl.org/dc/terms/"/>
    <ds:schemaRef ds:uri="ae0b9f2f-9f6e-447f-a968-a6c8993a7985"/>
    <ds:schemaRef ds:uri="85e6e18b-26c1-4122-9e79-e6c53ac26d53"/>
  </ds:schemaRefs>
</ds:datastoreItem>
</file>

<file path=customXml/itemProps3.xml><?xml version="1.0" encoding="utf-8"?>
<ds:datastoreItem xmlns:ds="http://schemas.openxmlformats.org/officeDocument/2006/customXml" ds:itemID="{6E06C92D-6BAC-4D7E-AF0A-4761CBE450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37</vt:i4>
      </vt:variant>
    </vt:vector>
  </HeadingPairs>
  <TitlesOfParts>
    <vt:vector size="57" baseType="lpstr">
      <vt:lpstr>(様式1) 計画総括表（勤務・生活）</vt:lpstr>
      <vt:lpstr>【記入例】(様式1)計画総括表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'(様式1) 計画総括表（勤務・生活）'!Print_Area</vt:lpstr>
      <vt:lpstr>'(様式2) 事業費内訳書'!Print_Area</vt:lpstr>
      <vt:lpstr>'【記入例】(様式1)計画総括表'!Print_Area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'(様式1) 計画総括表（勤務・生活）'!Print_Titles</vt:lpstr>
      <vt:lpstr>'(様式2) 事業費内訳書'!Print_Titles</vt:lpstr>
      <vt:lpstr>'【記入例】(様式1)計画総括表'!Print_Titles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今城　則昭</cp:lastModifiedBy>
  <cp:lastPrinted>2026-03-31T00:49:29Z</cp:lastPrinted>
  <dcterms:created xsi:type="dcterms:W3CDTF">2000-07-04T04:40:42Z</dcterms:created>
  <dcterms:modified xsi:type="dcterms:W3CDTF">2026-03-31T00:49:54Z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0x0101002B6985CA865AC14FB6AD1E0B3C4D9020</vt:lpwstr>
  </property>
  <property fmtid="{D5CDD505-2E9C-101B-9397-08002B2CF9AE}" pid="3" name="Order">
    <vt:r8>1397200</vt:r8>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