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540_農産課\R06_農産課\園芸振興班\02_事業\01_国庫\02_燃料価格高騰対策\03_事業実施\00_Ｒ６事業年度公募　★\02_公募に係る様式等\"/>
    </mc:Choice>
  </mc:AlternateContent>
  <bookViews>
    <workbookView xWindow="0" yWindow="0" windowWidth="20490" windowHeight="8355" tabRatio="665"/>
  </bookViews>
  <sheets>
    <sheet name="（参考様式①）ガス販売証明書" sheetId="6" r:id="rId1"/>
    <sheet name="（参考様式②）平均燃油使用量（７中５）" sheetId="5" r:id="rId2"/>
    <sheet name="（参考様式①）記入例" sheetId="7" r:id="rId3"/>
    <sheet name="（参考様式②）記入例" sheetId="8" r:id="rId4"/>
  </sheets>
  <definedNames>
    <definedName name="_xlnm.Print_Area" localSheetId="0">'（参考様式①）ガス販売証明書'!$B$1:$P$40</definedName>
    <definedName name="_xlnm.Print_Area" localSheetId="2">'（参考様式①）記入例'!$B$1:$P$40</definedName>
    <definedName name="_xlnm.Print_Area" localSheetId="3">'（参考様式②）記入例'!$B$1:$T$81</definedName>
    <definedName name="_xlnm.Print_Area" localSheetId="1">'（参考様式②）平均燃油使用量（７中５）'!$B$1:$T$83</definedName>
  </definedNames>
  <calcPr calcId="162913"/>
</workbook>
</file>

<file path=xl/calcChain.xml><?xml version="1.0" encoding="utf-8"?>
<calcChain xmlns="http://schemas.openxmlformats.org/spreadsheetml/2006/main">
  <c r="Q77" i="8" l="1"/>
  <c r="R77" i="8" s="1"/>
  <c r="N77" i="8"/>
  <c r="M77" i="8"/>
  <c r="L77" i="8"/>
  <c r="K77" i="8"/>
  <c r="J77" i="8"/>
  <c r="I77" i="8"/>
  <c r="H77" i="8"/>
  <c r="G77" i="8"/>
  <c r="F77" i="8"/>
  <c r="O77" i="8" s="1"/>
  <c r="S77" i="8" s="1"/>
  <c r="E77" i="8"/>
  <c r="D77" i="8"/>
  <c r="C77" i="8"/>
  <c r="Q76" i="8"/>
  <c r="R76" i="8" s="1"/>
  <c r="O76" i="8"/>
  <c r="S76" i="8" s="1"/>
  <c r="N76" i="8"/>
  <c r="M76" i="8"/>
  <c r="L76" i="8"/>
  <c r="K76" i="8"/>
  <c r="J76" i="8"/>
  <c r="I76" i="8"/>
  <c r="H76" i="8"/>
  <c r="G76" i="8"/>
  <c r="F76" i="8"/>
  <c r="E76" i="8"/>
  <c r="D76" i="8"/>
  <c r="C76" i="8"/>
  <c r="Q75" i="8"/>
  <c r="R75" i="8" s="1"/>
  <c r="N75" i="8"/>
  <c r="M75" i="8"/>
  <c r="L75" i="8"/>
  <c r="K75" i="8"/>
  <c r="J75" i="8"/>
  <c r="I75" i="8"/>
  <c r="H75" i="8"/>
  <c r="G75" i="8"/>
  <c r="F75" i="8"/>
  <c r="E75" i="8"/>
  <c r="D75" i="8"/>
  <c r="O75" i="8" s="1"/>
  <c r="S75" i="8" s="1"/>
  <c r="C75" i="8"/>
  <c r="R74" i="8"/>
  <c r="Q74" i="8"/>
  <c r="N74" i="8"/>
  <c r="M74" i="8"/>
  <c r="L74" i="8"/>
  <c r="K74" i="8"/>
  <c r="J74" i="8"/>
  <c r="I74" i="8"/>
  <c r="H74" i="8"/>
  <c r="G74" i="8"/>
  <c r="F74" i="8"/>
  <c r="E74" i="8"/>
  <c r="D74" i="8"/>
  <c r="C74" i="8"/>
  <c r="O74" i="8" s="1"/>
  <c r="S74" i="8" s="1"/>
  <c r="R73" i="8"/>
  <c r="Q73" i="8"/>
  <c r="N73" i="8"/>
  <c r="M73" i="8"/>
  <c r="L73" i="8"/>
  <c r="K73" i="8"/>
  <c r="J73" i="8"/>
  <c r="I73" i="8"/>
  <c r="H73" i="8"/>
  <c r="G73" i="8"/>
  <c r="F73" i="8"/>
  <c r="E73" i="8"/>
  <c r="D73" i="8"/>
  <c r="C73" i="8"/>
  <c r="O73" i="8" s="1"/>
  <c r="S73" i="8" s="1"/>
  <c r="Q72" i="8"/>
  <c r="R72" i="8" s="1"/>
  <c r="N72" i="8"/>
  <c r="M72" i="8"/>
  <c r="L72" i="8"/>
  <c r="K72" i="8"/>
  <c r="J72" i="8"/>
  <c r="I72" i="8"/>
  <c r="H72" i="8"/>
  <c r="G72" i="8"/>
  <c r="F72" i="8"/>
  <c r="E72" i="8"/>
  <c r="D72" i="8"/>
  <c r="C72" i="8"/>
  <c r="O72" i="8" s="1"/>
  <c r="Q71" i="8"/>
  <c r="R71" i="8" s="1"/>
  <c r="N71" i="8"/>
  <c r="M71" i="8"/>
  <c r="L71" i="8"/>
  <c r="K71" i="8"/>
  <c r="J71" i="8"/>
  <c r="I71" i="8"/>
  <c r="H71" i="8"/>
  <c r="G71" i="8"/>
  <c r="F71" i="8"/>
  <c r="E71" i="8"/>
  <c r="D71" i="8"/>
  <c r="C71" i="8"/>
  <c r="O71" i="8" s="1"/>
  <c r="Q63" i="8"/>
  <c r="R63" i="8" s="1"/>
  <c r="O63" i="8"/>
  <c r="Q62" i="8"/>
  <c r="R62" i="8" s="1"/>
  <c r="O62" i="8"/>
  <c r="S62" i="8" s="1"/>
  <c r="Q61" i="8"/>
  <c r="R61" i="8" s="1"/>
  <c r="O61" i="8"/>
  <c r="R60" i="8"/>
  <c r="Q60" i="8"/>
  <c r="O60" i="8"/>
  <c r="S60" i="8" s="1"/>
  <c r="S59" i="8"/>
  <c r="R59" i="8"/>
  <c r="Q59" i="8"/>
  <c r="O59" i="8"/>
  <c r="Q58" i="8"/>
  <c r="R58" i="8" s="1"/>
  <c r="O58" i="8"/>
  <c r="Q57" i="8"/>
  <c r="R57" i="8" s="1"/>
  <c r="O57" i="8"/>
  <c r="S57" i="8" s="1"/>
  <c r="R52" i="8"/>
  <c r="Q47" i="8"/>
  <c r="R47" i="8" s="1"/>
  <c r="Q46" i="8"/>
  <c r="R46" i="8" s="1"/>
  <c r="R45" i="8"/>
  <c r="Q45" i="8"/>
  <c r="Q44" i="8"/>
  <c r="R44" i="8" s="1"/>
  <c r="Q43" i="8"/>
  <c r="R43" i="8" s="1"/>
  <c r="Q42" i="8"/>
  <c r="R42" i="8" s="1"/>
  <c r="R41" i="8"/>
  <c r="Q41" i="8"/>
  <c r="Q33" i="8"/>
  <c r="R33" i="8" s="1"/>
  <c r="N33" i="8"/>
  <c r="N47" i="8" s="1"/>
  <c r="M33" i="8"/>
  <c r="M47" i="8" s="1"/>
  <c r="L33" i="8"/>
  <c r="L47" i="8" s="1"/>
  <c r="K33" i="8"/>
  <c r="K47" i="8" s="1"/>
  <c r="J33" i="8"/>
  <c r="J47" i="8" s="1"/>
  <c r="I33" i="8"/>
  <c r="I47" i="8" s="1"/>
  <c r="H33" i="8"/>
  <c r="H47" i="8" s="1"/>
  <c r="G33" i="8"/>
  <c r="G47" i="8" s="1"/>
  <c r="F33" i="8"/>
  <c r="F47" i="8" s="1"/>
  <c r="E33" i="8"/>
  <c r="E47" i="8" s="1"/>
  <c r="D33" i="8"/>
  <c r="D47" i="8" s="1"/>
  <c r="C33" i="8"/>
  <c r="O33" i="8" s="1"/>
  <c r="Q32" i="8"/>
  <c r="R32" i="8" s="1"/>
  <c r="N32" i="8"/>
  <c r="N46" i="8" s="1"/>
  <c r="M32" i="8"/>
  <c r="M46" i="8" s="1"/>
  <c r="L32" i="8"/>
  <c r="L46" i="8" s="1"/>
  <c r="K32" i="8"/>
  <c r="K46" i="8" s="1"/>
  <c r="J32" i="8"/>
  <c r="J46" i="8" s="1"/>
  <c r="I32" i="8"/>
  <c r="I46" i="8" s="1"/>
  <c r="H32" i="8"/>
  <c r="H46" i="8" s="1"/>
  <c r="G32" i="8"/>
  <c r="G46" i="8" s="1"/>
  <c r="F32" i="8"/>
  <c r="F46" i="8" s="1"/>
  <c r="E32" i="8"/>
  <c r="E46" i="8" s="1"/>
  <c r="D32" i="8"/>
  <c r="D46" i="8" s="1"/>
  <c r="C32" i="8"/>
  <c r="O32" i="8" s="1"/>
  <c r="S32" i="8" s="1"/>
  <c r="R31" i="8"/>
  <c r="Q31" i="8"/>
  <c r="N31" i="8"/>
  <c r="N45" i="8" s="1"/>
  <c r="M31" i="8"/>
  <c r="M45" i="8" s="1"/>
  <c r="L31" i="8"/>
  <c r="L45" i="8" s="1"/>
  <c r="K31" i="8"/>
  <c r="K45" i="8" s="1"/>
  <c r="J31" i="8"/>
  <c r="J45" i="8" s="1"/>
  <c r="I31" i="8"/>
  <c r="I45" i="8" s="1"/>
  <c r="H31" i="8"/>
  <c r="H45" i="8" s="1"/>
  <c r="G31" i="8"/>
  <c r="G45" i="8" s="1"/>
  <c r="F31" i="8"/>
  <c r="F45" i="8" s="1"/>
  <c r="E31" i="8"/>
  <c r="E45" i="8" s="1"/>
  <c r="D31" i="8"/>
  <c r="D45" i="8" s="1"/>
  <c r="C31" i="8"/>
  <c r="C45" i="8" s="1"/>
  <c r="Q30" i="8"/>
  <c r="R30" i="8" s="1"/>
  <c r="N30" i="8"/>
  <c r="N44" i="8" s="1"/>
  <c r="M30" i="8"/>
  <c r="M44" i="8" s="1"/>
  <c r="L30" i="8"/>
  <c r="L44" i="8" s="1"/>
  <c r="K30" i="8"/>
  <c r="K44" i="8" s="1"/>
  <c r="J30" i="8"/>
  <c r="J44" i="8" s="1"/>
  <c r="I30" i="8"/>
  <c r="I44" i="8" s="1"/>
  <c r="H30" i="8"/>
  <c r="H44" i="8" s="1"/>
  <c r="G30" i="8"/>
  <c r="G44" i="8" s="1"/>
  <c r="F30" i="8"/>
  <c r="O30" i="8" s="1"/>
  <c r="S30" i="8" s="1"/>
  <c r="E30" i="8"/>
  <c r="E44" i="8" s="1"/>
  <c r="D30" i="8"/>
  <c r="D44" i="8" s="1"/>
  <c r="C30" i="8"/>
  <c r="C44" i="8" s="1"/>
  <c r="Q29" i="8"/>
  <c r="R29" i="8" s="1"/>
  <c r="O29" i="8"/>
  <c r="S29" i="8" s="1"/>
  <c r="N29" i="8"/>
  <c r="N43" i="8" s="1"/>
  <c r="M29" i="8"/>
  <c r="M43" i="8" s="1"/>
  <c r="L29" i="8"/>
  <c r="L43" i="8" s="1"/>
  <c r="K29" i="8"/>
  <c r="K43" i="8" s="1"/>
  <c r="J29" i="8"/>
  <c r="J43" i="8" s="1"/>
  <c r="I29" i="8"/>
  <c r="I43" i="8" s="1"/>
  <c r="H29" i="8"/>
  <c r="H43" i="8" s="1"/>
  <c r="G29" i="8"/>
  <c r="G43" i="8" s="1"/>
  <c r="F29" i="8"/>
  <c r="F43" i="8" s="1"/>
  <c r="E29" i="8"/>
  <c r="E43" i="8" s="1"/>
  <c r="D29" i="8"/>
  <c r="D43" i="8" s="1"/>
  <c r="C29" i="8"/>
  <c r="C43" i="8" s="1"/>
  <c r="Q28" i="8"/>
  <c r="R28" i="8" s="1"/>
  <c r="N28" i="8"/>
  <c r="N42" i="8" s="1"/>
  <c r="M28" i="8"/>
  <c r="M42" i="8" s="1"/>
  <c r="L28" i="8"/>
  <c r="L42" i="8" s="1"/>
  <c r="K28" i="8"/>
  <c r="K42" i="8" s="1"/>
  <c r="J28" i="8"/>
  <c r="J42" i="8" s="1"/>
  <c r="I28" i="8"/>
  <c r="I42" i="8" s="1"/>
  <c r="H28" i="8"/>
  <c r="H42" i="8" s="1"/>
  <c r="G28" i="8"/>
  <c r="G42" i="8" s="1"/>
  <c r="F28" i="8"/>
  <c r="F42" i="8" s="1"/>
  <c r="E28" i="8"/>
  <c r="E42" i="8" s="1"/>
  <c r="D28" i="8"/>
  <c r="O28" i="8" s="1"/>
  <c r="S28" i="8" s="1"/>
  <c r="C28" i="8"/>
  <c r="C42" i="8" s="1"/>
  <c r="R27" i="8"/>
  <c r="Q27" i="8"/>
  <c r="N27" i="8"/>
  <c r="N41" i="8" s="1"/>
  <c r="M27" i="8"/>
  <c r="M41" i="8" s="1"/>
  <c r="L27" i="8"/>
  <c r="L41" i="8" s="1"/>
  <c r="K27" i="8"/>
  <c r="K41" i="8" s="1"/>
  <c r="J27" i="8"/>
  <c r="J41" i="8" s="1"/>
  <c r="I27" i="8"/>
  <c r="I41" i="8" s="1"/>
  <c r="H27" i="8"/>
  <c r="H41" i="8" s="1"/>
  <c r="G27" i="8"/>
  <c r="G41" i="8" s="1"/>
  <c r="F27" i="8"/>
  <c r="F41" i="8" s="1"/>
  <c r="E27" i="8"/>
  <c r="E41" i="8" s="1"/>
  <c r="D27" i="8"/>
  <c r="D41" i="8" s="1"/>
  <c r="C27" i="8"/>
  <c r="O27" i="8" s="1"/>
  <c r="S27" i="8" s="1"/>
  <c r="S20" i="8"/>
  <c r="R20" i="8"/>
  <c r="O20" i="8"/>
  <c r="S19" i="8"/>
  <c r="T19" i="8" s="1"/>
  <c r="R19" i="8"/>
  <c r="O19" i="8"/>
  <c r="S18" i="8"/>
  <c r="R18" i="8"/>
  <c r="O18" i="8"/>
  <c r="R17" i="8"/>
  <c r="O17" i="8"/>
  <c r="S17" i="8" s="1"/>
  <c r="T17" i="8" s="1"/>
  <c r="S16" i="8"/>
  <c r="T16" i="8" s="1"/>
  <c r="R16" i="8"/>
  <c r="O16" i="8"/>
  <c r="R15" i="8"/>
  <c r="O15" i="8"/>
  <c r="S15" i="8" s="1"/>
  <c r="S14" i="8"/>
  <c r="R14" i="8"/>
  <c r="O14" i="8"/>
  <c r="O30" i="7"/>
  <c r="O29" i="7"/>
  <c r="O28" i="7"/>
  <c r="O27" i="7"/>
  <c r="O26" i="7"/>
  <c r="O25" i="7"/>
  <c r="O24" i="7"/>
  <c r="O18" i="7"/>
  <c r="O17" i="7"/>
  <c r="O16" i="7"/>
  <c r="O15" i="7"/>
  <c r="O14" i="7"/>
  <c r="O13" i="7"/>
  <c r="O12" i="7"/>
  <c r="T20" i="8" l="1"/>
  <c r="T59" i="8"/>
  <c r="T73" i="8" s="1"/>
  <c r="S63" i="8"/>
  <c r="T63" i="8" s="1"/>
  <c r="T77" i="8" s="1"/>
  <c r="T44" i="8"/>
  <c r="T30" i="8"/>
  <c r="T14" i="8"/>
  <c r="T18" i="8"/>
  <c r="S71" i="8"/>
  <c r="S80" i="8" s="1"/>
  <c r="T60" i="8"/>
  <c r="T74" i="8" s="1"/>
  <c r="S33" i="8"/>
  <c r="S58" i="8"/>
  <c r="T58" i="8" s="1"/>
  <c r="T72" i="8" s="1"/>
  <c r="T43" i="8"/>
  <c r="T29" i="8"/>
  <c r="T15" i="8"/>
  <c r="T57" i="8"/>
  <c r="T71" i="8" s="1"/>
  <c r="O43" i="8"/>
  <c r="S43" i="8" s="1"/>
  <c r="S61" i="8"/>
  <c r="T61" i="8" s="1"/>
  <c r="T75" i="8" s="1"/>
  <c r="T46" i="8"/>
  <c r="T32" i="8"/>
  <c r="T62" i="8"/>
  <c r="T76" i="8" s="1"/>
  <c r="O42" i="8"/>
  <c r="S42" i="8" s="1"/>
  <c r="O45" i="8"/>
  <c r="S45" i="8" s="1"/>
  <c r="S72" i="8"/>
  <c r="F44" i="8"/>
  <c r="O44" i="8" s="1"/>
  <c r="S44" i="8" s="1"/>
  <c r="C47" i="8"/>
  <c r="O47" i="8" s="1"/>
  <c r="S47" i="8" s="1"/>
  <c r="D42" i="8"/>
  <c r="C46" i="8"/>
  <c r="O46" i="8" s="1"/>
  <c r="S46" i="8" s="1"/>
  <c r="O31" i="8"/>
  <c r="S31" i="8" s="1"/>
  <c r="S36" i="8" s="1"/>
  <c r="C41" i="8"/>
  <c r="O41" i="8" s="1"/>
  <c r="S41" i="8" s="1"/>
  <c r="S50" i="8" l="1"/>
  <c r="S66" i="8"/>
  <c r="T45" i="8"/>
  <c r="T31" i="8"/>
  <c r="T42" i="8"/>
  <c r="T28" i="8"/>
  <c r="T41" i="8"/>
  <c r="T27" i="8"/>
  <c r="T47" i="8"/>
  <c r="T33" i="8"/>
  <c r="R54" i="5" l="1"/>
  <c r="Q74" i="5" l="1"/>
  <c r="Q75" i="5"/>
  <c r="R75" i="5" s="1"/>
  <c r="Q76" i="5"/>
  <c r="Q77" i="5"/>
  <c r="Q78" i="5"/>
  <c r="Q79" i="5"/>
  <c r="R79" i="5" s="1"/>
  <c r="Q73" i="5"/>
  <c r="R73" i="5" s="1"/>
  <c r="Q60" i="5"/>
  <c r="Q61" i="5"/>
  <c r="Q62" i="5"/>
  <c r="Q63" i="5"/>
  <c r="Q64" i="5"/>
  <c r="Q65" i="5"/>
  <c r="Q59" i="5"/>
  <c r="R59" i="5" s="1"/>
  <c r="Q42" i="5"/>
  <c r="R42" i="5" s="1"/>
  <c r="Q43" i="5"/>
  <c r="R43" i="5" s="1"/>
  <c r="Q44" i="5"/>
  <c r="R44" i="5" s="1"/>
  <c r="Q45" i="5"/>
  <c r="R45" i="5" s="1"/>
  <c r="Q46" i="5"/>
  <c r="Q47" i="5"/>
  <c r="Q41" i="5"/>
  <c r="Q28" i="5"/>
  <c r="Q29" i="5"/>
  <c r="R29" i="5" s="1"/>
  <c r="Q30" i="5"/>
  <c r="R30" i="5" s="1"/>
  <c r="Q31" i="5"/>
  <c r="Q32" i="5"/>
  <c r="Q33" i="5"/>
  <c r="R33" i="5" s="1"/>
  <c r="Q27" i="5"/>
  <c r="R27" i="5" s="1"/>
  <c r="D73" i="5"/>
  <c r="E73" i="5"/>
  <c r="F73" i="5"/>
  <c r="G73" i="5"/>
  <c r="H73" i="5"/>
  <c r="I73" i="5"/>
  <c r="J73" i="5"/>
  <c r="K73" i="5"/>
  <c r="L73" i="5"/>
  <c r="M73" i="5"/>
  <c r="N73" i="5"/>
  <c r="D74" i="5"/>
  <c r="E74" i="5"/>
  <c r="F74" i="5"/>
  <c r="G74" i="5"/>
  <c r="H74" i="5"/>
  <c r="I74" i="5"/>
  <c r="J74" i="5"/>
  <c r="K74" i="5"/>
  <c r="L74" i="5"/>
  <c r="M74" i="5"/>
  <c r="N74" i="5"/>
  <c r="D75" i="5"/>
  <c r="E75" i="5"/>
  <c r="F75" i="5"/>
  <c r="G75" i="5"/>
  <c r="H75" i="5"/>
  <c r="I75" i="5"/>
  <c r="J75" i="5"/>
  <c r="K75" i="5"/>
  <c r="L75" i="5"/>
  <c r="M75" i="5"/>
  <c r="N75" i="5"/>
  <c r="D76" i="5"/>
  <c r="E76" i="5"/>
  <c r="F76" i="5"/>
  <c r="G76" i="5"/>
  <c r="H76" i="5"/>
  <c r="I76" i="5"/>
  <c r="J76" i="5"/>
  <c r="K76" i="5"/>
  <c r="L76" i="5"/>
  <c r="M76" i="5"/>
  <c r="N76" i="5"/>
  <c r="D77" i="5"/>
  <c r="E77" i="5"/>
  <c r="F77" i="5"/>
  <c r="G77" i="5"/>
  <c r="H77" i="5"/>
  <c r="I77" i="5"/>
  <c r="J77" i="5"/>
  <c r="K77" i="5"/>
  <c r="L77" i="5"/>
  <c r="M77" i="5"/>
  <c r="N77" i="5"/>
  <c r="D78" i="5"/>
  <c r="E78" i="5"/>
  <c r="F78" i="5"/>
  <c r="G78" i="5"/>
  <c r="H78" i="5"/>
  <c r="I78" i="5"/>
  <c r="J78" i="5"/>
  <c r="K78" i="5"/>
  <c r="L78" i="5"/>
  <c r="M78" i="5"/>
  <c r="N78" i="5"/>
  <c r="D79" i="5"/>
  <c r="E79" i="5"/>
  <c r="F79" i="5"/>
  <c r="G79" i="5"/>
  <c r="H79" i="5"/>
  <c r="I79" i="5"/>
  <c r="J79" i="5"/>
  <c r="K79" i="5"/>
  <c r="L79" i="5"/>
  <c r="M79" i="5"/>
  <c r="N79" i="5"/>
  <c r="C74" i="5"/>
  <c r="C75" i="5"/>
  <c r="C76" i="5"/>
  <c r="C77" i="5"/>
  <c r="C78" i="5"/>
  <c r="C79" i="5"/>
  <c r="C73" i="5"/>
  <c r="R78" i="5"/>
  <c r="R77" i="5"/>
  <c r="R76" i="5"/>
  <c r="R74" i="5"/>
  <c r="R47" i="5"/>
  <c r="O59" i="5"/>
  <c r="R15" i="5"/>
  <c r="R16" i="5"/>
  <c r="R17" i="5"/>
  <c r="R18" i="5"/>
  <c r="R19" i="5"/>
  <c r="R20" i="5"/>
  <c r="R14" i="5"/>
  <c r="R28" i="5"/>
  <c r="R31" i="5"/>
  <c r="D27" i="5"/>
  <c r="D41" i="5" s="1"/>
  <c r="E27" i="5"/>
  <c r="E41" i="5" s="1"/>
  <c r="F27" i="5"/>
  <c r="F41" i="5" s="1"/>
  <c r="G27" i="5"/>
  <c r="G41" i="5" s="1"/>
  <c r="H27" i="5"/>
  <c r="H41" i="5" s="1"/>
  <c r="I27" i="5"/>
  <c r="I41" i="5" s="1"/>
  <c r="J27" i="5"/>
  <c r="J41" i="5" s="1"/>
  <c r="K27" i="5"/>
  <c r="K41" i="5" s="1"/>
  <c r="L27" i="5"/>
  <c r="L41" i="5" s="1"/>
  <c r="M27" i="5"/>
  <c r="M41" i="5" s="1"/>
  <c r="N27" i="5"/>
  <c r="N41" i="5" s="1"/>
  <c r="D28" i="5"/>
  <c r="D42" i="5" s="1"/>
  <c r="E28" i="5"/>
  <c r="E42" i="5" s="1"/>
  <c r="F28" i="5"/>
  <c r="F42" i="5" s="1"/>
  <c r="G28" i="5"/>
  <c r="G42" i="5" s="1"/>
  <c r="H28" i="5"/>
  <c r="H42" i="5" s="1"/>
  <c r="I28" i="5"/>
  <c r="I42" i="5" s="1"/>
  <c r="J28" i="5"/>
  <c r="J42" i="5" s="1"/>
  <c r="K28" i="5"/>
  <c r="K42" i="5" s="1"/>
  <c r="L28" i="5"/>
  <c r="L42" i="5" s="1"/>
  <c r="M28" i="5"/>
  <c r="M42" i="5" s="1"/>
  <c r="N28" i="5"/>
  <c r="N42" i="5" s="1"/>
  <c r="D29" i="5"/>
  <c r="D43" i="5" s="1"/>
  <c r="E29" i="5"/>
  <c r="E43" i="5" s="1"/>
  <c r="F29" i="5"/>
  <c r="F43" i="5" s="1"/>
  <c r="G29" i="5"/>
  <c r="G43" i="5" s="1"/>
  <c r="H29" i="5"/>
  <c r="H43" i="5" s="1"/>
  <c r="I29" i="5"/>
  <c r="I43" i="5" s="1"/>
  <c r="J29" i="5"/>
  <c r="J43" i="5" s="1"/>
  <c r="K29" i="5"/>
  <c r="K43" i="5" s="1"/>
  <c r="L29" i="5"/>
  <c r="L43" i="5" s="1"/>
  <c r="M29" i="5"/>
  <c r="M43" i="5" s="1"/>
  <c r="N29" i="5"/>
  <c r="N43" i="5" s="1"/>
  <c r="D30" i="5"/>
  <c r="D44" i="5" s="1"/>
  <c r="E30" i="5"/>
  <c r="E44" i="5" s="1"/>
  <c r="F30" i="5"/>
  <c r="F44" i="5" s="1"/>
  <c r="G30" i="5"/>
  <c r="G44" i="5" s="1"/>
  <c r="H30" i="5"/>
  <c r="H44" i="5" s="1"/>
  <c r="I30" i="5"/>
  <c r="I44" i="5" s="1"/>
  <c r="J30" i="5"/>
  <c r="J44" i="5" s="1"/>
  <c r="K30" i="5"/>
  <c r="K44" i="5" s="1"/>
  <c r="L30" i="5"/>
  <c r="L44" i="5" s="1"/>
  <c r="M30" i="5"/>
  <c r="M44" i="5" s="1"/>
  <c r="N30" i="5"/>
  <c r="N44" i="5" s="1"/>
  <c r="D31" i="5"/>
  <c r="D45" i="5" s="1"/>
  <c r="E31" i="5"/>
  <c r="E45" i="5" s="1"/>
  <c r="F31" i="5"/>
  <c r="F45" i="5" s="1"/>
  <c r="G31" i="5"/>
  <c r="G45" i="5" s="1"/>
  <c r="H31" i="5"/>
  <c r="H45" i="5" s="1"/>
  <c r="I31" i="5"/>
  <c r="I45" i="5" s="1"/>
  <c r="J31" i="5"/>
  <c r="J45" i="5" s="1"/>
  <c r="K31" i="5"/>
  <c r="K45" i="5" s="1"/>
  <c r="L31" i="5"/>
  <c r="L45" i="5" s="1"/>
  <c r="M31" i="5"/>
  <c r="M45" i="5" s="1"/>
  <c r="N31" i="5"/>
  <c r="N45" i="5" s="1"/>
  <c r="D32" i="5"/>
  <c r="D46" i="5" s="1"/>
  <c r="E32" i="5"/>
  <c r="E46" i="5" s="1"/>
  <c r="F32" i="5"/>
  <c r="F46" i="5" s="1"/>
  <c r="G32" i="5"/>
  <c r="G46" i="5" s="1"/>
  <c r="H32" i="5"/>
  <c r="H46" i="5" s="1"/>
  <c r="I32" i="5"/>
  <c r="I46" i="5" s="1"/>
  <c r="J32" i="5"/>
  <c r="J46" i="5" s="1"/>
  <c r="K32" i="5"/>
  <c r="K46" i="5" s="1"/>
  <c r="L32" i="5"/>
  <c r="L46" i="5" s="1"/>
  <c r="M32" i="5"/>
  <c r="M46" i="5" s="1"/>
  <c r="N32" i="5"/>
  <c r="N46" i="5" s="1"/>
  <c r="D33" i="5"/>
  <c r="D47" i="5" s="1"/>
  <c r="E33" i="5"/>
  <c r="E47" i="5" s="1"/>
  <c r="F33" i="5"/>
  <c r="F47" i="5" s="1"/>
  <c r="G33" i="5"/>
  <c r="G47" i="5" s="1"/>
  <c r="H33" i="5"/>
  <c r="H47" i="5" s="1"/>
  <c r="I33" i="5"/>
  <c r="I47" i="5" s="1"/>
  <c r="J33" i="5"/>
  <c r="J47" i="5" s="1"/>
  <c r="K33" i="5"/>
  <c r="K47" i="5" s="1"/>
  <c r="L33" i="5"/>
  <c r="L47" i="5" s="1"/>
  <c r="M33" i="5"/>
  <c r="M47" i="5" s="1"/>
  <c r="N33" i="5"/>
  <c r="N47" i="5" s="1"/>
  <c r="C28" i="5"/>
  <c r="C42" i="5" s="1"/>
  <c r="C29" i="5"/>
  <c r="C43" i="5" s="1"/>
  <c r="C30" i="5"/>
  <c r="C44" i="5" s="1"/>
  <c r="C31" i="5"/>
  <c r="C45" i="5" s="1"/>
  <c r="C32" i="5"/>
  <c r="C46" i="5" s="1"/>
  <c r="C33" i="5"/>
  <c r="C47" i="5" s="1"/>
  <c r="C27" i="5"/>
  <c r="C41" i="5" s="1"/>
  <c r="O20" i="5"/>
  <c r="O19" i="5"/>
  <c r="O18" i="5"/>
  <c r="O17" i="5"/>
  <c r="O16" i="5"/>
  <c r="O15" i="5"/>
  <c r="O14" i="5"/>
  <c r="R46" i="5" l="1"/>
  <c r="R32" i="5"/>
  <c r="S17" i="5"/>
  <c r="R41" i="5"/>
  <c r="S19" i="5"/>
  <c r="S14" i="5"/>
  <c r="O41" i="5"/>
  <c r="O45" i="5"/>
  <c r="S45" i="5" s="1"/>
  <c r="O44" i="5"/>
  <c r="S44" i="5" s="1"/>
  <c r="O43" i="5"/>
  <c r="S43" i="5" s="1"/>
  <c r="O42" i="5"/>
  <c r="S42" i="5" s="1"/>
  <c r="S59" i="5"/>
  <c r="O79" i="5"/>
  <c r="S79" i="5" s="1"/>
  <c r="O75" i="5"/>
  <c r="S75" i="5" s="1"/>
  <c r="O74" i="5"/>
  <c r="S74" i="5" s="1"/>
  <c r="O78" i="5"/>
  <c r="S78" i="5" s="1"/>
  <c r="O77" i="5"/>
  <c r="S77" i="5" s="1"/>
  <c r="O76" i="5"/>
  <c r="S76" i="5" s="1"/>
  <c r="O73" i="5"/>
  <c r="S73" i="5" s="1"/>
  <c r="O47" i="5"/>
  <c r="S47" i="5" s="1"/>
  <c r="O46" i="5"/>
  <c r="S46" i="5" s="1"/>
  <c r="S16" i="5"/>
  <c r="S18" i="5"/>
  <c r="O27" i="5"/>
  <c r="S27" i="5" s="1"/>
  <c r="S20" i="5"/>
  <c r="S15" i="5"/>
  <c r="T15" i="5" s="1"/>
  <c r="T42" i="5" l="1"/>
  <c r="T28" i="5"/>
  <c r="T18" i="5"/>
  <c r="T16" i="5"/>
  <c r="T14" i="5"/>
  <c r="T19" i="5"/>
  <c r="T20" i="5"/>
  <c r="T59" i="5"/>
  <c r="T73" i="5" s="1"/>
  <c r="T17" i="5"/>
  <c r="S41" i="5"/>
  <c r="S50" i="5"/>
  <c r="S82" i="5"/>
  <c r="T41" i="5" l="1"/>
  <c r="T27" i="5"/>
  <c r="T29" i="5"/>
  <c r="T43" i="5"/>
  <c r="T31" i="5"/>
  <c r="T45" i="5"/>
  <c r="T33" i="5"/>
  <c r="T47" i="5"/>
  <c r="T46" i="5"/>
  <c r="T32" i="5"/>
  <c r="T30" i="5"/>
  <c r="T44" i="5"/>
  <c r="R61" i="5"/>
  <c r="R65" i="5"/>
  <c r="R60" i="5"/>
  <c r="R62" i="5"/>
  <c r="R63" i="5"/>
  <c r="R64" i="5"/>
  <c r="O12" i="6"/>
  <c r="O17" i="6" l="1"/>
  <c r="O18" i="6"/>
  <c r="O16" i="6"/>
  <c r="O13" i="6" l="1"/>
  <c r="O14" i="6"/>
  <c r="O15" i="6"/>
  <c r="O24" i="6"/>
  <c r="O25" i="6"/>
  <c r="O26" i="6"/>
  <c r="O27" i="6"/>
  <c r="O28" i="6"/>
  <c r="O29" i="6"/>
  <c r="O30" i="6"/>
  <c r="O60" i="5" l="1"/>
  <c r="S60" i="5" s="1"/>
  <c r="T60" i="5" s="1"/>
  <c r="T74" i="5" s="1"/>
  <c r="O61" i="5"/>
  <c r="S61" i="5" s="1"/>
  <c r="T61" i="5" s="1"/>
  <c r="T75" i="5" s="1"/>
  <c r="O62" i="5"/>
  <c r="S62" i="5" s="1"/>
  <c r="T62" i="5" s="1"/>
  <c r="T76" i="5" s="1"/>
  <c r="O63" i="5"/>
  <c r="S63" i="5" s="1"/>
  <c r="T63" i="5" s="1"/>
  <c r="T77" i="5" s="1"/>
  <c r="O64" i="5"/>
  <c r="S64" i="5" s="1"/>
  <c r="T64" i="5" s="1"/>
  <c r="T78" i="5" s="1"/>
  <c r="O65" i="5"/>
  <c r="S65" i="5" s="1"/>
  <c r="T65" i="5" s="1"/>
  <c r="T79" i="5" s="1"/>
  <c r="S68" i="5" l="1"/>
  <c r="O29" i="5"/>
  <c r="S29" i="5" s="1"/>
  <c r="O31" i="5"/>
  <c r="S31" i="5" s="1"/>
  <c r="O32" i="5"/>
  <c r="S32" i="5" s="1"/>
  <c r="O30" i="5"/>
  <c r="S30" i="5" s="1"/>
  <c r="O28" i="5"/>
  <c r="S28" i="5" s="1"/>
  <c r="S36" i="5" s="1"/>
  <c r="O33" i="5"/>
  <c r="S33" i="5" s="1"/>
</calcChain>
</file>

<file path=xl/comments1.xml><?xml version="1.0" encoding="utf-8"?>
<comments xmlns="http://schemas.openxmlformats.org/spreadsheetml/2006/main">
  <authors>
    <author>okayamaken</author>
  </authors>
  <commentList>
    <comment ref="F24" authorId="0" shapeId="0">
      <text>
        <r>
          <rPr>
            <sz val="11"/>
            <color indexed="10"/>
            <rFont val="ＭＳ Ｐゴシック"/>
            <family val="3"/>
            <charset val="128"/>
          </rPr>
          <t>施設園芸用のLNGの購入があるときのみ</t>
        </r>
        <r>
          <rPr>
            <sz val="11"/>
            <color indexed="81"/>
            <rFont val="ＭＳ Ｐゴシック"/>
            <family val="3"/>
            <charset val="128"/>
          </rPr>
          <t>データを入力してください。</t>
        </r>
      </text>
    </comment>
    <comment ref="O39" authorId="0" shapeId="0">
      <text>
        <r>
          <rPr>
            <sz val="12"/>
            <color indexed="81"/>
            <rFont val="ＭＳ Ｐゴシック"/>
            <family val="3"/>
            <charset val="128"/>
          </rPr>
          <t>必ず、押印する。</t>
        </r>
      </text>
    </comment>
  </commentList>
</comments>
</file>

<file path=xl/comments2.xml><?xml version="1.0" encoding="utf-8"?>
<comments xmlns="http://schemas.openxmlformats.org/spreadsheetml/2006/main">
  <authors>
    <author>okayamaken</author>
    <author>黒田　真央</author>
  </authors>
  <commentList>
    <comment ref="C14" authorId="0" shapeId="0">
      <text>
        <r>
          <rPr>
            <sz val="14"/>
            <color indexed="81"/>
            <rFont val="ＭＳ Ｐゴシック"/>
            <family val="3"/>
            <charset val="128"/>
          </rPr>
          <t>・参考様式①の</t>
        </r>
        <r>
          <rPr>
            <sz val="14"/>
            <color indexed="10"/>
            <rFont val="ＭＳ Ｐゴシック"/>
            <family val="3"/>
            <charset val="128"/>
          </rPr>
          <t>「ガス販売証明書」</t>
        </r>
        <r>
          <rPr>
            <sz val="14"/>
            <color indexed="81"/>
            <rFont val="ＭＳ Ｐゴシック"/>
            <family val="3"/>
            <charset val="128"/>
          </rPr>
          <t>やガスの</t>
        </r>
        <r>
          <rPr>
            <sz val="14"/>
            <color indexed="10"/>
            <rFont val="ＭＳ Ｐゴシック"/>
            <family val="3"/>
            <charset val="128"/>
          </rPr>
          <t>購入伝票</t>
        </r>
        <r>
          <rPr>
            <sz val="14"/>
            <color indexed="81"/>
            <rFont val="ＭＳ Ｐゴシック"/>
            <family val="3"/>
            <charset val="128"/>
          </rPr>
          <t xml:space="preserve">などから月ごとのガス購入データを入力してください。
</t>
        </r>
        <r>
          <rPr>
            <sz val="14"/>
            <color indexed="10"/>
            <rFont val="ＭＳ Ｐゴシック"/>
            <family val="3"/>
            <charset val="128"/>
          </rPr>
          <t>・複数の購入先があるときは、月ごとに全て合算</t>
        </r>
        <r>
          <rPr>
            <sz val="14"/>
            <color indexed="81"/>
            <rFont val="ＭＳ Ｐゴシック"/>
            <family val="3"/>
            <charset val="128"/>
          </rPr>
          <t>した数量を入力してください。</t>
        </r>
      </text>
    </comment>
    <comment ref="O25" authorId="1" shapeId="0">
      <text>
        <r>
          <rPr>
            <sz val="12"/>
            <color indexed="81"/>
            <rFont val="MS P ゴシック"/>
            <family val="3"/>
            <charset val="128"/>
          </rPr>
          <t>販売業者に係数を聞き取り記入すること。
※係数が不明な場合は0.458（日本LPガス協会参考）</t>
        </r>
      </text>
    </comment>
  </commentList>
</comments>
</file>

<file path=xl/comments3.xml><?xml version="1.0" encoding="utf-8"?>
<comments xmlns="http://schemas.openxmlformats.org/spreadsheetml/2006/main">
  <authors>
    <author>okayamaken</author>
  </authors>
  <commentList>
    <comment ref="F24" authorId="0" shapeId="0">
      <text>
        <r>
          <rPr>
            <sz val="11"/>
            <color indexed="10"/>
            <rFont val="ＭＳ Ｐゴシック"/>
            <family val="3"/>
            <charset val="128"/>
          </rPr>
          <t>施設園芸用のLNGの購入があるときのみ</t>
        </r>
        <r>
          <rPr>
            <sz val="11"/>
            <color indexed="81"/>
            <rFont val="ＭＳ Ｐゴシック"/>
            <family val="3"/>
            <charset val="128"/>
          </rPr>
          <t>データを入力してください。</t>
        </r>
      </text>
    </comment>
    <comment ref="O39" authorId="0" shapeId="0">
      <text>
        <r>
          <rPr>
            <sz val="12"/>
            <color indexed="81"/>
            <rFont val="ＭＳ Ｐゴシック"/>
            <family val="3"/>
            <charset val="128"/>
          </rPr>
          <t>必ず、押印する。</t>
        </r>
      </text>
    </comment>
  </commentList>
</comments>
</file>

<file path=xl/comments4.xml><?xml version="1.0" encoding="utf-8"?>
<comments xmlns="http://schemas.openxmlformats.org/spreadsheetml/2006/main">
  <authors>
    <author>okayamaken</author>
    <author>黒田　真央</author>
  </authors>
  <commentList>
    <comment ref="C14" authorId="0" shapeId="0">
      <text>
        <r>
          <rPr>
            <sz val="14"/>
            <color indexed="81"/>
            <rFont val="ＭＳ Ｐゴシック"/>
            <family val="3"/>
            <charset val="128"/>
          </rPr>
          <t>・参考様式①の</t>
        </r>
        <r>
          <rPr>
            <sz val="14"/>
            <color indexed="10"/>
            <rFont val="ＭＳ Ｐゴシック"/>
            <family val="3"/>
            <charset val="128"/>
          </rPr>
          <t>「ガス販売証明書」</t>
        </r>
        <r>
          <rPr>
            <sz val="14"/>
            <color indexed="81"/>
            <rFont val="ＭＳ Ｐゴシック"/>
            <family val="3"/>
            <charset val="128"/>
          </rPr>
          <t>やガスの</t>
        </r>
        <r>
          <rPr>
            <sz val="14"/>
            <color indexed="10"/>
            <rFont val="ＭＳ Ｐゴシック"/>
            <family val="3"/>
            <charset val="128"/>
          </rPr>
          <t>購入伝票</t>
        </r>
        <r>
          <rPr>
            <sz val="14"/>
            <color indexed="81"/>
            <rFont val="ＭＳ Ｐゴシック"/>
            <family val="3"/>
            <charset val="128"/>
          </rPr>
          <t xml:space="preserve">などから月ごとのガス購入データを入力してください。
</t>
        </r>
        <r>
          <rPr>
            <sz val="14"/>
            <color indexed="10"/>
            <rFont val="ＭＳ Ｐゴシック"/>
            <family val="3"/>
            <charset val="128"/>
          </rPr>
          <t>・複数の購入先があるときは、月ごとに全て合算</t>
        </r>
        <r>
          <rPr>
            <sz val="14"/>
            <color indexed="81"/>
            <rFont val="ＭＳ Ｐゴシック"/>
            <family val="3"/>
            <charset val="128"/>
          </rPr>
          <t>した数量を入力してください。</t>
        </r>
      </text>
    </comment>
    <comment ref="O25" authorId="1" shapeId="0">
      <text>
        <r>
          <rPr>
            <sz val="12"/>
            <color indexed="81"/>
            <rFont val="MS P ゴシック"/>
            <family val="3"/>
            <charset val="128"/>
          </rPr>
          <t>販売業者に係数を聞き取り記入すること。
※係数が不明な場合は0.458（日本LPガス協会参考）</t>
        </r>
      </text>
    </comment>
  </commentList>
</comments>
</file>

<file path=xl/sharedStrings.xml><?xml version="1.0" encoding="utf-8"?>
<sst xmlns="http://schemas.openxmlformats.org/spreadsheetml/2006/main" count="430" uniqueCount="71">
  <si>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</si>
  <si>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</si>
  <si>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</si>
  <si>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</si>
  <si>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</si>
  <si>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2"/>
  </si>
  <si>
    <t>色の付いているセルは計算式が入っていますので、編集や入力はしないでください。</t>
    <rPh sb="0" eb="1">
      <t>イロ</t>
    </rPh>
    <rPh sb="2" eb="3">
      <t>ツ</t>
    </rPh>
    <rPh sb="10" eb="13">
      <t>ケイサンシキ</t>
    </rPh>
    <rPh sb="14" eb="15">
      <t>ハイ</t>
    </rPh>
    <rPh sb="23" eb="25">
      <t>ヘンシュウ</t>
    </rPh>
    <rPh sb="26" eb="28">
      <t>ニュウリョク</t>
    </rPh>
    <phoneticPr fontId="2"/>
  </si>
  <si>
    <t>７中５の判定
（○×）</t>
    <rPh sb="1" eb="2">
      <t>チュウ</t>
    </rPh>
    <rPh sb="4" eb="6">
      <t>ハンテイ</t>
    </rPh>
    <phoneticPr fontId="2"/>
  </si>
  <si>
    <t>参考様式２</t>
    <rPh sb="0" eb="2">
      <t>サンコウ</t>
    </rPh>
    <rPh sb="2" eb="4">
      <t>ヨウシキ</t>
    </rPh>
    <phoneticPr fontId="2"/>
  </si>
  <si>
    <t>販売業者名</t>
    <rPh sb="0" eb="2">
      <t>ハンバイ</t>
    </rPh>
    <rPh sb="2" eb="5">
      <t>ギョウシャメイ</t>
    </rPh>
    <phoneticPr fontId="2"/>
  </si>
  <si>
    <t>４月</t>
  </si>
  <si>
    <t>１０月</t>
  </si>
  <si>
    <t>９月</t>
  </si>
  <si>
    <t>８月</t>
  </si>
  <si>
    <t>６月</t>
  </si>
  <si>
    <t>参考様式１</t>
    <rPh sb="0" eb="2">
      <t>サンコウ</t>
    </rPh>
    <rPh sb="2" eb="4">
      <t>ヨウシキ</t>
    </rPh>
    <phoneticPr fontId="2"/>
  </si>
  <si>
    <t>※複数の業者から施設園芸用の燃油を購入しているときは、業者毎に証明書を発行してもらってください。</t>
    <phoneticPr fontId="2"/>
  </si>
  <si>
    <t>令和○年○月○日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</si>
  <si>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※年度の期間は加温の実態に合わせて修正してください。</t>
    <rPh sb="1" eb="3">
      <t>ネンド</t>
    </rPh>
    <rPh sb="4" eb="6">
      <t>キカン</t>
    </rPh>
    <rPh sb="7" eb="9">
      <t>カオン</t>
    </rPh>
    <rPh sb="10" eb="12">
      <t>ジッタイ</t>
    </rPh>
    <rPh sb="13" eb="14">
      <t>ア</t>
    </rPh>
    <rPh sb="17" eb="19">
      <t>シュウセイ</t>
    </rPh>
    <phoneticPr fontId="2"/>
  </si>
  <si>
    <t>７月</t>
    <rPh sb="1" eb="2">
      <t>ガツ</t>
    </rPh>
    <phoneticPr fontId="2"/>
  </si>
  <si>
    <t>５月</t>
  </si>
  <si>
    <t>事業年度</t>
    <rPh sb="0" eb="4">
      <t>ジギョウネンド</t>
    </rPh>
    <phoneticPr fontId="2"/>
  </si>
  <si>
    <t>H29</t>
  </si>
  <si>
    <t>H30</t>
  </si>
  <si>
    <t>R1</t>
    <phoneticPr fontId="2"/>
  </si>
  <si>
    <t>R2</t>
    <phoneticPr fontId="2"/>
  </si>
  <si>
    <t>R3</t>
    <phoneticPr fontId="2"/>
  </si>
  <si>
    <t>(1) LPガスの購入数量</t>
    <rPh sb="9" eb="11">
      <t>コウニュウ</t>
    </rPh>
    <rPh sb="11" eb="13">
      <t>スウリョウ</t>
    </rPh>
    <phoneticPr fontId="2"/>
  </si>
  <si>
    <t>(2) LNGの購入数量</t>
    <rPh sb="8" eb="10">
      <t>コウニュウ</t>
    </rPh>
    <rPh sb="10" eb="12">
      <t>スウリョウ</t>
    </rPh>
    <phoneticPr fontId="2"/>
  </si>
  <si>
    <t>上記のとおりガスを購入していることを証明します。</t>
    <rPh sb="0" eb="2">
      <t>ジョウキ</t>
    </rPh>
    <rPh sb="9" eb="11">
      <t>コウニュウ</t>
    </rPh>
    <rPh sb="18" eb="20">
      <t>ショウメイ</t>
    </rPh>
    <phoneticPr fontId="2"/>
  </si>
  <si>
    <t>１　ガスの使用量</t>
    <rPh sb="5" eb="8">
      <t>シヨウリョウ</t>
    </rPh>
    <phoneticPr fontId="2"/>
  </si>
  <si>
    <t>単位：kg</t>
    <rPh sb="0" eb="2">
      <t>タンイ</t>
    </rPh>
    <phoneticPr fontId="2"/>
  </si>
  <si>
    <t>kg</t>
    <phoneticPr fontId="2"/>
  </si>
  <si>
    <t>係数</t>
    <rPh sb="0" eb="2">
      <t>ケイスウ</t>
    </rPh>
    <phoneticPr fontId="2"/>
  </si>
  <si>
    <t>R4</t>
  </si>
  <si>
    <t>R5</t>
    <phoneticPr fontId="2"/>
  </si>
  <si>
    <t>代表者　</t>
    <rPh sb="0" eb="3">
      <t>ダイヒョウシャ</t>
    </rPh>
    <phoneticPr fontId="2"/>
  </si>
  <si>
    <t>印</t>
    <rPh sb="0" eb="1">
      <t>イン</t>
    </rPh>
    <phoneticPr fontId="2"/>
  </si>
  <si>
    <t>氏名：</t>
    <rPh sb="0" eb="2">
      <t>シメイ</t>
    </rPh>
    <phoneticPr fontId="2"/>
  </si>
  <si>
    <t>R1</t>
  </si>
  <si>
    <t>R2</t>
  </si>
  <si>
    <t>R3</t>
  </si>
  <si>
    <t>R5</t>
  </si>
  <si>
    <r>
      <t>単位：ｍ</t>
    </r>
    <r>
      <rPr>
        <vertAlign val="superscript"/>
        <sz val="14"/>
        <color theme="1"/>
        <rFont val="ＭＳ Ｐゴシック"/>
        <family val="3"/>
        <charset val="128"/>
        <scheme val="minor"/>
      </rPr>
      <t>３</t>
    </r>
    <rPh sb="0" eb="2">
      <t>タンイ</t>
    </rPh>
    <phoneticPr fontId="2"/>
  </si>
  <si>
    <t xml:space="preserve"> ※年度の期間については加温の実態に合わせて修正してください。</t>
    <rPh sb="2" eb="4">
      <t>ネンド</t>
    </rPh>
    <rPh sb="5" eb="7">
      <t>キカン</t>
    </rPh>
    <rPh sb="12" eb="14">
      <t>カオン</t>
    </rPh>
    <rPh sb="15" eb="17">
      <t>ジッタイ</t>
    </rPh>
    <rPh sb="18" eb="19">
      <t>ア</t>
    </rPh>
    <rPh sb="22" eb="24">
      <t>シュウセイ</t>
    </rPh>
    <phoneticPr fontId="2"/>
  </si>
  <si>
    <t>経営面積換算後の燃油使用量</t>
    <rPh sb="0" eb="2">
      <t>ケイエイ</t>
    </rPh>
    <rPh sb="2" eb="4">
      <t>メンセキ</t>
    </rPh>
    <rPh sb="4" eb="6">
      <t>カンザン</t>
    </rPh>
    <rPh sb="6" eb="7">
      <t>ゴ</t>
    </rPh>
    <rPh sb="8" eb="10">
      <t>ネンユ</t>
    </rPh>
    <rPh sb="10" eb="13">
      <t>シヨウリョウ</t>
    </rPh>
    <phoneticPr fontId="2"/>
  </si>
  <si>
    <t>ａ</t>
    <phoneticPr fontId="2"/>
  </si>
  <si>
    <r>
      <t>単位：m</t>
    </r>
    <r>
      <rPr>
        <vertAlign val="superscript"/>
        <sz val="14"/>
        <color theme="1"/>
        <rFont val="ＭＳ Ｐゴシック"/>
        <family val="3"/>
        <charset val="128"/>
        <scheme val="minor"/>
      </rPr>
      <t>3</t>
    </r>
    <rPh sb="0" eb="2">
      <t>タンイ</t>
    </rPh>
    <phoneticPr fontId="2"/>
  </si>
  <si>
    <t>H29</t>
    <phoneticPr fontId="2"/>
  </si>
  <si>
    <t>経営面積
（ａ）</t>
    <rPh sb="0" eb="2">
      <t>ケイエイ</t>
    </rPh>
    <rPh sb="2" eb="4">
      <t>メンセキ</t>
    </rPh>
    <phoneticPr fontId="2"/>
  </si>
  <si>
    <t>(２) LPガスの購入数量（kg換算）</t>
    <rPh sb="9" eb="11">
      <t>コウニュウ</t>
    </rPh>
    <rPh sb="11" eb="13">
      <t>スウリョウ</t>
    </rPh>
    <rPh sb="16" eb="18">
      <t>カンサン</t>
    </rPh>
    <phoneticPr fontId="2"/>
  </si>
  <si>
    <t>(１) LPガスの購入数量（㎥）</t>
    <rPh sb="9" eb="11">
      <t>コウニュウ</t>
    </rPh>
    <rPh sb="11" eb="13">
      <t>スウリョウ</t>
    </rPh>
    <phoneticPr fontId="2"/>
  </si>
  <si>
    <t>(３) LPガスの購入数量（A重油換算）</t>
    <rPh sb="9" eb="11">
      <t>コウニュウ</t>
    </rPh>
    <rPh sb="11" eb="13">
      <t>スウリョウ</t>
    </rPh>
    <rPh sb="15" eb="17">
      <t>ジュウユ</t>
    </rPh>
    <rPh sb="17" eb="19">
      <t>カンザン</t>
    </rPh>
    <phoneticPr fontId="2"/>
  </si>
  <si>
    <t>単位：リットル</t>
    <rPh sb="0" eb="2">
      <t>タンイ</t>
    </rPh>
    <phoneticPr fontId="2"/>
  </si>
  <si>
    <t>リットル</t>
    <phoneticPr fontId="2"/>
  </si>
  <si>
    <t>過去７年間（７中５）のガス使用量の平均</t>
    <rPh sb="0" eb="2">
      <t>カコ</t>
    </rPh>
    <rPh sb="3" eb="5">
      <t>ネンカン</t>
    </rPh>
    <rPh sb="7" eb="8">
      <t>チュウ</t>
    </rPh>
    <rPh sb="13" eb="16">
      <t>シヨウリョウ</t>
    </rPh>
    <rPh sb="17" eb="19">
      <t>ヘイキン</t>
    </rPh>
    <phoneticPr fontId="2"/>
  </si>
  <si>
    <t>(４) LNGの購入数量</t>
    <rPh sb="8" eb="10">
      <t>コウニュウ</t>
    </rPh>
    <rPh sb="10" eb="12">
      <t>スウリョウ</t>
    </rPh>
    <phoneticPr fontId="2"/>
  </si>
  <si>
    <t>(５) ＬＮＧの購入数量（A重油換算）</t>
    <rPh sb="8" eb="10">
      <t>コウニュウ</t>
    </rPh>
    <rPh sb="10" eb="12">
      <t>スウリョウ</t>
    </rPh>
    <rPh sb="14" eb="16">
      <t>ジュウユ</t>
    </rPh>
    <rPh sb="16" eb="18">
      <t>カンザン</t>
    </rPh>
    <phoneticPr fontId="2"/>
  </si>
  <si>
    <r>
      <t>色が付いていない</t>
    </r>
    <r>
      <rPr>
        <b/>
        <sz val="14"/>
        <rFont val="ＭＳ Ｐゴシック"/>
        <family val="3"/>
        <charset val="128"/>
        <scheme val="minor"/>
      </rPr>
      <t>太ワク</t>
    </r>
    <r>
      <rPr>
        <sz val="14"/>
        <rFont val="ＭＳ Ｐゴシック"/>
        <family val="3"/>
        <charset val="128"/>
        <scheme val="minor"/>
      </rPr>
      <t>内のセルに入力してください。</t>
    </r>
    <rPh sb="0" eb="1">
      <t>イロ</t>
    </rPh>
    <rPh sb="2" eb="3">
      <t>ツ</t>
    </rPh>
    <rPh sb="8" eb="9">
      <t>フト</t>
    </rPh>
    <rPh sb="11" eb="12">
      <t>ナイ</t>
    </rPh>
    <rPh sb="16" eb="18">
      <t>ニュウリョク</t>
    </rPh>
    <phoneticPr fontId="2"/>
  </si>
  <si>
    <r>
      <t>経営面積 (</t>
    </r>
    <r>
      <rPr>
        <b/>
        <sz val="16"/>
        <rFont val="ＭＳ Ｐゴシック"/>
        <family val="3"/>
        <charset val="128"/>
        <scheme val="minor"/>
      </rPr>
      <t>R６</t>
    </r>
    <r>
      <rPr>
        <sz val="16"/>
        <rFont val="ＭＳ Ｐゴシック"/>
        <family val="3"/>
        <charset val="128"/>
        <scheme val="minor"/>
      </rPr>
      <t>事業年度)</t>
    </r>
    <rPh sb="0" eb="4">
      <t>ケイエイメンセキ</t>
    </rPh>
    <rPh sb="8" eb="12">
      <t>ジギョウネンド</t>
    </rPh>
    <phoneticPr fontId="2"/>
  </si>
  <si>
    <r>
      <rPr>
        <b/>
        <sz val="12"/>
        <rFont val="ＭＳ Ｐゴシック"/>
        <family val="3"/>
        <charset val="128"/>
        <scheme val="minor"/>
      </rPr>
      <t>R６</t>
    </r>
    <r>
      <rPr>
        <sz val="12"/>
        <color theme="1"/>
        <rFont val="ＭＳ Ｐゴシック"/>
        <family val="3"/>
        <charset val="128"/>
        <scheme val="minor"/>
      </rPr>
      <t>の経営面積
に対する比率</t>
    </r>
    <rPh sb="3" eb="5">
      <t>ケイエイ</t>
    </rPh>
    <rPh sb="5" eb="7">
      <t>メンセキ</t>
    </rPh>
    <rPh sb="9" eb="10">
      <t>タイ</t>
    </rPh>
    <rPh sb="12" eb="14">
      <t>ヒリツ</t>
    </rPh>
    <phoneticPr fontId="2"/>
  </si>
  <si>
    <t>ガス販売証明書</t>
    <phoneticPr fontId="2"/>
  </si>
  <si>
    <r>
      <t>色が付いていないセルの</t>
    </r>
    <r>
      <rPr>
        <b/>
        <sz val="12"/>
        <rFont val="ＭＳ Ｐゴシック"/>
        <family val="3"/>
        <charset val="128"/>
        <scheme val="minor"/>
      </rPr>
      <t>太ワク</t>
    </r>
    <r>
      <rPr>
        <sz val="12"/>
        <rFont val="ＭＳ Ｐゴシック"/>
        <family val="3"/>
        <charset val="128"/>
        <scheme val="minor"/>
      </rPr>
      <t>内に入力してください。</t>
    </r>
    <rPh sb="0" eb="1">
      <t>イロ</t>
    </rPh>
    <rPh sb="2" eb="3">
      <t>ツ</t>
    </rPh>
    <rPh sb="11" eb="12">
      <t>フト</t>
    </rPh>
    <rPh sb="14" eb="15">
      <t>ナイ</t>
    </rPh>
    <rPh sb="16" eb="18">
      <t>ニュウリョク</t>
    </rPh>
    <phoneticPr fontId="2"/>
  </si>
  <si>
    <t>単位：㎥</t>
    <rPh sb="0" eb="2">
      <t>タンイ</t>
    </rPh>
    <phoneticPr fontId="2"/>
  </si>
  <si>
    <t>　LPガスの現在使用量の平均（中庸な5年間の平均）</t>
    <rPh sb="6" eb="8">
      <t>ゲンザイ</t>
    </rPh>
    <rPh sb="8" eb="11">
      <t>シヨウリョウ</t>
    </rPh>
    <rPh sb="12" eb="14">
      <t>ヘイキン</t>
    </rPh>
    <rPh sb="15" eb="17">
      <t>チュウヨウ</t>
    </rPh>
    <rPh sb="19" eb="21">
      <t>ネンカン</t>
    </rPh>
    <rPh sb="22" eb="24">
      <t>ヘイキン</t>
    </rPh>
    <phoneticPr fontId="2"/>
  </si>
  <si>
    <t>　ＬＰガスの現在使用量の平均（中庸な5年間の平均）</t>
    <rPh sb="6" eb="8">
      <t>ゲンザイ</t>
    </rPh>
    <rPh sb="8" eb="11">
      <t>シヨウリョウ</t>
    </rPh>
    <rPh sb="12" eb="14">
      <t>ヘイキン</t>
    </rPh>
    <rPh sb="15" eb="17">
      <t>チュウヨウ</t>
    </rPh>
    <rPh sb="19" eb="21">
      <t>ネンカン</t>
    </rPh>
    <rPh sb="22" eb="24">
      <t>ヘイキン</t>
    </rPh>
    <phoneticPr fontId="2"/>
  </si>
  <si>
    <t>　LNGの現在使用量の平均（中庸な5年間の平均）</t>
    <rPh sb="5" eb="7">
      <t>ゲンザイ</t>
    </rPh>
    <rPh sb="7" eb="10">
      <t>シヨウリョウ</t>
    </rPh>
    <rPh sb="11" eb="13">
      <t>ヘイキン</t>
    </rPh>
    <rPh sb="14" eb="16">
      <t>チュウヨウ</t>
    </rPh>
    <rPh sb="18" eb="20">
      <t>ネンカン</t>
    </rPh>
    <rPh sb="21" eb="23">
      <t>ヘイキン</t>
    </rPh>
    <phoneticPr fontId="2"/>
  </si>
  <si>
    <t>〇〇　〇〇</t>
    <phoneticPr fontId="2"/>
  </si>
  <si>
    <t>岡山　健太郎</t>
    <rPh sb="0" eb="2">
      <t>オカヤマ</t>
    </rPh>
    <rPh sb="3" eb="6">
      <t>ケンタロウ</t>
    </rPh>
    <phoneticPr fontId="2"/>
  </si>
  <si>
    <t>LPガスの現在使用量の平均（中庸な5年間の平均）</t>
    <rPh sb="5" eb="7">
      <t>ゲンザイ</t>
    </rPh>
    <rPh sb="7" eb="10">
      <t>シヨウリョウ</t>
    </rPh>
    <rPh sb="11" eb="13">
      <t>ヘイキン</t>
    </rPh>
    <rPh sb="14" eb="16">
      <t>チュウヨウ</t>
    </rPh>
    <rPh sb="18" eb="20">
      <t>ネンカン</t>
    </rPh>
    <rPh sb="21" eb="23">
      <t>ヘイキン</t>
    </rPh>
    <phoneticPr fontId="2"/>
  </si>
  <si>
    <t>LNGの現在使用量の平均（中庸な5年間の平均）</t>
    <rPh sb="4" eb="6">
      <t>ゲンザイ</t>
    </rPh>
    <rPh sb="6" eb="9">
      <t>シヨウリョウ</t>
    </rPh>
    <rPh sb="10" eb="12">
      <t>ヘイキン</t>
    </rPh>
    <rPh sb="13" eb="15">
      <t>チュウヨウ</t>
    </rPh>
    <rPh sb="17" eb="19">
      <t>ネンカン</t>
    </rPh>
    <rPh sb="20" eb="22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</si>
</sst>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78" formatCode="#,##0.000;[Red]\-#,##0.000"/>
  </numFmts>
  <fonts count="4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indexed="81"/>
      <name val="ＭＳ Ｐゴシック"/>
      <family val="3"/>
      <charset val="128"/>
    </font>
    <font>
      <sz val="28"/>
      <color theme="1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14"/>
      <color theme="1"/>
      <name val="HGS創英角ﾎﾟｯﾌﾟ体"/>
      <family val="3"/>
      <charset val="128"/>
    </font>
    <font>
      <sz val="11"/>
      <color theme="1"/>
      <name val="HG創英角ﾎﾟｯﾌﾟ体"/>
      <family val="3"/>
      <charset val="128"/>
    </font>
    <font>
      <sz val="3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vertAlign val="superscript"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color rgb="FFFF0000"/>
      <name val="BIZ UDゴシック"/>
      <family val="3"/>
      <charset val="128"/>
    </font>
    <font>
      <sz val="14"/>
      <color rgb="FFFF0000"/>
      <name val="HGS創英角ﾎﾟｯﾌﾟ体"/>
      <family val="3"/>
      <charset val="128"/>
    </font>
    <font>
      <sz val="22"/>
      <color rgb="FFFF0000"/>
      <name val="ＭＳ Ｐゴシック"/>
      <family val="2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color rgb="FFFF0000"/>
      <name val="HGS創英角ﾎﾟｯﾌﾟ体"/>
      <family val="3"/>
      <charset val="128"/>
    </font>
    <font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color rgb="FFFF0000"/>
      <name val="BIZ UD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38" fontId="5" fillId="2" borderId="1" xfId="1" applyFont="1" applyFill="1" applyBorder="1">
      <alignment vertical="center"/>
    </xf>
    <xf numFmtId="38" fontId="5" fillId="2" borderId="5" xfId="1" applyFont="1" applyFill="1" applyBorder="1">
      <alignment vertical="center"/>
    </xf>
    <xf numFmtId="176" fontId="5" fillId="2" borderId="6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5" xfId="0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29" xfId="0" applyBorder="1">
      <alignment vertical="center"/>
    </xf>
    <xf numFmtId="0" fontId="3" fillId="0" borderId="30" xfId="0" applyFont="1" applyBorder="1" applyAlignment="1">
      <alignment horizontal="right" vertical="center"/>
    </xf>
    <xf numFmtId="0" fontId="0" fillId="0" borderId="31" xfId="0" applyBorder="1">
      <alignment vertical="center"/>
    </xf>
    <xf numFmtId="0" fontId="3" fillId="0" borderId="32" xfId="0" applyFon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2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6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38" fontId="28" fillId="2" borderId="9" xfId="1" applyNumberFormat="1" applyFont="1" applyFill="1" applyBorder="1">
      <alignment vertical="center"/>
    </xf>
    <xf numFmtId="0" fontId="19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29" fillId="0" borderId="21" xfId="1" applyFont="1" applyBorder="1">
      <alignment vertical="center"/>
    </xf>
    <xf numFmtId="38" fontId="29" fillId="0" borderId="22" xfId="1" applyFont="1" applyBorder="1">
      <alignment vertical="center"/>
    </xf>
    <xf numFmtId="38" fontId="29" fillId="0" borderId="23" xfId="1" applyFont="1" applyBorder="1">
      <alignment vertical="center"/>
    </xf>
    <xf numFmtId="38" fontId="29" fillId="0" borderId="24" xfId="1" applyFont="1" applyBorder="1">
      <alignment vertical="center"/>
    </xf>
    <xf numFmtId="38" fontId="29" fillId="0" borderId="1" xfId="1" applyFont="1" applyBorder="1">
      <alignment vertical="center"/>
    </xf>
    <xf numFmtId="38" fontId="29" fillId="0" borderId="25" xfId="1" applyFont="1" applyBorder="1">
      <alignment vertical="center"/>
    </xf>
    <xf numFmtId="38" fontId="29" fillId="0" borderId="26" xfId="1" applyFont="1" applyBorder="1">
      <alignment vertical="center"/>
    </xf>
    <xf numFmtId="38" fontId="29" fillId="0" borderId="27" xfId="1" applyFont="1" applyBorder="1">
      <alignment vertical="center"/>
    </xf>
    <xf numFmtId="38" fontId="29" fillId="0" borderId="28" xfId="1" applyFont="1" applyBorder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77" fontId="30" fillId="0" borderId="22" xfId="0" applyNumberFormat="1" applyFont="1" applyBorder="1">
      <alignment vertical="center"/>
    </xf>
    <xf numFmtId="177" fontId="30" fillId="0" borderId="23" xfId="0" applyNumberFormat="1" applyFont="1" applyBorder="1">
      <alignment vertical="center"/>
    </xf>
    <xf numFmtId="177" fontId="30" fillId="0" borderId="1" xfId="0" applyNumberFormat="1" applyFont="1" applyBorder="1">
      <alignment vertical="center"/>
    </xf>
    <xf numFmtId="177" fontId="30" fillId="0" borderId="25" xfId="0" applyNumberFormat="1" applyFont="1" applyBorder="1">
      <alignment vertical="center"/>
    </xf>
    <xf numFmtId="177" fontId="30" fillId="0" borderId="27" xfId="0" applyNumberFormat="1" applyFont="1" applyBorder="1">
      <alignment vertical="center"/>
    </xf>
    <xf numFmtId="177" fontId="30" fillId="0" borderId="28" xfId="0" applyNumberFormat="1" applyFont="1" applyBorder="1">
      <alignment vertical="center"/>
    </xf>
    <xf numFmtId="0" fontId="0" fillId="0" borderId="7" xfId="0" applyBorder="1" applyAlignment="1">
      <alignment horizontal="center" vertical="center" wrapText="1"/>
    </xf>
    <xf numFmtId="176" fontId="13" fillId="0" borderId="0" xfId="0" applyNumberFormat="1" applyFont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 indent="2"/>
    </xf>
    <xf numFmtId="0" fontId="26" fillId="0" borderId="0" xfId="0" applyFont="1" applyFill="1" applyBorder="1" applyAlignment="1">
      <alignment horizontal="right" vertical="center" indent="2"/>
    </xf>
    <xf numFmtId="38" fontId="28" fillId="0" borderId="0" xfId="1" applyNumberFormat="1" applyFont="1" applyFill="1" applyBorder="1">
      <alignment vertical="center"/>
    </xf>
    <xf numFmtId="38" fontId="6" fillId="2" borderId="5" xfId="1" applyFont="1" applyFill="1" applyBorder="1">
      <alignment vertical="center"/>
    </xf>
    <xf numFmtId="38" fontId="35" fillId="2" borderId="1" xfId="1" applyFont="1" applyFill="1" applyBorder="1">
      <alignment vertical="center"/>
    </xf>
    <xf numFmtId="38" fontId="34" fillId="2" borderId="1" xfId="1" applyFont="1" applyFill="1" applyBorder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32" xfId="0" applyFont="1" applyFill="1" applyBorder="1">
      <alignment vertical="center"/>
    </xf>
    <xf numFmtId="0" fontId="5" fillId="0" borderId="32" xfId="0" applyFont="1" applyBorder="1" applyAlignment="1">
      <alignment horizontal="right" vertical="center"/>
    </xf>
    <xf numFmtId="176" fontId="13" fillId="2" borderId="1" xfId="0" applyNumberFormat="1" applyFont="1" applyFill="1" applyBorder="1">
      <alignment vertical="center"/>
    </xf>
    <xf numFmtId="38" fontId="35" fillId="2" borderId="3" xfId="1" applyFont="1" applyFill="1" applyBorder="1">
      <alignment vertical="center"/>
    </xf>
    <xf numFmtId="0" fontId="0" fillId="0" borderId="4" xfId="0" applyBorder="1" applyAlignment="1">
      <alignment horizontal="center" vertical="center" wrapText="1"/>
    </xf>
    <xf numFmtId="38" fontId="6" fillId="2" borderId="3" xfId="1" applyFont="1" applyFill="1" applyBorder="1">
      <alignment vertical="center"/>
    </xf>
    <xf numFmtId="0" fontId="14" fillId="2" borderId="1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178" fontId="36" fillId="3" borderId="9" xfId="1" applyNumberFormat="1" applyFont="1" applyFill="1" applyBorder="1">
      <alignment vertical="center"/>
    </xf>
    <xf numFmtId="38" fontId="37" fillId="0" borderId="10" xfId="1" applyFont="1" applyBorder="1">
      <alignment vertical="center"/>
    </xf>
    <xf numFmtId="38" fontId="37" fillId="0" borderId="11" xfId="1" applyFont="1" applyBorder="1">
      <alignment vertical="center"/>
    </xf>
    <xf numFmtId="38" fontId="37" fillId="0" borderId="12" xfId="1" applyFont="1" applyBorder="1">
      <alignment vertical="center"/>
    </xf>
    <xf numFmtId="38" fontId="37" fillId="0" borderId="13" xfId="1" applyFont="1" applyBorder="1">
      <alignment vertical="center"/>
    </xf>
    <xf numFmtId="38" fontId="37" fillId="0" borderId="1" xfId="1" applyFont="1" applyBorder="1">
      <alignment vertical="center"/>
    </xf>
    <xf numFmtId="38" fontId="37" fillId="0" borderId="14" xfId="1" applyFont="1" applyBorder="1">
      <alignment vertical="center"/>
    </xf>
    <xf numFmtId="38" fontId="37" fillId="0" borderId="15" xfId="1" applyFont="1" applyBorder="1">
      <alignment vertical="center"/>
    </xf>
    <xf numFmtId="38" fontId="37" fillId="0" borderId="16" xfId="1" applyFont="1" applyBorder="1">
      <alignment vertical="center"/>
    </xf>
    <xf numFmtId="38" fontId="37" fillId="0" borderId="17" xfId="1" applyFont="1" applyBorder="1">
      <alignment vertical="center"/>
    </xf>
    <xf numFmtId="176" fontId="38" fillId="0" borderId="18" xfId="0" applyNumberFormat="1" applyFont="1" applyBorder="1">
      <alignment vertical="center"/>
    </xf>
    <xf numFmtId="176" fontId="38" fillId="0" borderId="19" xfId="0" applyNumberFormat="1" applyFont="1" applyBorder="1">
      <alignment vertical="center"/>
    </xf>
    <xf numFmtId="176" fontId="38" fillId="0" borderId="20" xfId="0" applyNumberFormat="1" applyFont="1" applyBorder="1">
      <alignment vertical="center"/>
    </xf>
    <xf numFmtId="0" fontId="41" fillId="0" borderId="0" xfId="0" applyFont="1">
      <alignment vertical="center"/>
    </xf>
    <xf numFmtId="0" fontId="44" fillId="0" borderId="0" xfId="0" applyFont="1" applyFill="1" applyBorder="1" applyAlignment="1">
      <alignment horizontal="left" vertical="center"/>
    </xf>
    <xf numFmtId="38" fontId="46" fillId="0" borderId="10" xfId="1" applyFont="1" applyFill="1" applyBorder="1">
      <alignment vertical="center"/>
    </xf>
    <xf numFmtId="38" fontId="46" fillId="0" borderId="11" xfId="1" applyFont="1" applyFill="1" applyBorder="1">
      <alignment vertical="center"/>
    </xf>
    <xf numFmtId="38" fontId="46" fillId="0" borderId="12" xfId="1" applyFont="1" applyFill="1" applyBorder="1">
      <alignment vertical="center"/>
    </xf>
    <xf numFmtId="38" fontId="46" fillId="0" borderId="13" xfId="1" applyFont="1" applyFill="1" applyBorder="1">
      <alignment vertical="center"/>
    </xf>
    <xf numFmtId="38" fontId="46" fillId="0" borderId="1" xfId="1" applyFont="1" applyFill="1" applyBorder="1">
      <alignment vertical="center"/>
    </xf>
    <xf numFmtId="38" fontId="46" fillId="0" borderId="14" xfId="1" applyFont="1" applyFill="1" applyBorder="1">
      <alignment vertical="center"/>
    </xf>
    <xf numFmtId="38" fontId="46" fillId="0" borderId="15" xfId="1" applyFont="1" applyFill="1" applyBorder="1">
      <alignment vertical="center"/>
    </xf>
    <xf numFmtId="38" fontId="46" fillId="0" borderId="16" xfId="1" applyFont="1" applyFill="1" applyBorder="1">
      <alignment vertical="center"/>
    </xf>
    <xf numFmtId="38" fontId="46" fillId="0" borderId="17" xfId="1" applyFont="1" applyFill="1" applyBorder="1">
      <alignment vertical="center"/>
    </xf>
    <xf numFmtId="0" fontId="47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19" fillId="0" borderId="0" xfId="0" applyFont="1" applyBorder="1">
      <alignment vertical="center"/>
    </xf>
    <xf numFmtId="0" fontId="19" fillId="2" borderId="0" xfId="0" applyFont="1" applyFill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 indent="2"/>
    </xf>
    <xf numFmtId="0" fontId="26" fillId="0" borderId="0" xfId="0" applyFont="1" applyFill="1" applyBorder="1" applyAlignment="1">
      <alignment horizontal="right" vertical="center" indent="2"/>
    </xf>
    <xf numFmtId="0" fontId="19" fillId="0" borderId="32" xfId="0" applyFont="1" applyBorder="1">
      <alignment vertical="center"/>
    </xf>
    <xf numFmtId="0" fontId="0" fillId="4" borderId="8" xfId="0" applyFill="1" applyBorder="1">
      <alignment vertical="center"/>
    </xf>
    <xf numFmtId="0" fontId="19" fillId="2" borderId="32" xfId="0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Fill="1" applyBorder="1" applyAlignment="1">
      <alignment horizontal="right" vertical="center" indent="2"/>
    </xf>
    <xf numFmtId="0" fontId="26" fillId="0" borderId="0" xfId="0" applyFont="1" applyFill="1" applyBorder="1" applyAlignment="1">
      <alignment horizontal="right" vertical="center" indent="2"/>
    </xf>
    <xf numFmtId="0" fontId="26" fillId="0" borderId="34" xfId="0" applyFont="1" applyFill="1" applyBorder="1" applyAlignment="1">
      <alignment horizontal="right" vertical="center" indent="2"/>
    </xf>
    <xf numFmtId="0" fontId="16" fillId="2" borderId="0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9" fillId="0" borderId="35" xfId="0" applyFont="1" applyBorder="1" applyAlignment="1">
      <alignment horizontal="left" vertical="center"/>
    </xf>
    <xf numFmtId="0" fontId="40" fillId="0" borderId="40" xfId="0" applyFont="1" applyBorder="1" applyAlignment="1">
      <alignment horizontal="left" vertical="center"/>
    </xf>
    <xf numFmtId="0" fontId="40" fillId="0" borderId="36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34" xfId="0" applyFont="1" applyFill="1" applyBorder="1" applyAlignment="1">
      <alignment horizontal="right" vertical="center"/>
    </xf>
    <xf numFmtId="176" fontId="43" fillId="0" borderId="38" xfId="0" applyNumberFormat="1" applyFont="1" applyBorder="1" applyAlignment="1">
      <alignment horizontal="center" vertical="center"/>
    </xf>
    <xf numFmtId="176" fontId="43" fillId="0" borderId="39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/>
    </xf>
    <xf numFmtId="0" fontId="16" fillId="2" borderId="32" xfId="0" applyFont="1" applyFill="1" applyBorder="1" applyAlignment="1">
      <alignment horizontal="left" vertical="center"/>
    </xf>
    <xf numFmtId="0" fontId="27" fillId="2" borderId="3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610159</xdr:colOff>
      <xdr:row>6</xdr:row>
      <xdr:rowOff>138392</xdr:rowOff>
    </xdr:from>
    <xdr:to>
      <xdr:col>13</xdr:col>
      <xdr:colOff>571500</xdr:colOff>
      <xdr:row>9</xdr:row>
      <xdr:rowOff>259415</xdr:rowOff>
    </xdr:to>
    <xdr:sp macro="" textlink="">
      <xdr:nvSpPr>
        <xdr:cNvPr id="2" name="テキスト ボックス 1"/>
        <xdr:cNvSpPr txBox="1"/>
      </xdr:nvSpPr>
      <xdr:spPr>
        <a:xfrm>
          <a:off x="3321983" y="2547657"/>
          <a:ext cx="5609105" cy="93905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２期目の支援対象者に属する事業参加者（農家）または、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１期目で既に提出した事業参加者は提出不要です。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１期目の途中で新規参加する場合は提出してください。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63500</xdr:colOff>
      <xdr:row>68</xdr:row>
      <xdr:rowOff>460375</xdr:rowOff>
    </xdr:from>
    <xdr:to>
      <xdr:col>25</xdr:col>
      <xdr:colOff>158750</xdr:colOff>
      <xdr:row>71</xdr:row>
      <xdr:rowOff>254000</xdr:rowOff>
    </xdr:to>
    <xdr:sp macro="" textlink="">
      <xdr:nvSpPr>
        <xdr:cNvPr id="2" name="テキスト ボックス 1"/>
        <xdr:cNvSpPr txBox="1"/>
      </xdr:nvSpPr>
      <xdr:spPr>
        <a:xfrm>
          <a:off x="14160500" y="25288875"/>
          <a:ext cx="314325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ＬＮＧは単位㎥に、</a:t>
          </a:r>
          <a:r>
            <a:rPr kumimoji="1" lang="en-US" altLang="ja-JP" sz="1400"/>
            <a:t>1.560</a:t>
          </a:r>
          <a:r>
            <a:rPr kumimoji="1" lang="ja-JP" altLang="en-US" sz="1400"/>
            <a:t>を乗じて換算する。</a:t>
          </a:r>
        </a:p>
      </xdr:txBody>
    </xdr:sp>
    <xdr:clientData/>
  </xdr:twoCellAnchor>
  <xdr:twoCellAnchor>
    <xdr:from>
      <xdr:col>21</xdr:col>
      <xdr:colOff>0</xdr:colOff>
      <xdr:row>41</xdr:row>
      <xdr:rowOff>0</xdr:rowOff>
    </xdr:from>
    <xdr:to>
      <xdr:col>25</xdr:col>
      <xdr:colOff>95250</xdr:colOff>
      <xdr:row>43</xdr:row>
      <xdr:rowOff>285750</xdr:rowOff>
    </xdr:to>
    <xdr:sp macro="" textlink="">
      <xdr:nvSpPr>
        <xdr:cNvPr id="3" name="テキスト ボックス 2"/>
        <xdr:cNvSpPr txBox="1"/>
      </xdr:nvSpPr>
      <xdr:spPr>
        <a:xfrm>
          <a:off x="14097000" y="15557500"/>
          <a:ext cx="314325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ＬＰガスは単位Ｋｇに、</a:t>
          </a:r>
          <a:r>
            <a:rPr kumimoji="1" lang="en-US" altLang="ja-JP" sz="1400"/>
            <a:t>1.299</a:t>
          </a:r>
          <a:r>
            <a:rPr kumimoji="1" lang="ja-JP" altLang="en-US" sz="1400"/>
            <a:t>を乗じて換算する。</a:t>
          </a:r>
        </a:p>
      </xdr:txBody>
    </xdr:sp>
    <xdr:clientData/>
  </xdr:twoCellAnchor>
  <xdr:twoCellAnchor>
    <xdr:from>
      <xdr:col>20</xdr:col>
      <xdr:colOff>222250</xdr:colOff>
      <xdr:row>13</xdr:row>
      <xdr:rowOff>333374</xdr:rowOff>
    </xdr:from>
    <xdr:to>
      <xdr:col>24</xdr:col>
      <xdr:colOff>317500</xdr:colOff>
      <xdr:row>15</xdr:row>
      <xdr:rowOff>222250</xdr:rowOff>
    </xdr:to>
    <xdr:sp macro="" textlink="">
      <xdr:nvSpPr>
        <xdr:cNvPr id="4" name="テキスト ボックス 3"/>
        <xdr:cNvSpPr txBox="1"/>
      </xdr:nvSpPr>
      <xdr:spPr>
        <a:xfrm>
          <a:off x="13636625" y="5333999"/>
          <a:ext cx="3143250" cy="65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７中５の判定は、７か年のうち最大値と最小値を</a:t>
          </a:r>
          <a:r>
            <a:rPr kumimoji="1" lang="en-US" altLang="ja-JP" sz="1400"/>
            <a:t>×</a:t>
          </a:r>
          <a:r>
            <a:rPr kumimoji="1" lang="ja-JP" altLang="en-US" sz="1400"/>
            <a:t>とし、平均に用いる</a:t>
          </a:r>
          <a:endParaRPr kumimoji="1" lang="en-US" altLang="ja-JP" sz="1400"/>
        </a:p>
      </xdr:txBody>
    </xdr:sp>
    <xdr:clientData/>
  </xdr:twoCellAnchor>
  <xdr:twoCellAnchor>
    <xdr:from>
      <xdr:col>20</xdr:col>
      <xdr:colOff>254000</xdr:colOff>
      <xdr:row>54</xdr:row>
      <xdr:rowOff>79375</xdr:rowOff>
    </xdr:from>
    <xdr:to>
      <xdr:col>24</xdr:col>
      <xdr:colOff>349250</xdr:colOff>
      <xdr:row>55</xdr:row>
      <xdr:rowOff>238126</xdr:rowOff>
    </xdr:to>
    <xdr:sp macro="" textlink="">
      <xdr:nvSpPr>
        <xdr:cNvPr id="8" name="テキスト ボックス 7"/>
        <xdr:cNvSpPr txBox="1"/>
      </xdr:nvSpPr>
      <xdr:spPr>
        <a:xfrm>
          <a:off x="13668375" y="20923250"/>
          <a:ext cx="3143250" cy="65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７中５の判定は、７か年のうち最大値と最小値を</a:t>
          </a:r>
          <a:r>
            <a:rPr kumimoji="1" lang="en-US" altLang="ja-JP" sz="1400"/>
            <a:t>×</a:t>
          </a:r>
          <a:r>
            <a:rPr kumimoji="1" lang="ja-JP" altLang="en-US" sz="1400"/>
            <a:t>とし、平均に用いる</a:t>
          </a:r>
          <a:endParaRPr kumimoji="1" lang="en-US" altLang="ja-JP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610159</xdr:colOff>
      <xdr:row>6</xdr:row>
      <xdr:rowOff>138392</xdr:rowOff>
    </xdr:from>
    <xdr:to>
      <xdr:col>13</xdr:col>
      <xdr:colOff>333375</xdr:colOff>
      <xdr:row>9</xdr:row>
      <xdr:rowOff>259415</xdr:rowOff>
    </xdr:to>
    <xdr:sp macro="" textlink="">
      <xdr:nvSpPr>
        <xdr:cNvPr id="2" name="テキスト ボックス 1"/>
        <xdr:cNvSpPr txBox="1"/>
      </xdr:nvSpPr>
      <xdr:spPr>
        <a:xfrm>
          <a:off x="3324784" y="2548217"/>
          <a:ext cx="5381066" cy="94017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２期目の支援対象者に属する事業参加者（農家）または、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１期目で既に提出した事業参加者は提出不要です。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１期目の途中で新規参加する場合は提出してください。</a:t>
          </a:r>
        </a:p>
      </xdr:txBody>
    </xdr:sp>
    <xdr:clientData/>
  </xdr:twoCellAnchor>
  <xdr:twoCellAnchor>
    <xdr:from>
      <xdr:col>6</xdr:col>
      <xdr:colOff>595313</xdr:colOff>
      <xdr:row>2</xdr:row>
      <xdr:rowOff>95250</xdr:rowOff>
    </xdr:from>
    <xdr:to>
      <xdr:col>9</xdr:col>
      <xdr:colOff>71438</xdr:colOff>
      <xdr:row>3</xdr:row>
      <xdr:rowOff>127000</xdr:rowOff>
    </xdr:to>
    <xdr:sp macro="" textlink="">
      <xdr:nvSpPr>
        <xdr:cNvPr id="3" name="テキスト ボックス 2"/>
        <xdr:cNvSpPr txBox="1"/>
      </xdr:nvSpPr>
      <xdr:spPr>
        <a:xfrm>
          <a:off x="4567238" y="1143000"/>
          <a:ext cx="1362075" cy="546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63500</xdr:colOff>
      <xdr:row>69</xdr:row>
      <xdr:rowOff>460375</xdr:rowOff>
    </xdr:from>
    <xdr:to>
      <xdr:col>25</xdr:col>
      <xdr:colOff>158750</xdr:colOff>
      <xdr:row>72</xdr:row>
      <xdr:rowOff>254000</xdr:rowOff>
    </xdr:to>
    <xdr:sp macro="" textlink="">
      <xdr:nvSpPr>
        <xdr:cNvPr id="2" name="テキスト ボックス 1"/>
        <xdr:cNvSpPr txBox="1"/>
      </xdr:nvSpPr>
      <xdr:spPr>
        <a:xfrm>
          <a:off x="14093825" y="25768300"/>
          <a:ext cx="3152775" cy="1041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ＬＮＧは単位㎥に、</a:t>
          </a:r>
          <a:r>
            <a:rPr kumimoji="1" lang="en-US" altLang="ja-JP" sz="1400"/>
            <a:t>1.560</a:t>
          </a:r>
          <a:r>
            <a:rPr kumimoji="1" lang="ja-JP" altLang="en-US" sz="1400"/>
            <a:t>を乗じて換算する。</a:t>
          </a:r>
        </a:p>
      </xdr:txBody>
    </xdr:sp>
    <xdr:clientData/>
  </xdr:twoCellAnchor>
  <xdr:twoCellAnchor>
    <xdr:from>
      <xdr:col>21</xdr:col>
      <xdr:colOff>0</xdr:colOff>
      <xdr:row>41</xdr:row>
      <xdr:rowOff>0</xdr:rowOff>
    </xdr:from>
    <xdr:to>
      <xdr:col>25</xdr:col>
      <xdr:colOff>95250</xdr:colOff>
      <xdr:row>43</xdr:row>
      <xdr:rowOff>285750</xdr:rowOff>
    </xdr:to>
    <xdr:sp macro="" textlink="">
      <xdr:nvSpPr>
        <xdr:cNvPr id="3" name="テキスト ボックス 2"/>
        <xdr:cNvSpPr txBox="1"/>
      </xdr:nvSpPr>
      <xdr:spPr>
        <a:xfrm>
          <a:off x="14030325" y="15030450"/>
          <a:ext cx="315277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ＬＰガスは単位Ｋｇに、</a:t>
          </a:r>
          <a:r>
            <a:rPr kumimoji="1" lang="en-US" altLang="ja-JP" sz="1400"/>
            <a:t>1.299</a:t>
          </a:r>
          <a:r>
            <a:rPr kumimoji="1" lang="ja-JP" altLang="en-US" sz="1400"/>
            <a:t>を乗じて換算する。</a:t>
          </a:r>
        </a:p>
      </xdr:txBody>
    </xdr:sp>
    <xdr:clientData/>
  </xdr:twoCellAnchor>
  <xdr:twoCellAnchor>
    <xdr:from>
      <xdr:col>20</xdr:col>
      <xdr:colOff>222250</xdr:colOff>
      <xdr:row>13</xdr:row>
      <xdr:rowOff>333374</xdr:rowOff>
    </xdr:from>
    <xdr:to>
      <xdr:col>24</xdr:col>
      <xdr:colOff>317500</xdr:colOff>
      <xdr:row>15</xdr:row>
      <xdr:rowOff>222250</xdr:rowOff>
    </xdr:to>
    <xdr:sp macro="" textlink="">
      <xdr:nvSpPr>
        <xdr:cNvPr id="4" name="テキスト ボックス 3"/>
        <xdr:cNvSpPr txBox="1"/>
      </xdr:nvSpPr>
      <xdr:spPr>
        <a:xfrm>
          <a:off x="13566775" y="5314949"/>
          <a:ext cx="3152775" cy="650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７中５の判定は、７か年のうち最大値と最小値を</a:t>
          </a:r>
          <a:r>
            <a:rPr kumimoji="1" lang="en-US" altLang="ja-JP" sz="1400"/>
            <a:t>×</a:t>
          </a:r>
          <a:r>
            <a:rPr kumimoji="1" lang="ja-JP" altLang="en-US" sz="1400"/>
            <a:t>とし、平均に用いる</a:t>
          </a:r>
          <a:endParaRPr kumimoji="1" lang="en-US" altLang="ja-JP" sz="1400"/>
        </a:p>
      </xdr:txBody>
    </xdr:sp>
    <xdr:clientData/>
  </xdr:twoCellAnchor>
  <xdr:twoCellAnchor>
    <xdr:from>
      <xdr:col>17</xdr:col>
      <xdr:colOff>555626</xdr:colOff>
      <xdr:row>1</xdr:row>
      <xdr:rowOff>47625</xdr:rowOff>
    </xdr:from>
    <xdr:to>
      <xdr:col>18</xdr:col>
      <xdr:colOff>762001</xdr:colOff>
      <xdr:row>2</xdr:row>
      <xdr:rowOff>15875</xdr:rowOff>
    </xdr:to>
    <xdr:sp macro="" textlink="">
      <xdr:nvSpPr>
        <xdr:cNvPr id="5" name="テキスト ボックス 4"/>
        <xdr:cNvSpPr txBox="1"/>
      </xdr:nvSpPr>
      <xdr:spPr>
        <a:xfrm>
          <a:off x="10680701" y="381000"/>
          <a:ext cx="1330325" cy="5588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  <xdr:twoCellAnchor>
    <xdr:from>
      <xdr:col>20</xdr:col>
      <xdr:colOff>254000</xdr:colOff>
      <xdr:row>55</xdr:row>
      <xdr:rowOff>79375</xdr:rowOff>
    </xdr:from>
    <xdr:to>
      <xdr:col>24</xdr:col>
      <xdr:colOff>349250</xdr:colOff>
      <xdr:row>56</xdr:row>
      <xdr:rowOff>238126</xdr:rowOff>
    </xdr:to>
    <xdr:sp macro="" textlink="">
      <xdr:nvSpPr>
        <xdr:cNvPr id="6" name="テキスト ボックス 5"/>
        <xdr:cNvSpPr txBox="1"/>
      </xdr:nvSpPr>
      <xdr:spPr>
        <a:xfrm>
          <a:off x="13598525" y="20377150"/>
          <a:ext cx="3152775" cy="644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７中５の判定は、７か年のうち最大値と最小値を</a:t>
          </a:r>
          <a:r>
            <a:rPr kumimoji="1" lang="en-US" altLang="ja-JP" sz="1400"/>
            <a:t>×</a:t>
          </a:r>
          <a:r>
            <a:rPr kumimoji="1" lang="ja-JP" altLang="en-US" sz="1400"/>
            <a:t>とし、平均に用いる</a:t>
          </a:r>
          <a:endParaRPr kumimoji="1" lang="en-US" altLang="ja-JP" sz="1400"/>
        </a:p>
      </xdr:txBody>
    </xdr:sp>
    <xdr:clientData/>
  </xdr:twoCellAnchor>
  <xdr:twoCellAnchor>
    <xdr:from>
      <xdr:col>12</xdr:col>
      <xdr:colOff>349250</xdr:colOff>
      <xdr:row>50</xdr:row>
      <xdr:rowOff>492125</xdr:rowOff>
    </xdr:from>
    <xdr:to>
      <xdr:col>14</xdr:col>
      <xdr:colOff>508000</xdr:colOff>
      <xdr:row>52</xdr:row>
      <xdr:rowOff>31750</xdr:rowOff>
    </xdr:to>
    <xdr:sp macro="" textlink="">
      <xdr:nvSpPr>
        <xdr:cNvPr id="7" name="テキスト ボックス 6"/>
        <xdr:cNvSpPr txBox="1"/>
      </xdr:nvSpPr>
      <xdr:spPr>
        <a:xfrm>
          <a:off x="7531100" y="18665825"/>
          <a:ext cx="1320800" cy="54927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39"/>
  <sheetViews>
    <sheetView tabSelected="1" view="pageBreakPreview" zoomScale="85" zoomScaleNormal="100" zoomScaleSheetLayoutView="85" zoomScalePageLayoutView="55" workbookViewId="0">
      <selection activeCell="B1" sqref="B1"/>
    </sheetView>
  </sheetViews>
  <sheetFormatPr defaultRowHeight="13.5"/>
  <cols>
    <col min="2" max="2" width="10.125" customWidth="1"/>
    <col min="3" max="14" width="8.25" customWidth="1"/>
    <col min="15" max="15" width="11.875" customWidth="1"/>
    <col min="16" max="16" width="2.125" customWidth="1"/>
    <col min="17" max="17" width="13.125" customWidth="1"/>
  </cols>
  <sheetData>
    <row r="1" spans="2:17" ht="42" customHeight="1">
      <c r="B1" s="14" t="s">
        <v>15</v>
      </c>
      <c r="C1" s="14"/>
      <c r="D1" s="14"/>
      <c r="E1" s="14"/>
    </row>
    <row r="2" spans="2:17" ht="40.5" customHeight="1">
      <c r="B2" s="120" t="s">
        <v>61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2:17" ht="40.5" customHeight="1" thickBot="1">
      <c r="B3" s="6"/>
      <c r="C3" s="6"/>
      <c r="D3" s="6"/>
      <c r="E3" s="6"/>
    </row>
    <row r="4" spans="2:17" ht="30.75" customHeight="1" thickBot="1">
      <c r="L4" s="114" t="s">
        <v>38</v>
      </c>
      <c r="M4" s="124"/>
      <c r="N4" s="125"/>
      <c r="O4" s="126"/>
      <c r="P4" s="15"/>
      <c r="Q4" s="15"/>
    </row>
    <row r="5" spans="2:17" ht="18" customHeight="1" thickBot="1">
      <c r="F5" s="12"/>
      <c r="G5" s="108" t="s">
        <v>62</v>
      </c>
    </row>
    <row r="6" spans="2:17" ht="18" customHeight="1">
      <c r="F6" s="82"/>
      <c r="G6" s="25" t="s">
        <v>6</v>
      </c>
    </row>
    <row r="7" spans="2:17">
      <c r="F7" s="1"/>
    </row>
    <row r="8" spans="2:17" ht="24" customHeight="1"/>
    <row r="9" spans="2:17" s="38" customFormat="1" ht="27" customHeight="1">
      <c r="B9" s="38" t="s">
        <v>30</v>
      </c>
    </row>
    <row r="10" spans="2:17" ht="35.1" customHeight="1">
      <c r="B10" s="37" t="s">
        <v>27</v>
      </c>
      <c r="C10" s="5"/>
      <c r="D10" s="5"/>
      <c r="E10" s="5"/>
      <c r="O10" s="43" t="s">
        <v>63</v>
      </c>
    </row>
    <row r="11" spans="2:17" ht="38.25" customHeight="1" thickBot="1">
      <c r="B11" s="13" t="s">
        <v>21</v>
      </c>
      <c r="C11" s="29" t="s">
        <v>19</v>
      </c>
      <c r="D11" s="30" t="s">
        <v>13</v>
      </c>
      <c r="E11" s="30" t="s">
        <v>12</v>
      </c>
      <c r="F11" s="30" t="s">
        <v>11</v>
      </c>
      <c r="G11" s="30" t="s">
        <v>0</v>
      </c>
      <c r="H11" s="30" t="s">
        <v>1</v>
      </c>
      <c r="I11" s="30" t="s">
        <v>2</v>
      </c>
      <c r="J11" s="30" t="s">
        <v>3</v>
      </c>
      <c r="K11" s="30" t="s">
        <v>4</v>
      </c>
      <c r="L11" s="30" t="s">
        <v>10</v>
      </c>
      <c r="M11" s="30" t="s">
        <v>20</v>
      </c>
      <c r="N11" s="30" t="s">
        <v>14</v>
      </c>
      <c r="O11" s="31" t="s">
        <v>5</v>
      </c>
    </row>
    <row r="12" spans="2:17" ht="23.25" customHeight="1">
      <c r="B12" s="34" t="s">
        <v>48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6"/>
      <c r="O12" s="10">
        <f>SUM(C12:N12)</f>
        <v>0</v>
      </c>
    </row>
    <row r="13" spans="2:17" ht="23.25" customHeight="1">
      <c r="B13" s="28" t="s">
        <v>23</v>
      </c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  <c r="O13" s="10">
        <f t="shared" ref="O13:O15" si="0">SUM(C13:N13)</f>
        <v>0</v>
      </c>
    </row>
    <row r="14" spans="2:17" ht="23.25" customHeight="1">
      <c r="B14" s="28" t="s">
        <v>24</v>
      </c>
      <c r="C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10">
        <f t="shared" si="0"/>
        <v>0</v>
      </c>
    </row>
    <row r="15" spans="2:17" ht="23.25" customHeight="1">
      <c r="B15" s="28" t="s">
        <v>25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9"/>
      <c r="O15" s="10">
        <f t="shared" si="0"/>
        <v>0</v>
      </c>
    </row>
    <row r="16" spans="2:17" ht="23.25" customHeight="1">
      <c r="B16" s="28" t="s">
        <v>26</v>
      </c>
      <c r="C16" s="47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10">
        <f>SUM(C16:N16)</f>
        <v>0</v>
      </c>
    </row>
    <row r="17" spans="2:15" ht="23.25" customHeight="1">
      <c r="B17" s="28" t="s">
        <v>34</v>
      </c>
      <c r="C17" s="47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10">
        <f t="shared" ref="O17:O18" si="1">SUM(C17:N17)</f>
        <v>0</v>
      </c>
    </row>
    <row r="18" spans="2:15" ht="23.25" customHeight="1" thickBot="1">
      <c r="B18" s="109" t="s">
        <v>35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  <c r="O18" s="10">
        <f t="shared" si="1"/>
        <v>0</v>
      </c>
    </row>
    <row r="19" spans="2:15" ht="18.75" customHeight="1">
      <c r="C19" t="s">
        <v>18</v>
      </c>
    </row>
    <row r="20" spans="2:15">
      <c r="C20" t="s">
        <v>16</v>
      </c>
    </row>
    <row r="22" spans="2:15" ht="35.1" customHeight="1">
      <c r="B22" s="38" t="s">
        <v>28</v>
      </c>
      <c r="C22" s="5"/>
      <c r="D22" s="5"/>
      <c r="E22" s="5"/>
      <c r="O22" s="43" t="s">
        <v>63</v>
      </c>
    </row>
    <row r="23" spans="2:15" ht="38.25" customHeight="1" thickBot="1">
      <c r="B23" s="13" t="s">
        <v>21</v>
      </c>
      <c r="C23" s="29" t="s">
        <v>19</v>
      </c>
      <c r="D23" s="30" t="s">
        <v>13</v>
      </c>
      <c r="E23" s="30" t="s">
        <v>12</v>
      </c>
      <c r="F23" s="30" t="s">
        <v>11</v>
      </c>
      <c r="G23" s="30" t="s">
        <v>0</v>
      </c>
      <c r="H23" s="30" t="s">
        <v>1</v>
      </c>
      <c r="I23" s="30" t="s">
        <v>2</v>
      </c>
      <c r="J23" s="30" t="s">
        <v>3</v>
      </c>
      <c r="K23" s="30" t="s">
        <v>4</v>
      </c>
      <c r="L23" s="30" t="s">
        <v>10</v>
      </c>
      <c r="M23" s="30" t="s">
        <v>20</v>
      </c>
      <c r="N23" s="30" t="s">
        <v>14</v>
      </c>
      <c r="O23" s="35" t="s">
        <v>5</v>
      </c>
    </row>
    <row r="24" spans="2:15" ht="23.25" customHeight="1">
      <c r="B24" s="34" t="s">
        <v>48</v>
      </c>
      <c r="C24" s="53"/>
      <c r="D24" s="54"/>
      <c r="E24" s="54"/>
      <c r="F24" s="59"/>
      <c r="G24" s="59"/>
      <c r="H24" s="59"/>
      <c r="I24" s="59"/>
      <c r="J24" s="59"/>
      <c r="K24" s="59"/>
      <c r="L24" s="59"/>
      <c r="M24" s="59"/>
      <c r="N24" s="60"/>
      <c r="O24" s="10">
        <f t="shared" ref="O24:O30" si="2">SUM(C24:N24)</f>
        <v>0</v>
      </c>
    </row>
    <row r="25" spans="2:15" ht="23.25" customHeight="1">
      <c r="B25" s="28" t="s">
        <v>23</v>
      </c>
      <c r="C25" s="55"/>
      <c r="D25" s="56"/>
      <c r="E25" s="56"/>
      <c r="F25" s="61"/>
      <c r="G25" s="61"/>
      <c r="H25" s="61"/>
      <c r="I25" s="61"/>
      <c r="J25" s="61"/>
      <c r="K25" s="61"/>
      <c r="L25" s="61"/>
      <c r="M25" s="61"/>
      <c r="N25" s="62"/>
      <c r="O25" s="10">
        <f t="shared" si="2"/>
        <v>0</v>
      </c>
    </row>
    <row r="26" spans="2:15" ht="23.25" customHeight="1">
      <c r="B26" s="28" t="s">
        <v>24</v>
      </c>
      <c r="C26" s="55"/>
      <c r="D26" s="56"/>
      <c r="E26" s="56"/>
      <c r="F26" s="61"/>
      <c r="G26" s="61"/>
      <c r="H26" s="61"/>
      <c r="I26" s="61"/>
      <c r="J26" s="61"/>
      <c r="K26" s="61"/>
      <c r="L26" s="61"/>
      <c r="M26" s="61"/>
      <c r="N26" s="62"/>
      <c r="O26" s="10">
        <f t="shared" si="2"/>
        <v>0</v>
      </c>
    </row>
    <row r="27" spans="2:15" ht="23.25" customHeight="1">
      <c r="B27" s="28" t="s">
        <v>25</v>
      </c>
      <c r="C27" s="55"/>
      <c r="D27" s="56"/>
      <c r="E27" s="56"/>
      <c r="F27" s="61"/>
      <c r="G27" s="61"/>
      <c r="H27" s="61"/>
      <c r="I27" s="61"/>
      <c r="J27" s="61"/>
      <c r="K27" s="61"/>
      <c r="L27" s="61"/>
      <c r="M27" s="61"/>
      <c r="N27" s="62"/>
      <c r="O27" s="10">
        <f t="shared" si="2"/>
        <v>0</v>
      </c>
    </row>
    <row r="28" spans="2:15" ht="23.25" customHeight="1">
      <c r="B28" s="28" t="s">
        <v>26</v>
      </c>
      <c r="C28" s="55"/>
      <c r="D28" s="56"/>
      <c r="E28" s="56"/>
      <c r="F28" s="61"/>
      <c r="G28" s="61"/>
      <c r="H28" s="61"/>
      <c r="I28" s="61"/>
      <c r="J28" s="61"/>
      <c r="K28" s="61"/>
      <c r="L28" s="61"/>
      <c r="M28" s="61"/>
      <c r="N28" s="62"/>
      <c r="O28" s="10">
        <f t="shared" si="2"/>
        <v>0</v>
      </c>
    </row>
    <row r="29" spans="2:15" ht="23.25" customHeight="1">
      <c r="B29" s="28" t="s">
        <v>34</v>
      </c>
      <c r="C29" s="55"/>
      <c r="D29" s="56"/>
      <c r="E29" s="56"/>
      <c r="F29" s="61"/>
      <c r="G29" s="61"/>
      <c r="H29" s="61"/>
      <c r="I29" s="61"/>
      <c r="J29" s="61"/>
      <c r="K29" s="61"/>
      <c r="L29" s="61"/>
      <c r="M29" s="61"/>
      <c r="N29" s="62"/>
      <c r="O29" s="10">
        <f t="shared" si="2"/>
        <v>0</v>
      </c>
    </row>
    <row r="30" spans="2:15" ht="23.25" customHeight="1" thickBot="1">
      <c r="B30" s="42" t="s">
        <v>35</v>
      </c>
      <c r="C30" s="57"/>
      <c r="D30" s="58"/>
      <c r="E30" s="58"/>
      <c r="F30" s="63"/>
      <c r="G30" s="63"/>
      <c r="H30" s="63"/>
      <c r="I30" s="63"/>
      <c r="J30" s="63"/>
      <c r="K30" s="63"/>
      <c r="L30" s="63"/>
      <c r="M30" s="63"/>
      <c r="N30" s="64"/>
      <c r="O30" s="10">
        <f t="shared" si="2"/>
        <v>0</v>
      </c>
    </row>
    <row r="34" spans="3:15" ht="21">
      <c r="C34" s="37" t="s">
        <v>29</v>
      </c>
    </row>
    <row r="36" spans="3:15" ht="18.75">
      <c r="J36" s="127" t="s">
        <v>17</v>
      </c>
      <c r="K36" s="127"/>
      <c r="L36" s="127"/>
      <c r="M36" s="127"/>
      <c r="N36" s="127"/>
      <c r="O36" s="127"/>
    </row>
    <row r="38" spans="3:15" ht="35.25" customHeight="1">
      <c r="J38" s="18"/>
      <c r="K38" s="19" t="s">
        <v>9</v>
      </c>
      <c r="L38" s="110"/>
      <c r="M38" s="121"/>
      <c r="N38" s="121"/>
      <c r="O38" s="122"/>
    </row>
    <row r="39" spans="3:15" ht="35.25" customHeight="1">
      <c r="J39" s="20"/>
      <c r="K39" s="21" t="s">
        <v>36</v>
      </c>
      <c r="L39" s="111"/>
      <c r="M39" s="123"/>
      <c r="N39" s="123"/>
      <c r="O39" s="22" t="s">
        <v>37</v>
      </c>
    </row>
  </sheetData>
  <mergeCells count="5">
    <mergeCell ref="B2:O2"/>
    <mergeCell ref="M38:O38"/>
    <mergeCell ref="M39:N39"/>
    <mergeCell ref="M4:O4"/>
    <mergeCell ref="J36:O36"/>
  </mergeCells>
  <phoneticPr fontId="2"/>
  <pageMargins left="0.62992125984251968" right="0.19685039370078741" top="0.55118110236220474" bottom="0.19685039370078741" header="0.31496062992125984" footer="0.31496062992125984"/>
  <pageSetup paperSize="9" scale="78" orientation="portrait" cellComments="asDisplayed" errors="blank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T92"/>
  <sheetViews>
    <sheetView view="pageBreakPreview" topLeftCell="A4" zoomScale="60" zoomScaleNormal="100" zoomScalePageLayoutView="55" workbookViewId="0">
      <selection activeCell="W12" sqref="W12"/>
    </sheetView>
  </sheetViews>
  <sheetFormatPr defaultRowHeight="13.5"/>
  <cols>
    <col min="3" max="14" width="7.625" customWidth="1"/>
    <col min="15" max="15" width="10.375" customWidth="1"/>
    <col min="16" max="16" width="2.125" customWidth="1"/>
    <col min="17" max="17" width="10.875" customWidth="1"/>
    <col min="18" max="18" width="14.75" customWidth="1"/>
    <col min="19" max="19" width="14.875" customWidth="1"/>
    <col min="20" max="20" width="12.625" customWidth="1"/>
    <col min="22" max="22" width="13.125" customWidth="1"/>
  </cols>
  <sheetData>
    <row r="1" spans="2:20" ht="26.25" customHeight="1">
      <c r="B1" s="23" t="s">
        <v>8</v>
      </c>
    </row>
    <row r="2" spans="2:20" ht="46.5" customHeight="1">
      <c r="B2" s="133" t="s">
        <v>55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2:20" ht="18.75" customHeight="1" thickBot="1">
      <c r="B3" s="6"/>
    </row>
    <row r="4" spans="2:20" ht="30.75" customHeight="1" thickBot="1">
      <c r="Q4" s="112" t="s">
        <v>38</v>
      </c>
      <c r="R4" s="134"/>
      <c r="S4" s="135"/>
      <c r="T4" s="136"/>
    </row>
    <row r="5" spans="2:20" ht="32.450000000000003" customHeight="1" thickBot="1">
      <c r="C5" s="12"/>
      <c r="D5" s="97" t="s">
        <v>58</v>
      </c>
      <c r="E5" s="4"/>
      <c r="F5" s="4"/>
    </row>
    <row r="6" spans="2:20" ht="32.450000000000003" customHeight="1">
      <c r="C6" s="82"/>
      <c r="D6" s="26" t="s">
        <v>6</v>
      </c>
      <c r="E6" s="1"/>
      <c r="F6" s="1"/>
    </row>
    <row r="7" spans="2:20" ht="17.100000000000001" customHeight="1" thickBot="1">
      <c r="C7" s="1"/>
      <c r="E7" s="1"/>
      <c r="F7" s="1"/>
    </row>
    <row r="8" spans="2:20" ht="32.450000000000003" customHeight="1" thickTop="1" thickBot="1">
      <c r="C8" s="140"/>
      <c r="D8" s="141"/>
      <c r="E8" s="36" t="s">
        <v>46</v>
      </c>
      <c r="F8" s="98" t="s">
        <v>59</v>
      </c>
    </row>
    <row r="9" spans="2:20" ht="32.450000000000003" customHeight="1" thickTop="1">
      <c r="C9" s="66"/>
      <c r="D9" s="66"/>
      <c r="E9" s="36"/>
      <c r="F9" s="2"/>
    </row>
    <row r="10" spans="2:20" ht="32.450000000000003" customHeight="1">
      <c r="C10" s="66"/>
      <c r="D10" s="66"/>
      <c r="E10" s="36"/>
      <c r="F10" s="2"/>
    </row>
    <row r="11" spans="2:20" ht="24" customHeight="1">
      <c r="B11" s="6" t="s">
        <v>30</v>
      </c>
    </row>
    <row r="12" spans="2:20" ht="30" customHeight="1">
      <c r="B12" s="40" t="s">
        <v>51</v>
      </c>
      <c r="O12" s="24" t="s">
        <v>43</v>
      </c>
    </row>
    <row r="13" spans="2:20" ht="38.25" customHeight="1" thickBot="1">
      <c r="B13" s="27" t="s">
        <v>21</v>
      </c>
      <c r="C13" s="29" t="s">
        <v>19</v>
      </c>
      <c r="D13" s="30" t="s">
        <v>13</v>
      </c>
      <c r="E13" s="30" t="s">
        <v>12</v>
      </c>
      <c r="F13" s="30" t="s">
        <v>11</v>
      </c>
      <c r="G13" s="30" t="s">
        <v>0</v>
      </c>
      <c r="H13" s="30" t="s">
        <v>1</v>
      </c>
      <c r="I13" s="30" t="s">
        <v>2</v>
      </c>
      <c r="J13" s="30" t="s">
        <v>3</v>
      </c>
      <c r="K13" s="30" t="s">
        <v>4</v>
      </c>
      <c r="L13" s="30" t="s">
        <v>10</v>
      </c>
      <c r="M13" s="30" t="s">
        <v>20</v>
      </c>
      <c r="N13" s="30" t="s">
        <v>14</v>
      </c>
      <c r="O13" s="31" t="s">
        <v>5</v>
      </c>
      <c r="Q13" s="65" t="s">
        <v>49</v>
      </c>
      <c r="R13" s="33" t="s">
        <v>60</v>
      </c>
      <c r="S13" s="32" t="s">
        <v>45</v>
      </c>
      <c r="T13" s="79" t="s">
        <v>7</v>
      </c>
    </row>
    <row r="14" spans="2:20" ht="30" customHeight="1" thickTop="1">
      <c r="B14" s="28" t="s">
        <v>22</v>
      </c>
      <c r="C14" s="85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7"/>
      <c r="O14" s="70">
        <f>SUM(C14:N14)</f>
        <v>0</v>
      </c>
      <c r="Q14" s="94"/>
      <c r="R14" s="11" t="e">
        <f>$C$8/Q14</f>
        <v>#DIV/0!</v>
      </c>
      <c r="S14" s="80" t="e">
        <f>O14*R14</f>
        <v>#DIV/0!</v>
      </c>
      <c r="T14" s="83" t="e">
        <f>IF(S14=MAX($S$14:$S$20),"×",IF(S14=MIN($S$14:$S$20),"×","〇"))</f>
        <v>#DIV/0!</v>
      </c>
    </row>
    <row r="15" spans="2:20" ht="30" customHeight="1">
      <c r="B15" s="28" t="s">
        <v>23</v>
      </c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70">
        <f t="shared" ref="O15:O20" si="0">SUM(C15:N15)</f>
        <v>0</v>
      </c>
      <c r="Q15" s="95"/>
      <c r="R15" s="11" t="e">
        <f t="shared" ref="R15:R20" si="1">$C$8/Q15</f>
        <v>#DIV/0!</v>
      </c>
      <c r="S15" s="80" t="e">
        <f t="shared" ref="S15:S18" si="2">O15*R15</f>
        <v>#DIV/0!</v>
      </c>
      <c r="T15" s="83" t="e">
        <f t="shared" ref="T15:T20" si="3">IF(S15=MAX($S$14:$S$20),"×",IF(S15=MIN($S$14:$S$20),"×","〇"))</f>
        <v>#DIV/0!</v>
      </c>
    </row>
    <row r="16" spans="2:20" ht="30" customHeight="1">
      <c r="B16" s="28" t="s">
        <v>39</v>
      </c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70">
        <f t="shared" si="0"/>
        <v>0</v>
      </c>
      <c r="Q16" s="95"/>
      <c r="R16" s="11" t="e">
        <f t="shared" si="1"/>
        <v>#DIV/0!</v>
      </c>
      <c r="S16" s="80" t="e">
        <f t="shared" si="2"/>
        <v>#DIV/0!</v>
      </c>
      <c r="T16" s="83" t="e">
        <f t="shared" si="3"/>
        <v>#DIV/0!</v>
      </c>
    </row>
    <row r="17" spans="2:20" ht="30" customHeight="1">
      <c r="B17" s="28" t="s">
        <v>40</v>
      </c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70">
        <f t="shared" si="0"/>
        <v>0</v>
      </c>
      <c r="Q17" s="95"/>
      <c r="R17" s="11" t="e">
        <f t="shared" si="1"/>
        <v>#DIV/0!</v>
      </c>
      <c r="S17" s="80" t="e">
        <f t="shared" si="2"/>
        <v>#DIV/0!</v>
      </c>
      <c r="T17" s="83" t="e">
        <f t="shared" si="3"/>
        <v>#DIV/0!</v>
      </c>
    </row>
    <row r="18" spans="2:20" ht="30" customHeight="1">
      <c r="B18" s="28" t="s">
        <v>41</v>
      </c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70">
        <f t="shared" si="0"/>
        <v>0</v>
      </c>
      <c r="Q18" s="95"/>
      <c r="R18" s="11" t="e">
        <f t="shared" si="1"/>
        <v>#DIV/0!</v>
      </c>
      <c r="S18" s="80" t="e">
        <f t="shared" si="2"/>
        <v>#DIV/0!</v>
      </c>
      <c r="T18" s="83" t="e">
        <f t="shared" si="3"/>
        <v>#DIV/0!</v>
      </c>
    </row>
    <row r="19" spans="2:20" ht="30" customHeight="1">
      <c r="B19" s="28" t="s">
        <v>34</v>
      </c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70">
        <f t="shared" si="0"/>
        <v>0</v>
      </c>
      <c r="Q19" s="95"/>
      <c r="R19" s="11" t="e">
        <f t="shared" si="1"/>
        <v>#DIV/0!</v>
      </c>
      <c r="S19" s="80" t="e">
        <f>O19*R19</f>
        <v>#DIV/0!</v>
      </c>
      <c r="T19" s="83" t="e">
        <f t="shared" si="3"/>
        <v>#DIV/0!</v>
      </c>
    </row>
    <row r="20" spans="2:20" ht="30" customHeight="1" thickBot="1">
      <c r="B20" s="28" t="s">
        <v>42</v>
      </c>
      <c r="C20" s="91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70">
        <f t="shared" si="0"/>
        <v>0</v>
      </c>
      <c r="Q20" s="96"/>
      <c r="R20" s="11" t="e">
        <f t="shared" si="1"/>
        <v>#DIV/0!</v>
      </c>
      <c r="S20" s="80" t="e">
        <f>O20*R20</f>
        <v>#DIV/0!</v>
      </c>
      <c r="T20" s="83" t="e">
        <f t="shared" si="3"/>
        <v>#DIV/0!</v>
      </c>
    </row>
    <row r="21" spans="2:20" ht="18" thickTop="1">
      <c r="B21" s="5" t="s">
        <v>44</v>
      </c>
    </row>
    <row r="24" spans="2:20" ht="30" customHeight="1" thickBot="1">
      <c r="B24" s="6" t="s">
        <v>50</v>
      </c>
      <c r="O24" s="24" t="s">
        <v>31</v>
      </c>
    </row>
    <row r="25" spans="2:20" ht="39.6" customHeight="1" thickTop="1" thickBot="1">
      <c r="B25" s="5"/>
      <c r="N25" s="17" t="s">
        <v>33</v>
      </c>
      <c r="O25" s="84">
        <v>0.45800000000000002</v>
      </c>
    </row>
    <row r="26" spans="2:20" ht="38.25" customHeight="1" thickTop="1">
      <c r="B26" s="27" t="s">
        <v>21</v>
      </c>
      <c r="C26" s="29" t="s">
        <v>19</v>
      </c>
      <c r="D26" s="30" t="s">
        <v>13</v>
      </c>
      <c r="E26" s="30" t="s">
        <v>12</v>
      </c>
      <c r="F26" s="30" t="s">
        <v>11</v>
      </c>
      <c r="G26" s="30" t="s">
        <v>0</v>
      </c>
      <c r="H26" s="30" t="s">
        <v>1</v>
      </c>
      <c r="I26" s="30" t="s">
        <v>2</v>
      </c>
      <c r="J26" s="30" t="s">
        <v>3</v>
      </c>
      <c r="K26" s="30" t="s">
        <v>4</v>
      </c>
      <c r="L26" s="30" t="s">
        <v>10</v>
      </c>
      <c r="M26" s="30" t="s">
        <v>20</v>
      </c>
      <c r="N26" s="30" t="s">
        <v>14</v>
      </c>
      <c r="O26" s="35" t="s">
        <v>5</v>
      </c>
      <c r="Q26" s="65" t="s">
        <v>49</v>
      </c>
      <c r="R26" s="33" t="s">
        <v>60</v>
      </c>
      <c r="S26" s="32" t="s">
        <v>45</v>
      </c>
      <c r="T26" s="79" t="s">
        <v>7</v>
      </c>
    </row>
    <row r="27" spans="2:20" ht="30" customHeight="1">
      <c r="B27" s="34" t="s">
        <v>22</v>
      </c>
      <c r="C27" s="72">
        <f t="shared" ref="C27:N27" si="4">C14/$O$25</f>
        <v>0</v>
      </c>
      <c r="D27" s="72">
        <f t="shared" si="4"/>
        <v>0</v>
      </c>
      <c r="E27" s="72">
        <f t="shared" si="4"/>
        <v>0</v>
      </c>
      <c r="F27" s="72">
        <f t="shared" si="4"/>
        <v>0</v>
      </c>
      <c r="G27" s="72">
        <f t="shared" si="4"/>
        <v>0</v>
      </c>
      <c r="H27" s="72">
        <f t="shared" si="4"/>
        <v>0</v>
      </c>
      <c r="I27" s="72">
        <f t="shared" si="4"/>
        <v>0</v>
      </c>
      <c r="J27" s="72">
        <f t="shared" si="4"/>
        <v>0</v>
      </c>
      <c r="K27" s="72">
        <f t="shared" si="4"/>
        <v>0</v>
      </c>
      <c r="L27" s="72">
        <f t="shared" si="4"/>
        <v>0</v>
      </c>
      <c r="M27" s="72">
        <f t="shared" si="4"/>
        <v>0</v>
      </c>
      <c r="N27" s="72">
        <f t="shared" si="4"/>
        <v>0</v>
      </c>
      <c r="O27" s="9">
        <f>SUM(C27:N27)</f>
        <v>0</v>
      </c>
      <c r="Q27" s="77">
        <f t="shared" ref="Q27:Q33" si="5">$Q14</f>
        <v>0</v>
      </c>
      <c r="R27" s="11" t="e">
        <f>$C$8/Q27</f>
        <v>#DIV/0!</v>
      </c>
      <c r="S27" s="78" t="e">
        <f>O27*R27</f>
        <v>#DIV/0!</v>
      </c>
      <c r="T27" s="81" t="e">
        <f t="shared" ref="T27:T33" si="6">T14</f>
        <v>#DIV/0!</v>
      </c>
    </row>
    <row r="28" spans="2:20" ht="30" customHeight="1">
      <c r="B28" s="28" t="s">
        <v>23</v>
      </c>
      <c r="C28" s="72">
        <f t="shared" ref="C28:N28" si="7">C15/$O$25</f>
        <v>0</v>
      </c>
      <c r="D28" s="72">
        <f t="shared" si="7"/>
        <v>0</v>
      </c>
      <c r="E28" s="72">
        <f t="shared" si="7"/>
        <v>0</v>
      </c>
      <c r="F28" s="72">
        <f t="shared" si="7"/>
        <v>0</v>
      </c>
      <c r="G28" s="72">
        <f t="shared" si="7"/>
        <v>0</v>
      </c>
      <c r="H28" s="72">
        <f t="shared" si="7"/>
        <v>0</v>
      </c>
      <c r="I28" s="72">
        <f t="shared" si="7"/>
        <v>0</v>
      </c>
      <c r="J28" s="72">
        <f t="shared" si="7"/>
        <v>0</v>
      </c>
      <c r="K28" s="72">
        <f t="shared" si="7"/>
        <v>0</v>
      </c>
      <c r="L28" s="72">
        <f t="shared" si="7"/>
        <v>0</v>
      </c>
      <c r="M28" s="72">
        <f t="shared" si="7"/>
        <v>0</v>
      </c>
      <c r="N28" s="72">
        <f t="shared" si="7"/>
        <v>0</v>
      </c>
      <c r="O28" s="9">
        <f t="shared" ref="O28:O33" si="8">SUM(C28:N28)</f>
        <v>0</v>
      </c>
      <c r="Q28" s="77">
        <f t="shared" si="5"/>
        <v>0</v>
      </c>
      <c r="R28" s="11" t="e">
        <f t="shared" ref="R28:R33" si="9">$C$8/Q28</f>
        <v>#DIV/0!</v>
      </c>
      <c r="S28" s="78" t="e">
        <f t="shared" ref="S28:S32" si="10">O28*R28</f>
        <v>#DIV/0!</v>
      </c>
      <c r="T28" s="81" t="e">
        <f t="shared" si="6"/>
        <v>#DIV/0!</v>
      </c>
    </row>
    <row r="29" spans="2:20" ht="30" customHeight="1">
      <c r="B29" s="28" t="s">
        <v>39</v>
      </c>
      <c r="C29" s="72">
        <f t="shared" ref="C29:N29" si="11">C16/$O$25</f>
        <v>0</v>
      </c>
      <c r="D29" s="72">
        <f t="shared" si="11"/>
        <v>0</v>
      </c>
      <c r="E29" s="72">
        <f t="shared" si="11"/>
        <v>0</v>
      </c>
      <c r="F29" s="72">
        <f t="shared" si="11"/>
        <v>0</v>
      </c>
      <c r="G29" s="72">
        <f t="shared" si="11"/>
        <v>0</v>
      </c>
      <c r="H29" s="72">
        <f t="shared" si="11"/>
        <v>0</v>
      </c>
      <c r="I29" s="72">
        <f t="shared" si="11"/>
        <v>0</v>
      </c>
      <c r="J29" s="72">
        <f t="shared" si="11"/>
        <v>0</v>
      </c>
      <c r="K29" s="72">
        <f t="shared" si="11"/>
        <v>0</v>
      </c>
      <c r="L29" s="72">
        <f t="shared" si="11"/>
        <v>0</v>
      </c>
      <c r="M29" s="72">
        <f t="shared" si="11"/>
        <v>0</v>
      </c>
      <c r="N29" s="72">
        <f t="shared" si="11"/>
        <v>0</v>
      </c>
      <c r="O29" s="9">
        <f t="shared" si="8"/>
        <v>0</v>
      </c>
      <c r="Q29" s="77">
        <f t="shared" si="5"/>
        <v>0</v>
      </c>
      <c r="R29" s="11" t="e">
        <f t="shared" si="9"/>
        <v>#DIV/0!</v>
      </c>
      <c r="S29" s="78" t="e">
        <f t="shared" si="10"/>
        <v>#DIV/0!</v>
      </c>
      <c r="T29" s="81" t="e">
        <f t="shared" si="6"/>
        <v>#DIV/0!</v>
      </c>
    </row>
    <row r="30" spans="2:20" ht="30" customHeight="1">
      <c r="B30" s="28" t="s">
        <v>40</v>
      </c>
      <c r="C30" s="72">
        <f t="shared" ref="C30:N30" si="12">C17/$O$25</f>
        <v>0</v>
      </c>
      <c r="D30" s="72">
        <f t="shared" si="12"/>
        <v>0</v>
      </c>
      <c r="E30" s="72">
        <f t="shared" si="12"/>
        <v>0</v>
      </c>
      <c r="F30" s="72">
        <f t="shared" si="12"/>
        <v>0</v>
      </c>
      <c r="G30" s="72">
        <f t="shared" si="12"/>
        <v>0</v>
      </c>
      <c r="H30" s="72">
        <f t="shared" si="12"/>
        <v>0</v>
      </c>
      <c r="I30" s="72">
        <f t="shared" si="12"/>
        <v>0</v>
      </c>
      <c r="J30" s="72">
        <f t="shared" si="12"/>
        <v>0</v>
      </c>
      <c r="K30" s="72">
        <f t="shared" si="12"/>
        <v>0</v>
      </c>
      <c r="L30" s="72">
        <f t="shared" si="12"/>
        <v>0</v>
      </c>
      <c r="M30" s="72">
        <f t="shared" si="12"/>
        <v>0</v>
      </c>
      <c r="N30" s="72">
        <f t="shared" si="12"/>
        <v>0</v>
      </c>
      <c r="O30" s="9">
        <f t="shared" si="8"/>
        <v>0</v>
      </c>
      <c r="Q30" s="77">
        <f t="shared" si="5"/>
        <v>0</v>
      </c>
      <c r="R30" s="11" t="e">
        <f t="shared" si="9"/>
        <v>#DIV/0!</v>
      </c>
      <c r="S30" s="78" t="e">
        <f t="shared" si="10"/>
        <v>#DIV/0!</v>
      </c>
      <c r="T30" s="81" t="e">
        <f t="shared" si="6"/>
        <v>#DIV/0!</v>
      </c>
    </row>
    <row r="31" spans="2:20" ht="30" customHeight="1">
      <c r="B31" s="28" t="s">
        <v>41</v>
      </c>
      <c r="C31" s="72">
        <f t="shared" ref="C31:N31" si="13">C18/$O$25</f>
        <v>0</v>
      </c>
      <c r="D31" s="72">
        <f t="shared" si="13"/>
        <v>0</v>
      </c>
      <c r="E31" s="72">
        <f t="shared" si="13"/>
        <v>0</v>
      </c>
      <c r="F31" s="72">
        <f t="shared" si="13"/>
        <v>0</v>
      </c>
      <c r="G31" s="72">
        <f t="shared" si="13"/>
        <v>0</v>
      </c>
      <c r="H31" s="72">
        <f t="shared" si="13"/>
        <v>0</v>
      </c>
      <c r="I31" s="72">
        <f t="shared" si="13"/>
        <v>0</v>
      </c>
      <c r="J31" s="72">
        <f t="shared" si="13"/>
        <v>0</v>
      </c>
      <c r="K31" s="72">
        <f t="shared" si="13"/>
        <v>0</v>
      </c>
      <c r="L31" s="72">
        <f t="shared" si="13"/>
        <v>0</v>
      </c>
      <c r="M31" s="72">
        <f t="shared" si="13"/>
        <v>0</v>
      </c>
      <c r="N31" s="72">
        <f t="shared" si="13"/>
        <v>0</v>
      </c>
      <c r="O31" s="9">
        <f t="shared" si="8"/>
        <v>0</v>
      </c>
      <c r="Q31" s="77">
        <f t="shared" si="5"/>
        <v>0</v>
      </c>
      <c r="R31" s="11" t="e">
        <f t="shared" si="9"/>
        <v>#DIV/0!</v>
      </c>
      <c r="S31" s="78" t="e">
        <f t="shared" si="10"/>
        <v>#DIV/0!</v>
      </c>
      <c r="T31" s="81" t="e">
        <f t="shared" si="6"/>
        <v>#DIV/0!</v>
      </c>
    </row>
    <row r="32" spans="2:20" ht="30" customHeight="1">
      <c r="B32" s="28" t="s">
        <v>34</v>
      </c>
      <c r="C32" s="72">
        <f t="shared" ref="C32:N32" si="14">C19/$O$25</f>
        <v>0</v>
      </c>
      <c r="D32" s="72">
        <f t="shared" si="14"/>
        <v>0</v>
      </c>
      <c r="E32" s="72">
        <f t="shared" si="14"/>
        <v>0</v>
      </c>
      <c r="F32" s="72">
        <f t="shared" si="14"/>
        <v>0</v>
      </c>
      <c r="G32" s="72">
        <f t="shared" si="14"/>
        <v>0</v>
      </c>
      <c r="H32" s="72">
        <f t="shared" si="14"/>
        <v>0</v>
      </c>
      <c r="I32" s="72">
        <f t="shared" si="14"/>
        <v>0</v>
      </c>
      <c r="J32" s="72">
        <f t="shared" si="14"/>
        <v>0</v>
      </c>
      <c r="K32" s="72">
        <f t="shared" si="14"/>
        <v>0</v>
      </c>
      <c r="L32" s="72">
        <f t="shared" si="14"/>
        <v>0</v>
      </c>
      <c r="M32" s="72">
        <f t="shared" si="14"/>
        <v>0</v>
      </c>
      <c r="N32" s="72">
        <f t="shared" si="14"/>
        <v>0</v>
      </c>
      <c r="O32" s="9">
        <f t="shared" si="8"/>
        <v>0</v>
      </c>
      <c r="Q32" s="77">
        <f t="shared" si="5"/>
        <v>0</v>
      </c>
      <c r="R32" s="11" t="e">
        <f t="shared" si="9"/>
        <v>#DIV/0!</v>
      </c>
      <c r="S32" s="78" t="e">
        <f t="shared" si="10"/>
        <v>#DIV/0!</v>
      </c>
      <c r="T32" s="81" t="e">
        <f t="shared" si="6"/>
        <v>#DIV/0!</v>
      </c>
    </row>
    <row r="33" spans="2:20" ht="30" customHeight="1">
      <c r="B33" s="28" t="s">
        <v>42</v>
      </c>
      <c r="C33" s="72">
        <f t="shared" ref="C33:N33" si="15">C20/$O$25</f>
        <v>0</v>
      </c>
      <c r="D33" s="72">
        <f t="shared" si="15"/>
        <v>0</v>
      </c>
      <c r="E33" s="72">
        <f t="shared" si="15"/>
        <v>0</v>
      </c>
      <c r="F33" s="72">
        <f t="shared" si="15"/>
        <v>0</v>
      </c>
      <c r="G33" s="72">
        <f t="shared" si="15"/>
        <v>0</v>
      </c>
      <c r="H33" s="72">
        <f t="shared" si="15"/>
        <v>0</v>
      </c>
      <c r="I33" s="72">
        <f t="shared" si="15"/>
        <v>0</v>
      </c>
      <c r="J33" s="72">
        <f t="shared" si="15"/>
        <v>0</v>
      </c>
      <c r="K33" s="72">
        <f t="shared" si="15"/>
        <v>0</v>
      </c>
      <c r="L33" s="72">
        <f t="shared" si="15"/>
        <v>0</v>
      </c>
      <c r="M33" s="72">
        <f t="shared" si="15"/>
        <v>0</v>
      </c>
      <c r="N33" s="72">
        <f t="shared" si="15"/>
        <v>0</v>
      </c>
      <c r="O33" s="9">
        <f t="shared" si="8"/>
        <v>0</v>
      </c>
      <c r="Q33" s="77">
        <f t="shared" si="5"/>
        <v>0</v>
      </c>
      <c r="R33" s="11" t="e">
        <f t="shared" si="9"/>
        <v>#DIV/0!</v>
      </c>
      <c r="S33" s="78" t="e">
        <f>O33*R33</f>
        <v>#DIV/0!</v>
      </c>
      <c r="T33" s="81" t="e">
        <f t="shared" si="6"/>
        <v>#DIV/0!</v>
      </c>
    </row>
    <row r="35" spans="2:20" ht="14.25" thickBot="1"/>
    <row r="36" spans="2:20" ht="39.950000000000003" customHeight="1" thickTop="1" thickBot="1">
      <c r="B36" s="128" t="s">
        <v>65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0"/>
      <c r="S36" s="39" t="e">
        <f>(SUM(S27:S33)-MAX(S27:S33)-MIN(S27:S33))/5</f>
        <v>#DIV/0!</v>
      </c>
      <c r="T36" s="38" t="s">
        <v>32</v>
      </c>
    </row>
    <row r="37" spans="2:20" ht="14.25" thickTop="1"/>
    <row r="38" spans="2:20" ht="30" customHeight="1">
      <c r="B38" s="6" t="s">
        <v>52</v>
      </c>
    </row>
    <row r="39" spans="2:20" ht="39.6" customHeight="1">
      <c r="B39" s="5"/>
      <c r="N39" s="75"/>
      <c r="O39" s="76" t="s">
        <v>53</v>
      </c>
    </row>
    <row r="40" spans="2:20" ht="38.25" customHeight="1">
      <c r="B40" s="27" t="s">
        <v>21</v>
      </c>
      <c r="C40" s="29" t="s">
        <v>19</v>
      </c>
      <c r="D40" s="30" t="s">
        <v>13</v>
      </c>
      <c r="E40" s="30" t="s">
        <v>12</v>
      </c>
      <c r="F40" s="30" t="s">
        <v>11</v>
      </c>
      <c r="G40" s="30" t="s">
        <v>0</v>
      </c>
      <c r="H40" s="30" t="s">
        <v>1</v>
      </c>
      <c r="I40" s="30" t="s">
        <v>2</v>
      </c>
      <c r="J40" s="30" t="s">
        <v>3</v>
      </c>
      <c r="K40" s="30" t="s">
        <v>4</v>
      </c>
      <c r="L40" s="30" t="s">
        <v>10</v>
      </c>
      <c r="M40" s="30" t="s">
        <v>20</v>
      </c>
      <c r="N40" s="73" t="s">
        <v>14</v>
      </c>
      <c r="O40" s="74" t="s">
        <v>5</v>
      </c>
      <c r="Q40" s="65" t="s">
        <v>49</v>
      </c>
      <c r="R40" s="33" t="s">
        <v>60</v>
      </c>
      <c r="S40" s="32" t="s">
        <v>45</v>
      </c>
      <c r="T40" s="79" t="s">
        <v>7</v>
      </c>
    </row>
    <row r="41" spans="2:20" ht="30" customHeight="1">
      <c r="B41" s="34" t="s">
        <v>22</v>
      </c>
      <c r="C41" s="72">
        <f>C27*1.299</f>
        <v>0</v>
      </c>
      <c r="D41" s="72">
        <f t="shared" ref="D41:N41" si="16">D27*1.299</f>
        <v>0</v>
      </c>
      <c r="E41" s="72">
        <f t="shared" si="16"/>
        <v>0</v>
      </c>
      <c r="F41" s="72">
        <f t="shared" si="16"/>
        <v>0</v>
      </c>
      <c r="G41" s="72">
        <f t="shared" si="16"/>
        <v>0</v>
      </c>
      <c r="H41" s="72">
        <f t="shared" si="16"/>
        <v>0</v>
      </c>
      <c r="I41" s="72">
        <f t="shared" si="16"/>
        <v>0</v>
      </c>
      <c r="J41" s="72">
        <f t="shared" si="16"/>
        <v>0</v>
      </c>
      <c r="K41" s="72">
        <f t="shared" si="16"/>
        <v>0</v>
      </c>
      <c r="L41" s="72">
        <f t="shared" si="16"/>
        <v>0</v>
      </c>
      <c r="M41" s="72">
        <f t="shared" si="16"/>
        <v>0</v>
      </c>
      <c r="N41" s="72">
        <f t="shared" si="16"/>
        <v>0</v>
      </c>
      <c r="O41" s="9">
        <f>SUM(C41:N41)</f>
        <v>0</v>
      </c>
      <c r="Q41" s="77">
        <f t="shared" ref="Q41:Q47" si="17">$Q14</f>
        <v>0</v>
      </c>
      <c r="R41" s="11" t="e">
        <f>$C$8/Q41</f>
        <v>#DIV/0!</v>
      </c>
      <c r="S41" s="78" t="e">
        <f>O41*R41</f>
        <v>#DIV/0!</v>
      </c>
      <c r="T41" s="81" t="e">
        <f t="shared" ref="T41:T47" si="18">T14</f>
        <v>#DIV/0!</v>
      </c>
    </row>
    <row r="42" spans="2:20" ht="30" customHeight="1">
      <c r="B42" s="28" t="s">
        <v>23</v>
      </c>
      <c r="C42" s="72">
        <f t="shared" ref="C42:N47" si="19">C28*1.299</f>
        <v>0</v>
      </c>
      <c r="D42" s="72">
        <f t="shared" si="19"/>
        <v>0</v>
      </c>
      <c r="E42" s="72">
        <f t="shared" si="19"/>
        <v>0</v>
      </c>
      <c r="F42" s="72">
        <f t="shared" si="19"/>
        <v>0</v>
      </c>
      <c r="G42" s="72">
        <f t="shared" si="19"/>
        <v>0</v>
      </c>
      <c r="H42" s="72">
        <f t="shared" si="19"/>
        <v>0</v>
      </c>
      <c r="I42" s="72">
        <f t="shared" si="19"/>
        <v>0</v>
      </c>
      <c r="J42" s="72">
        <f t="shared" si="19"/>
        <v>0</v>
      </c>
      <c r="K42" s="72">
        <f t="shared" si="19"/>
        <v>0</v>
      </c>
      <c r="L42" s="72">
        <f t="shared" si="19"/>
        <v>0</v>
      </c>
      <c r="M42" s="72">
        <f t="shared" si="19"/>
        <v>0</v>
      </c>
      <c r="N42" s="72">
        <f t="shared" si="19"/>
        <v>0</v>
      </c>
      <c r="O42" s="9">
        <f t="shared" ref="O42:O47" si="20">SUM(C42:N42)</f>
        <v>0</v>
      </c>
      <c r="Q42" s="77">
        <f t="shared" si="17"/>
        <v>0</v>
      </c>
      <c r="R42" s="11" t="e">
        <f t="shared" ref="R42:R47" si="21">$C$8/Q42</f>
        <v>#DIV/0!</v>
      </c>
      <c r="S42" s="78" t="e">
        <f t="shared" ref="S42:S46" si="22">O42*R42</f>
        <v>#DIV/0!</v>
      </c>
      <c r="T42" s="81" t="e">
        <f t="shared" si="18"/>
        <v>#DIV/0!</v>
      </c>
    </row>
    <row r="43" spans="2:20" ht="30" customHeight="1">
      <c r="B43" s="28" t="s">
        <v>39</v>
      </c>
      <c r="C43" s="72">
        <f t="shared" si="19"/>
        <v>0</v>
      </c>
      <c r="D43" s="72">
        <f t="shared" si="19"/>
        <v>0</v>
      </c>
      <c r="E43" s="72">
        <f t="shared" si="19"/>
        <v>0</v>
      </c>
      <c r="F43" s="72">
        <f t="shared" si="19"/>
        <v>0</v>
      </c>
      <c r="G43" s="72">
        <f t="shared" si="19"/>
        <v>0</v>
      </c>
      <c r="H43" s="72">
        <f t="shared" si="19"/>
        <v>0</v>
      </c>
      <c r="I43" s="72">
        <f t="shared" si="19"/>
        <v>0</v>
      </c>
      <c r="J43" s="72">
        <f t="shared" si="19"/>
        <v>0</v>
      </c>
      <c r="K43" s="72">
        <f t="shared" si="19"/>
        <v>0</v>
      </c>
      <c r="L43" s="72">
        <f t="shared" si="19"/>
        <v>0</v>
      </c>
      <c r="M43" s="72">
        <f t="shared" si="19"/>
        <v>0</v>
      </c>
      <c r="N43" s="72">
        <f t="shared" si="19"/>
        <v>0</v>
      </c>
      <c r="O43" s="9">
        <f t="shared" si="20"/>
        <v>0</v>
      </c>
      <c r="Q43" s="77">
        <f t="shared" si="17"/>
        <v>0</v>
      </c>
      <c r="R43" s="11" t="e">
        <f t="shared" si="21"/>
        <v>#DIV/0!</v>
      </c>
      <c r="S43" s="78" t="e">
        <f t="shared" si="22"/>
        <v>#DIV/0!</v>
      </c>
      <c r="T43" s="81" t="e">
        <f t="shared" si="18"/>
        <v>#DIV/0!</v>
      </c>
    </row>
    <row r="44" spans="2:20" ht="30" customHeight="1">
      <c r="B44" s="28" t="s">
        <v>40</v>
      </c>
      <c r="C44" s="72">
        <f t="shared" si="19"/>
        <v>0</v>
      </c>
      <c r="D44" s="72">
        <f t="shared" si="19"/>
        <v>0</v>
      </c>
      <c r="E44" s="72">
        <f t="shared" si="19"/>
        <v>0</v>
      </c>
      <c r="F44" s="72">
        <f t="shared" si="19"/>
        <v>0</v>
      </c>
      <c r="G44" s="72">
        <f t="shared" si="19"/>
        <v>0</v>
      </c>
      <c r="H44" s="72">
        <f t="shared" si="19"/>
        <v>0</v>
      </c>
      <c r="I44" s="72">
        <f t="shared" si="19"/>
        <v>0</v>
      </c>
      <c r="J44" s="72">
        <f t="shared" si="19"/>
        <v>0</v>
      </c>
      <c r="K44" s="72">
        <f t="shared" si="19"/>
        <v>0</v>
      </c>
      <c r="L44" s="72">
        <f t="shared" si="19"/>
        <v>0</v>
      </c>
      <c r="M44" s="72">
        <f t="shared" si="19"/>
        <v>0</v>
      </c>
      <c r="N44" s="72">
        <f t="shared" si="19"/>
        <v>0</v>
      </c>
      <c r="O44" s="9">
        <f t="shared" si="20"/>
        <v>0</v>
      </c>
      <c r="Q44" s="77">
        <f t="shared" si="17"/>
        <v>0</v>
      </c>
      <c r="R44" s="11" t="e">
        <f t="shared" si="21"/>
        <v>#DIV/0!</v>
      </c>
      <c r="S44" s="78" t="e">
        <f t="shared" si="22"/>
        <v>#DIV/0!</v>
      </c>
      <c r="T44" s="81" t="e">
        <f t="shared" si="18"/>
        <v>#DIV/0!</v>
      </c>
    </row>
    <row r="45" spans="2:20" ht="30" customHeight="1">
      <c r="B45" s="28" t="s">
        <v>41</v>
      </c>
      <c r="C45" s="72">
        <f t="shared" si="19"/>
        <v>0</v>
      </c>
      <c r="D45" s="72">
        <f t="shared" si="19"/>
        <v>0</v>
      </c>
      <c r="E45" s="72">
        <f t="shared" si="19"/>
        <v>0</v>
      </c>
      <c r="F45" s="72">
        <f t="shared" si="19"/>
        <v>0</v>
      </c>
      <c r="G45" s="72">
        <f t="shared" si="19"/>
        <v>0</v>
      </c>
      <c r="H45" s="72">
        <f t="shared" si="19"/>
        <v>0</v>
      </c>
      <c r="I45" s="72">
        <f t="shared" si="19"/>
        <v>0</v>
      </c>
      <c r="J45" s="72">
        <f t="shared" si="19"/>
        <v>0</v>
      </c>
      <c r="K45" s="72">
        <f t="shared" si="19"/>
        <v>0</v>
      </c>
      <c r="L45" s="72">
        <f t="shared" si="19"/>
        <v>0</v>
      </c>
      <c r="M45" s="72">
        <f t="shared" si="19"/>
        <v>0</v>
      </c>
      <c r="N45" s="72">
        <f t="shared" si="19"/>
        <v>0</v>
      </c>
      <c r="O45" s="9">
        <f t="shared" si="20"/>
        <v>0</v>
      </c>
      <c r="Q45" s="77">
        <f t="shared" si="17"/>
        <v>0</v>
      </c>
      <c r="R45" s="11" t="e">
        <f t="shared" si="21"/>
        <v>#DIV/0!</v>
      </c>
      <c r="S45" s="78" t="e">
        <f t="shared" si="22"/>
        <v>#DIV/0!</v>
      </c>
      <c r="T45" s="81" t="e">
        <f t="shared" si="18"/>
        <v>#DIV/0!</v>
      </c>
    </row>
    <row r="46" spans="2:20" ht="30" customHeight="1">
      <c r="B46" s="28" t="s">
        <v>34</v>
      </c>
      <c r="C46" s="72">
        <f t="shared" si="19"/>
        <v>0</v>
      </c>
      <c r="D46" s="72">
        <f t="shared" si="19"/>
        <v>0</v>
      </c>
      <c r="E46" s="72">
        <f t="shared" si="19"/>
        <v>0</v>
      </c>
      <c r="F46" s="72">
        <f t="shared" si="19"/>
        <v>0</v>
      </c>
      <c r="G46" s="72">
        <f t="shared" si="19"/>
        <v>0</v>
      </c>
      <c r="H46" s="72">
        <f t="shared" si="19"/>
        <v>0</v>
      </c>
      <c r="I46" s="72">
        <f t="shared" si="19"/>
        <v>0</v>
      </c>
      <c r="J46" s="72">
        <f t="shared" si="19"/>
        <v>0</v>
      </c>
      <c r="K46" s="72">
        <f t="shared" si="19"/>
        <v>0</v>
      </c>
      <c r="L46" s="72">
        <f t="shared" si="19"/>
        <v>0</v>
      </c>
      <c r="M46" s="72">
        <f t="shared" si="19"/>
        <v>0</v>
      </c>
      <c r="N46" s="72">
        <f t="shared" si="19"/>
        <v>0</v>
      </c>
      <c r="O46" s="9">
        <f t="shared" si="20"/>
        <v>0</v>
      </c>
      <c r="Q46" s="77">
        <f t="shared" si="17"/>
        <v>0</v>
      </c>
      <c r="R46" s="11" t="e">
        <f t="shared" si="21"/>
        <v>#DIV/0!</v>
      </c>
      <c r="S46" s="78" t="e">
        <f t="shared" si="22"/>
        <v>#DIV/0!</v>
      </c>
      <c r="T46" s="81" t="e">
        <f t="shared" si="18"/>
        <v>#DIV/0!</v>
      </c>
    </row>
    <row r="47" spans="2:20" ht="30" customHeight="1">
      <c r="B47" s="28" t="s">
        <v>42</v>
      </c>
      <c r="C47" s="72">
        <f t="shared" si="19"/>
        <v>0</v>
      </c>
      <c r="D47" s="72">
        <f t="shared" si="19"/>
        <v>0</v>
      </c>
      <c r="E47" s="72">
        <f t="shared" si="19"/>
        <v>0</v>
      </c>
      <c r="F47" s="72">
        <f t="shared" si="19"/>
        <v>0</v>
      </c>
      <c r="G47" s="72">
        <f t="shared" si="19"/>
        <v>0</v>
      </c>
      <c r="H47" s="72">
        <f t="shared" si="19"/>
        <v>0</v>
      </c>
      <c r="I47" s="72">
        <f t="shared" si="19"/>
        <v>0</v>
      </c>
      <c r="J47" s="72">
        <f t="shared" si="19"/>
        <v>0</v>
      </c>
      <c r="K47" s="72">
        <f t="shared" si="19"/>
        <v>0</v>
      </c>
      <c r="L47" s="72">
        <f t="shared" si="19"/>
        <v>0</v>
      </c>
      <c r="M47" s="72">
        <f t="shared" si="19"/>
        <v>0</v>
      </c>
      <c r="N47" s="72">
        <f t="shared" si="19"/>
        <v>0</v>
      </c>
      <c r="O47" s="9">
        <f t="shared" si="20"/>
        <v>0</v>
      </c>
      <c r="Q47" s="77">
        <f t="shared" si="17"/>
        <v>0</v>
      </c>
      <c r="R47" s="11" t="e">
        <f t="shared" si="21"/>
        <v>#DIV/0!</v>
      </c>
      <c r="S47" s="78" t="e">
        <f>O47*R47</f>
        <v>#DIV/0!</v>
      </c>
      <c r="T47" s="81" t="e">
        <f t="shared" si="18"/>
        <v>#DIV/0!</v>
      </c>
    </row>
    <row r="49" spans="2:20" ht="14.25" thickBot="1"/>
    <row r="50" spans="2:20" ht="39.950000000000003" customHeight="1" thickTop="1" thickBot="1">
      <c r="B50" s="128" t="s">
        <v>64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30"/>
      <c r="S50" s="39" t="e">
        <f>(SUM(S41:S47)-MAX(S41:S47)-MIN(S41:S47))/5</f>
        <v>#DIV/0!</v>
      </c>
      <c r="T50" s="38" t="s">
        <v>54</v>
      </c>
    </row>
    <row r="51" spans="2:20" ht="39.950000000000003" customHeight="1" thickTop="1">
      <c r="B51" s="23" t="s">
        <v>8</v>
      </c>
    </row>
    <row r="52" spans="2:20" ht="39.950000000000003" customHeight="1">
      <c r="B52" s="133" t="s">
        <v>55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</row>
    <row r="53" spans="2:20" ht="21">
      <c r="B53" s="67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9"/>
      <c r="T53" s="38"/>
    </row>
    <row r="54" spans="2:20" ht="35.1" customHeight="1">
      <c r="B54" s="67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113" t="s">
        <v>38</v>
      </c>
      <c r="R54" s="131" t="str">
        <f>IF(R4=0,"",R4)</f>
        <v/>
      </c>
      <c r="S54" s="132"/>
      <c r="T54" s="132"/>
    </row>
    <row r="55" spans="2:20" ht="38.25" customHeight="1">
      <c r="B55" s="67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9"/>
      <c r="T55" s="38"/>
    </row>
    <row r="56" spans="2:20" ht="15" customHeight="1"/>
    <row r="57" spans="2:20" ht="30" customHeight="1">
      <c r="B57" s="6" t="s">
        <v>56</v>
      </c>
      <c r="O57" s="24" t="s">
        <v>47</v>
      </c>
    </row>
    <row r="58" spans="2:20" ht="45" customHeight="1" thickBot="1">
      <c r="B58" s="41" t="s">
        <v>21</v>
      </c>
      <c r="C58" s="29" t="s">
        <v>19</v>
      </c>
      <c r="D58" s="29" t="s">
        <v>13</v>
      </c>
      <c r="E58" s="29" t="s">
        <v>12</v>
      </c>
      <c r="F58" s="29" t="s">
        <v>11</v>
      </c>
      <c r="G58" s="29" t="s">
        <v>0</v>
      </c>
      <c r="H58" s="29" t="s">
        <v>1</v>
      </c>
      <c r="I58" s="29" t="s">
        <v>2</v>
      </c>
      <c r="J58" s="29" t="s">
        <v>3</v>
      </c>
      <c r="K58" s="29" t="s">
        <v>4</v>
      </c>
      <c r="L58" s="29" t="s">
        <v>10</v>
      </c>
      <c r="M58" s="29" t="s">
        <v>20</v>
      </c>
      <c r="N58" s="29" t="s">
        <v>14</v>
      </c>
      <c r="O58" s="35" t="s">
        <v>5</v>
      </c>
      <c r="Q58" s="65" t="s">
        <v>49</v>
      </c>
      <c r="R58" s="33" t="s">
        <v>60</v>
      </c>
      <c r="S58" s="32" t="s">
        <v>45</v>
      </c>
      <c r="T58" s="79" t="s">
        <v>7</v>
      </c>
    </row>
    <row r="59" spans="2:20" ht="30" customHeight="1" thickTop="1">
      <c r="B59" s="28" t="s">
        <v>22</v>
      </c>
      <c r="C59" s="99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1"/>
      <c r="O59" s="10">
        <f>SUM(C59:N59)</f>
        <v>0</v>
      </c>
      <c r="Q59" s="77">
        <f t="shared" ref="Q59:Q65" si="23">$Q14</f>
        <v>0</v>
      </c>
      <c r="R59" s="11" t="e">
        <f>$C$8/Q59</f>
        <v>#DIV/0!</v>
      </c>
      <c r="S59" s="80" t="e">
        <f>O59*R59</f>
        <v>#DIV/0!</v>
      </c>
      <c r="T59" s="81" t="e">
        <f>IF(S59=MAX($S$14:$S$20),"×",IF(S59=MIN($S$14:$S$20),"×","〇"))</f>
        <v>#DIV/0!</v>
      </c>
    </row>
    <row r="60" spans="2:20" ht="30" customHeight="1">
      <c r="B60" s="28" t="s">
        <v>23</v>
      </c>
      <c r="C60" s="102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4"/>
      <c r="O60" s="10">
        <f t="shared" ref="O60:O65" si="24">SUM(C60:N60)</f>
        <v>0</v>
      </c>
      <c r="Q60" s="77">
        <f t="shared" si="23"/>
        <v>0</v>
      </c>
      <c r="R60" s="11" t="e">
        <f t="shared" ref="R60:R64" si="25">$C$8/Q60</f>
        <v>#DIV/0!</v>
      </c>
      <c r="S60" s="80" t="e">
        <f t="shared" ref="S60:S64" si="26">O60*R60</f>
        <v>#DIV/0!</v>
      </c>
      <c r="T60" s="81" t="e">
        <f t="shared" ref="T60:T65" si="27">IF(S60=MAX($S$14:$S$20),"×",IF(S60=MIN($S$14:$S$20),"×","〇"))</f>
        <v>#DIV/0!</v>
      </c>
    </row>
    <row r="61" spans="2:20" ht="30" customHeight="1">
      <c r="B61" s="28" t="s">
        <v>39</v>
      </c>
      <c r="C61" s="102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4"/>
      <c r="O61" s="10">
        <f t="shared" si="24"/>
        <v>0</v>
      </c>
      <c r="Q61" s="77">
        <f t="shared" si="23"/>
        <v>0</v>
      </c>
      <c r="R61" s="11" t="e">
        <f>$C$8/Q61</f>
        <v>#DIV/0!</v>
      </c>
      <c r="S61" s="80" t="e">
        <f t="shared" si="26"/>
        <v>#DIV/0!</v>
      </c>
      <c r="T61" s="81" t="e">
        <f t="shared" si="27"/>
        <v>#DIV/0!</v>
      </c>
    </row>
    <row r="62" spans="2:20" ht="30" customHeight="1">
      <c r="B62" s="28" t="s">
        <v>40</v>
      </c>
      <c r="C62" s="102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4"/>
      <c r="O62" s="10">
        <f t="shared" si="24"/>
        <v>0</v>
      </c>
      <c r="Q62" s="77">
        <f t="shared" si="23"/>
        <v>0</v>
      </c>
      <c r="R62" s="11" t="e">
        <f t="shared" si="25"/>
        <v>#DIV/0!</v>
      </c>
      <c r="S62" s="80" t="e">
        <f t="shared" si="26"/>
        <v>#DIV/0!</v>
      </c>
      <c r="T62" s="81" t="e">
        <f t="shared" si="27"/>
        <v>#DIV/0!</v>
      </c>
    </row>
    <row r="63" spans="2:20" ht="30" customHeight="1">
      <c r="B63" s="28" t="s">
        <v>41</v>
      </c>
      <c r="C63" s="102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4"/>
      <c r="O63" s="10">
        <f t="shared" si="24"/>
        <v>0</v>
      </c>
      <c r="Q63" s="77">
        <f t="shared" si="23"/>
        <v>0</v>
      </c>
      <c r="R63" s="11" t="e">
        <f t="shared" si="25"/>
        <v>#DIV/0!</v>
      </c>
      <c r="S63" s="80" t="e">
        <f t="shared" si="26"/>
        <v>#DIV/0!</v>
      </c>
      <c r="T63" s="81" t="e">
        <f t="shared" si="27"/>
        <v>#DIV/0!</v>
      </c>
    </row>
    <row r="64" spans="2:20" ht="30" customHeight="1">
      <c r="B64" s="28" t="s">
        <v>34</v>
      </c>
      <c r="C64" s="102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4"/>
      <c r="O64" s="10">
        <f t="shared" si="24"/>
        <v>0</v>
      </c>
      <c r="Q64" s="77">
        <f t="shared" si="23"/>
        <v>0</v>
      </c>
      <c r="R64" s="11" t="e">
        <f t="shared" si="25"/>
        <v>#DIV/0!</v>
      </c>
      <c r="S64" s="80" t="e">
        <f t="shared" si="26"/>
        <v>#DIV/0!</v>
      </c>
      <c r="T64" s="81" t="e">
        <f t="shared" si="27"/>
        <v>#DIV/0!</v>
      </c>
    </row>
    <row r="65" spans="2:20" ht="30" customHeight="1" thickBot="1">
      <c r="B65" s="28" t="s">
        <v>42</v>
      </c>
      <c r="C65" s="105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7"/>
      <c r="O65" s="10">
        <f t="shared" si="24"/>
        <v>0</v>
      </c>
      <c r="Q65" s="77">
        <f t="shared" si="23"/>
        <v>0</v>
      </c>
      <c r="R65" s="11" t="e">
        <f>$C$8/Q65</f>
        <v>#DIV/0!</v>
      </c>
      <c r="S65" s="80" t="e">
        <f>O65*R65</f>
        <v>#DIV/0!</v>
      </c>
      <c r="T65" s="81" t="e">
        <f t="shared" si="27"/>
        <v>#DIV/0!</v>
      </c>
    </row>
    <row r="66" spans="2:20" ht="14.25" thickTop="1"/>
    <row r="67" spans="2:20" ht="30" customHeight="1" thickBot="1"/>
    <row r="68" spans="2:20" ht="39.6" customHeight="1" thickTop="1" thickBot="1">
      <c r="B68" s="137" t="s">
        <v>66</v>
      </c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9"/>
      <c r="S68" s="39" t="e">
        <f>(SUM(S59:S65)-MAX(S59:S65)-MIN(S59:S65))/5</f>
        <v>#DIV/0!</v>
      </c>
      <c r="T68" s="38" t="s">
        <v>32</v>
      </c>
    </row>
    <row r="69" spans="2:20" ht="38.25" customHeight="1" thickTop="1"/>
    <row r="70" spans="2:20" ht="30" customHeight="1">
      <c r="B70" s="6" t="s">
        <v>57</v>
      </c>
    </row>
    <row r="71" spans="2:20" ht="30" customHeight="1">
      <c r="B71" s="5"/>
      <c r="N71" s="75"/>
      <c r="O71" s="76" t="s">
        <v>53</v>
      </c>
    </row>
    <row r="72" spans="2:20" ht="45" customHeight="1">
      <c r="B72" s="27" t="s">
        <v>21</v>
      </c>
      <c r="C72" s="29" t="s">
        <v>19</v>
      </c>
      <c r="D72" s="30" t="s">
        <v>13</v>
      </c>
      <c r="E72" s="30" t="s">
        <v>12</v>
      </c>
      <c r="F72" s="30" t="s">
        <v>11</v>
      </c>
      <c r="G72" s="30" t="s">
        <v>0</v>
      </c>
      <c r="H72" s="30" t="s">
        <v>1</v>
      </c>
      <c r="I72" s="30" t="s">
        <v>2</v>
      </c>
      <c r="J72" s="30" t="s">
        <v>3</v>
      </c>
      <c r="K72" s="30" t="s">
        <v>4</v>
      </c>
      <c r="L72" s="30" t="s">
        <v>10</v>
      </c>
      <c r="M72" s="30" t="s">
        <v>20</v>
      </c>
      <c r="N72" s="73" t="s">
        <v>14</v>
      </c>
      <c r="O72" s="74" t="s">
        <v>5</v>
      </c>
      <c r="Q72" s="65" t="s">
        <v>49</v>
      </c>
      <c r="R72" s="33" t="s">
        <v>60</v>
      </c>
      <c r="S72" s="32" t="s">
        <v>45</v>
      </c>
      <c r="T72" s="16" t="s">
        <v>7</v>
      </c>
    </row>
    <row r="73" spans="2:20" ht="30" customHeight="1">
      <c r="B73" s="34" t="s">
        <v>22</v>
      </c>
      <c r="C73" s="72">
        <f>C59*1.56</f>
        <v>0</v>
      </c>
      <c r="D73" s="72">
        <f t="shared" ref="D73:N73" si="28">D59*1.56</f>
        <v>0</v>
      </c>
      <c r="E73" s="72">
        <f t="shared" si="28"/>
        <v>0</v>
      </c>
      <c r="F73" s="72">
        <f t="shared" si="28"/>
        <v>0</v>
      </c>
      <c r="G73" s="72">
        <f t="shared" si="28"/>
        <v>0</v>
      </c>
      <c r="H73" s="72">
        <f t="shared" si="28"/>
        <v>0</v>
      </c>
      <c r="I73" s="72">
        <f t="shared" si="28"/>
        <v>0</v>
      </c>
      <c r="J73" s="72">
        <f t="shared" si="28"/>
        <v>0</v>
      </c>
      <c r="K73" s="72">
        <f t="shared" si="28"/>
        <v>0</v>
      </c>
      <c r="L73" s="72">
        <f t="shared" si="28"/>
        <v>0</v>
      </c>
      <c r="M73" s="72">
        <f t="shared" si="28"/>
        <v>0</v>
      </c>
      <c r="N73" s="72">
        <f t="shared" si="28"/>
        <v>0</v>
      </c>
      <c r="O73" s="9">
        <f>SUM(C73:N73)</f>
        <v>0</v>
      </c>
      <c r="Q73" s="77">
        <f t="shared" ref="Q73:Q79" si="29">$Q14</f>
        <v>0</v>
      </c>
      <c r="R73" s="11" t="e">
        <f>$C$8/Q73</f>
        <v>#DIV/0!</v>
      </c>
      <c r="S73" s="71" t="e">
        <f>O73*R73</f>
        <v>#DIV/0!</v>
      </c>
      <c r="T73" s="81" t="e">
        <f>T59</f>
        <v>#DIV/0!</v>
      </c>
    </row>
    <row r="74" spans="2:20" ht="30" customHeight="1">
      <c r="B74" s="28" t="s">
        <v>23</v>
      </c>
      <c r="C74" s="72">
        <f t="shared" ref="C74:N79" si="30">C60*1.56</f>
        <v>0</v>
      </c>
      <c r="D74" s="72">
        <f t="shared" si="30"/>
        <v>0</v>
      </c>
      <c r="E74" s="72">
        <f t="shared" si="30"/>
        <v>0</v>
      </c>
      <c r="F74" s="72">
        <f t="shared" si="30"/>
        <v>0</v>
      </c>
      <c r="G74" s="72">
        <f t="shared" si="30"/>
        <v>0</v>
      </c>
      <c r="H74" s="72">
        <f t="shared" si="30"/>
        <v>0</v>
      </c>
      <c r="I74" s="72">
        <f t="shared" si="30"/>
        <v>0</v>
      </c>
      <c r="J74" s="72">
        <f t="shared" si="30"/>
        <v>0</v>
      </c>
      <c r="K74" s="72">
        <f t="shared" si="30"/>
        <v>0</v>
      </c>
      <c r="L74" s="72">
        <f t="shared" si="30"/>
        <v>0</v>
      </c>
      <c r="M74" s="72">
        <f t="shared" si="30"/>
        <v>0</v>
      </c>
      <c r="N74" s="72">
        <f t="shared" si="30"/>
        <v>0</v>
      </c>
      <c r="O74" s="9">
        <f t="shared" ref="O74:O79" si="31">SUM(C74:N74)</f>
        <v>0</v>
      </c>
      <c r="Q74" s="77">
        <f t="shared" si="29"/>
        <v>0</v>
      </c>
      <c r="R74" s="11" t="e">
        <f t="shared" ref="R74:R79" si="32">$C$8/Q74</f>
        <v>#DIV/0!</v>
      </c>
      <c r="S74" s="71" t="e">
        <f t="shared" ref="S74:S78" si="33">O74*R74</f>
        <v>#DIV/0!</v>
      </c>
      <c r="T74" s="81" t="e">
        <f t="shared" ref="T74:T79" si="34">T60</f>
        <v>#DIV/0!</v>
      </c>
    </row>
    <row r="75" spans="2:20" ht="30" customHeight="1">
      <c r="B75" s="28" t="s">
        <v>39</v>
      </c>
      <c r="C75" s="72">
        <f t="shared" si="30"/>
        <v>0</v>
      </c>
      <c r="D75" s="72">
        <f t="shared" si="30"/>
        <v>0</v>
      </c>
      <c r="E75" s="72">
        <f t="shared" si="30"/>
        <v>0</v>
      </c>
      <c r="F75" s="72">
        <f t="shared" si="30"/>
        <v>0</v>
      </c>
      <c r="G75" s="72">
        <f t="shared" si="30"/>
        <v>0</v>
      </c>
      <c r="H75" s="72">
        <f t="shared" si="30"/>
        <v>0</v>
      </c>
      <c r="I75" s="72">
        <f t="shared" si="30"/>
        <v>0</v>
      </c>
      <c r="J75" s="72">
        <f t="shared" si="30"/>
        <v>0</v>
      </c>
      <c r="K75" s="72">
        <f t="shared" si="30"/>
        <v>0</v>
      </c>
      <c r="L75" s="72">
        <f t="shared" si="30"/>
        <v>0</v>
      </c>
      <c r="M75" s="72">
        <f t="shared" si="30"/>
        <v>0</v>
      </c>
      <c r="N75" s="72">
        <f t="shared" si="30"/>
        <v>0</v>
      </c>
      <c r="O75" s="9">
        <f t="shared" si="31"/>
        <v>0</v>
      </c>
      <c r="Q75" s="77">
        <f t="shared" si="29"/>
        <v>0</v>
      </c>
      <c r="R75" s="11" t="e">
        <f t="shared" si="32"/>
        <v>#DIV/0!</v>
      </c>
      <c r="S75" s="71" t="e">
        <f t="shared" si="33"/>
        <v>#DIV/0!</v>
      </c>
      <c r="T75" s="81" t="e">
        <f t="shared" si="34"/>
        <v>#DIV/0!</v>
      </c>
    </row>
    <row r="76" spans="2:20" ht="30" customHeight="1">
      <c r="B76" s="28" t="s">
        <v>40</v>
      </c>
      <c r="C76" s="72">
        <f t="shared" si="30"/>
        <v>0</v>
      </c>
      <c r="D76" s="72">
        <f t="shared" si="30"/>
        <v>0</v>
      </c>
      <c r="E76" s="72">
        <f t="shared" si="30"/>
        <v>0</v>
      </c>
      <c r="F76" s="72">
        <f t="shared" si="30"/>
        <v>0</v>
      </c>
      <c r="G76" s="72">
        <f t="shared" si="30"/>
        <v>0</v>
      </c>
      <c r="H76" s="72">
        <f t="shared" si="30"/>
        <v>0</v>
      </c>
      <c r="I76" s="72">
        <f t="shared" si="30"/>
        <v>0</v>
      </c>
      <c r="J76" s="72">
        <f t="shared" si="30"/>
        <v>0</v>
      </c>
      <c r="K76" s="72">
        <f t="shared" si="30"/>
        <v>0</v>
      </c>
      <c r="L76" s="72">
        <f t="shared" si="30"/>
        <v>0</v>
      </c>
      <c r="M76" s="72">
        <f t="shared" si="30"/>
        <v>0</v>
      </c>
      <c r="N76" s="72">
        <f t="shared" si="30"/>
        <v>0</v>
      </c>
      <c r="O76" s="9">
        <f t="shared" si="31"/>
        <v>0</v>
      </c>
      <c r="Q76" s="77">
        <f t="shared" si="29"/>
        <v>0</v>
      </c>
      <c r="R76" s="11" t="e">
        <f t="shared" si="32"/>
        <v>#DIV/0!</v>
      </c>
      <c r="S76" s="71" t="e">
        <f t="shared" si="33"/>
        <v>#DIV/0!</v>
      </c>
      <c r="T76" s="81" t="e">
        <f t="shared" si="34"/>
        <v>#DIV/0!</v>
      </c>
    </row>
    <row r="77" spans="2:20" ht="30" customHeight="1">
      <c r="B77" s="28" t="s">
        <v>41</v>
      </c>
      <c r="C77" s="72">
        <f t="shared" si="30"/>
        <v>0</v>
      </c>
      <c r="D77" s="72">
        <f t="shared" si="30"/>
        <v>0</v>
      </c>
      <c r="E77" s="72">
        <f t="shared" si="30"/>
        <v>0</v>
      </c>
      <c r="F77" s="72">
        <f t="shared" si="30"/>
        <v>0</v>
      </c>
      <c r="G77" s="72">
        <f t="shared" si="30"/>
        <v>0</v>
      </c>
      <c r="H77" s="72">
        <f t="shared" si="30"/>
        <v>0</v>
      </c>
      <c r="I77" s="72">
        <f t="shared" si="30"/>
        <v>0</v>
      </c>
      <c r="J77" s="72">
        <f t="shared" si="30"/>
        <v>0</v>
      </c>
      <c r="K77" s="72">
        <f t="shared" si="30"/>
        <v>0</v>
      </c>
      <c r="L77" s="72">
        <f t="shared" si="30"/>
        <v>0</v>
      </c>
      <c r="M77" s="72">
        <f t="shared" si="30"/>
        <v>0</v>
      </c>
      <c r="N77" s="72">
        <f t="shared" si="30"/>
        <v>0</v>
      </c>
      <c r="O77" s="9">
        <f t="shared" si="31"/>
        <v>0</v>
      </c>
      <c r="Q77" s="77">
        <f t="shared" si="29"/>
        <v>0</v>
      </c>
      <c r="R77" s="11" t="e">
        <f t="shared" si="32"/>
        <v>#DIV/0!</v>
      </c>
      <c r="S77" s="71" t="e">
        <f t="shared" si="33"/>
        <v>#DIV/0!</v>
      </c>
      <c r="T77" s="81" t="e">
        <f t="shared" si="34"/>
        <v>#DIV/0!</v>
      </c>
    </row>
    <row r="78" spans="2:20" ht="30" customHeight="1">
      <c r="B78" s="28" t="s">
        <v>34</v>
      </c>
      <c r="C78" s="72">
        <f t="shared" si="30"/>
        <v>0</v>
      </c>
      <c r="D78" s="72">
        <f t="shared" si="30"/>
        <v>0</v>
      </c>
      <c r="E78" s="72">
        <f t="shared" si="30"/>
        <v>0</v>
      </c>
      <c r="F78" s="72">
        <f t="shared" si="30"/>
        <v>0</v>
      </c>
      <c r="G78" s="72">
        <f t="shared" si="30"/>
        <v>0</v>
      </c>
      <c r="H78" s="72">
        <f t="shared" si="30"/>
        <v>0</v>
      </c>
      <c r="I78" s="72">
        <f t="shared" si="30"/>
        <v>0</v>
      </c>
      <c r="J78" s="72">
        <f t="shared" si="30"/>
        <v>0</v>
      </c>
      <c r="K78" s="72">
        <f t="shared" si="30"/>
        <v>0</v>
      </c>
      <c r="L78" s="72">
        <f t="shared" si="30"/>
        <v>0</v>
      </c>
      <c r="M78" s="72">
        <f t="shared" si="30"/>
        <v>0</v>
      </c>
      <c r="N78" s="72">
        <f t="shared" si="30"/>
        <v>0</v>
      </c>
      <c r="O78" s="9">
        <f t="shared" si="31"/>
        <v>0</v>
      </c>
      <c r="Q78" s="77">
        <f t="shared" si="29"/>
        <v>0</v>
      </c>
      <c r="R78" s="11" t="e">
        <f t="shared" si="32"/>
        <v>#DIV/0!</v>
      </c>
      <c r="S78" s="71" t="e">
        <f t="shared" si="33"/>
        <v>#DIV/0!</v>
      </c>
      <c r="T78" s="81" t="e">
        <f t="shared" si="34"/>
        <v>#DIV/0!</v>
      </c>
    </row>
    <row r="79" spans="2:20" ht="30" customHeight="1">
      <c r="B79" s="28" t="s">
        <v>42</v>
      </c>
      <c r="C79" s="72">
        <f t="shared" si="30"/>
        <v>0</v>
      </c>
      <c r="D79" s="72">
        <f t="shared" si="30"/>
        <v>0</v>
      </c>
      <c r="E79" s="72">
        <f t="shared" si="30"/>
        <v>0</v>
      </c>
      <c r="F79" s="72">
        <f t="shared" si="30"/>
        <v>0</v>
      </c>
      <c r="G79" s="72">
        <f t="shared" si="30"/>
        <v>0</v>
      </c>
      <c r="H79" s="72">
        <f t="shared" si="30"/>
        <v>0</v>
      </c>
      <c r="I79" s="72">
        <f t="shared" si="30"/>
        <v>0</v>
      </c>
      <c r="J79" s="72">
        <f t="shared" si="30"/>
        <v>0</v>
      </c>
      <c r="K79" s="72">
        <f t="shared" si="30"/>
        <v>0</v>
      </c>
      <c r="L79" s="72">
        <f t="shared" si="30"/>
        <v>0</v>
      </c>
      <c r="M79" s="72">
        <f t="shared" si="30"/>
        <v>0</v>
      </c>
      <c r="N79" s="72">
        <f t="shared" si="30"/>
        <v>0</v>
      </c>
      <c r="O79" s="9">
        <f t="shared" si="31"/>
        <v>0</v>
      </c>
      <c r="Q79" s="77">
        <f t="shared" si="29"/>
        <v>0</v>
      </c>
      <c r="R79" s="11" t="e">
        <f t="shared" si="32"/>
        <v>#DIV/0!</v>
      </c>
      <c r="S79" s="71" t="e">
        <f>O79*R79</f>
        <v>#DIV/0!</v>
      </c>
      <c r="T79" s="81" t="e">
        <f t="shared" si="34"/>
        <v>#DIV/0!</v>
      </c>
    </row>
    <row r="80" spans="2:20" ht="20.25" customHeight="1"/>
    <row r="81" spans="2:20" ht="38.25" customHeight="1" thickBot="1"/>
    <row r="82" spans="2:20" ht="39.950000000000003" customHeight="1" thickTop="1" thickBot="1">
      <c r="B82" s="128" t="s">
        <v>66</v>
      </c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30"/>
      <c r="S82" s="39" t="e">
        <f>(SUM(S73:S79)-MAX(S73:S79)-MIN(S73:S79))/5</f>
        <v>#DIV/0!</v>
      </c>
      <c r="T82" s="38" t="s">
        <v>54</v>
      </c>
    </row>
    <row r="83" spans="2:20" ht="23.25" customHeight="1" thickTop="1">
      <c r="B83" s="3"/>
      <c r="C83" s="5"/>
      <c r="D83" s="5"/>
      <c r="E83" s="5"/>
      <c r="F83" s="5"/>
      <c r="R83" s="8"/>
      <c r="S83" s="7"/>
    </row>
    <row r="84" spans="2:20" ht="23.25" customHeight="1"/>
    <row r="85" spans="2:20" ht="23.25" customHeight="1"/>
    <row r="86" spans="2:20" ht="23.25" customHeight="1"/>
    <row r="87" spans="2:20" ht="23.25" customHeight="1"/>
    <row r="88" spans="2:20" ht="23.25" customHeight="1"/>
    <row r="91" spans="2:20" ht="27.75" customHeight="1"/>
    <row r="92" spans="2:20" ht="27.75" customHeight="1"/>
  </sheetData>
  <mergeCells count="9">
    <mergeCell ref="B82:R82"/>
    <mergeCell ref="R54:T54"/>
    <mergeCell ref="B52:T52"/>
    <mergeCell ref="B2:T2"/>
    <mergeCell ref="R4:T4"/>
    <mergeCell ref="B68:R68"/>
    <mergeCell ref="C8:D8"/>
    <mergeCell ref="B36:R36"/>
    <mergeCell ref="B50:R50"/>
  </mergeCells>
  <phoneticPr fontId="2"/>
  <pageMargins left="0.62992125984251968" right="0.19685039370078741" top="0.55118110236220474" bottom="0.19685039370078741" header="0.31496062992125984" footer="0.31496062992125984"/>
  <pageSetup paperSize="9" scale="58" fitToHeight="0" orientation="portrait" cellComments="asDisplayed" errors="blank" r:id="rId1"/>
  <rowBreaks count="1" manualBreakCount="1">
    <brk id="50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39"/>
  <sheetViews>
    <sheetView view="pageBreakPreview" zoomScaleNormal="100" zoomScaleSheetLayoutView="100" zoomScalePageLayoutView="55" workbookViewId="0">
      <selection activeCell="E11" sqref="E11"/>
    </sheetView>
  </sheetViews>
  <sheetFormatPr defaultRowHeight="13.5"/>
  <cols>
    <col min="2" max="2" width="10.125" customWidth="1"/>
    <col min="3" max="14" width="8.25" customWidth="1"/>
    <col min="15" max="15" width="11.875" customWidth="1"/>
    <col min="16" max="16" width="2.125" customWidth="1"/>
    <col min="17" max="17" width="13.125" customWidth="1"/>
  </cols>
  <sheetData>
    <row r="1" spans="2:17" ht="42" customHeight="1">
      <c r="B1" s="14" t="s">
        <v>15</v>
      </c>
      <c r="C1" s="14"/>
      <c r="D1" s="14"/>
      <c r="E1" s="14"/>
    </row>
    <row r="2" spans="2:17" ht="40.5" customHeight="1">
      <c r="B2" s="120" t="s">
        <v>61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2:17" ht="40.5" customHeight="1">
      <c r="B3" s="6"/>
      <c r="C3" s="6"/>
      <c r="D3" s="6"/>
      <c r="E3" s="6"/>
    </row>
    <row r="4" spans="2:17" ht="30.75" customHeight="1" thickBot="1">
      <c r="L4" s="117" t="s">
        <v>38</v>
      </c>
      <c r="M4" s="142" t="s">
        <v>67</v>
      </c>
      <c r="N4" s="143"/>
      <c r="O4" s="143"/>
      <c r="P4" s="15"/>
      <c r="Q4" s="15"/>
    </row>
    <row r="5" spans="2:17" ht="18" customHeight="1" thickBot="1">
      <c r="F5" s="12"/>
      <c r="G5" s="108" t="s">
        <v>62</v>
      </c>
    </row>
    <row r="6" spans="2:17" ht="18" customHeight="1">
      <c r="F6" s="118"/>
      <c r="G6" s="25" t="s">
        <v>6</v>
      </c>
    </row>
    <row r="7" spans="2:17">
      <c r="F7" s="1"/>
    </row>
    <row r="8" spans="2:17" ht="24" customHeight="1"/>
    <row r="9" spans="2:17" s="38" customFormat="1" ht="27" customHeight="1">
      <c r="B9" s="38" t="s">
        <v>30</v>
      </c>
    </row>
    <row r="10" spans="2:17" ht="35.1" customHeight="1">
      <c r="B10" s="37" t="s">
        <v>27</v>
      </c>
      <c r="C10" s="5"/>
      <c r="D10" s="5"/>
      <c r="E10" s="5"/>
      <c r="O10" s="43" t="s">
        <v>63</v>
      </c>
    </row>
    <row r="11" spans="2:17" ht="38.25" customHeight="1" thickBot="1">
      <c r="B11" s="13" t="s">
        <v>21</v>
      </c>
      <c r="C11" s="29" t="s">
        <v>19</v>
      </c>
      <c r="D11" s="30" t="s">
        <v>13</v>
      </c>
      <c r="E11" s="30" t="s">
        <v>12</v>
      </c>
      <c r="F11" s="30" t="s">
        <v>11</v>
      </c>
      <c r="G11" s="30" t="s">
        <v>0</v>
      </c>
      <c r="H11" s="30" t="s">
        <v>1</v>
      </c>
      <c r="I11" s="30" t="s">
        <v>2</v>
      </c>
      <c r="J11" s="30" t="s">
        <v>3</v>
      </c>
      <c r="K11" s="30" t="s">
        <v>4</v>
      </c>
      <c r="L11" s="30" t="s">
        <v>10</v>
      </c>
      <c r="M11" s="30" t="s">
        <v>20</v>
      </c>
      <c r="N11" s="30" t="s">
        <v>14</v>
      </c>
      <c r="O11" s="31" t="s">
        <v>5</v>
      </c>
    </row>
    <row r="12" spans="2:17" ht="23.25" customHeight="1">
      <c r="B12" s="34" t="s">
        <v>48</v>
      </c>
      <c r="C12" s="44">
        <v>0</v>
      </c>
      <c r="D12" s="45">
        <v>0</v>
      </c>
      <c r="E12" s="45">
        <v>0</v>
      </c>
      <c r="F12" s="45">
        <v>0</v>
      </c>
      <c r="G12" s="45">
        <v>0</v>
      </c>
      <c r="H12" s="45">
        <v>1350</v>
      </c>
      <c r="I12" s="45">
        <v>4600</v>
      </c>
      <c r="J12" s="45">
        <v>6100</v>
      </c>
      <c r="K12" s="45">
        <v>4400</v>
      </c>
      <c r="L12" s="45">
        <v>4300</v>
      </c>
      <c r="M12" s="45">
        <v>0</v>
      </c>
      <c r="N12" s="46">
        <v>0</v>
      </c>
      <c r="O12" s="10">
        <f>SUM(C12:N12)</f>
        <v>20750</v>
      </c>
    </row>
    <row r="13" spans="2:17" ht="23.25" customHeight="1">
      <c r="B13" s="28" t="s">
        <v>23</v>
      </c>
      <c r="C13" s="47">
        <v>0</v>
      </c>
      <c r="D13" s="48">
        <v>0</v>
      </c>
      <c r="E13" s="48">
        <v>0</v>
      </c>
      <c r="F13" s="48">
        <v>0</v>
      </c>
      <c r="G13" s="48">
        <v>0</v>
      </c>
      <c r="H13" s="48">
        <v>2100</v>
      </c>
      <c r="I13" s="48">
        <v>5000</v>
      </c>
      <c r="J13" s="48">
        <v>6500</v>
      </c>
      <c r="K13" s="48">
        <v>5600</v>
      </c>
      <c r="L13" s="48">
        <v>4000</v>
      </c>
      <c r="M13" s="48">
        <v>0</v>
      </c>
      <c r="N13" s="49">
        <v>0</v>
      </c>
      <c r="O13" s="10">
        <f t="shared" ref="O13:O15" si="0">SUM(C13:N13)</f>
        <v>23200</v>
      </c>
    </row>
    <row r="14" spans="2:17" ht="23.25" customHeight="1">
      <c r="B14" s="28" t="s">
        <v>24</v>
      </c>
      <c r="C14" s="47">
        <v>0</v>
      </c>
      <c r="D14" s="48">
        <v>0</v>
      </c>
      <c r="E14" s="48">
        <v>0</v>
      </c>
      <c r="F14" s="48">
        <v>0</v>
      </c>
      <c r="G14" s="48">
        <v>500</v>
      </c>
      <c r="H14" s="48">
        <v>1600</v>
      </c>
      <c r="I14" s="48">
        <v>4500</v>
      </c>
      <c r="J14" s="48">
        <v>6000</v>
      </c>
      <c r="K14" s="48">
        <v>4900</v>
      </c>
      <c r="L14" s="48">
        <v>3200</v>
      </c>
      <c r="M14" s="48">
        <v>0</v>
      </c>
      <c r="N14" s="49">
        <v>0</v>
      </c>
      <c r="O14" s="10">
        <f t="shared" si="0"/>
        <v>20700</v>
      </c>
    </row>
    <row r="15" spans="2:17" ht="23.25" customHeight="1">
      <c r="B15" s="28" t="s">
        <v>25</v>
      </c>
      <c r="C15" s="47">
        <v>0</v>
      </c>
      <c r="D15" s="48">
        <v>0</v>
      </c>
      <c r="E15" s="48">
        <v>0</v>
      </c>
      <c r="F15" s="48">
        <v>0</v>
      </c>
      <c r="G15" s="48">
        <v>100</v>
      </c>
      <c r="H15" s="48">
        <v>1000</v>
      </c>
      <c r="I15" s="48">
        <v>4900</v>
      </c>
      <c r="J15" s="48">
        <v>5650</v>
      </c>
      <c r="K15" s="48">
        <v>4800</v>
      </c>
      <c r="L15" s="48">
        <v>3000</v>
      </c>
      <c r="M15" s="48">
        <v>0</v>
      </c>
      <c r="N15" s="49">
        <v>0</v>
      </c>
      <c r="O15" s="10">
        <f t="shared" si="0"/>
        <v>19450</v>
      </c>
    </row>
    <row r="16" spans="2:17" ht="23.25" customHeight="1">
      <c r="B16" s="28" t="s">
        <v>26</v>
      </c>
      <c r="C16" s="47">
        <v>0</v>
      </c>
      <c r="D16" s="48">
        <v>0</v>
      </c>
      <c r="E16" s="48">
        <v>0</v>
      </c>
      <c r="F16" s="48">
        <v>0</v>
      </c>
      <c r="G16" s="48">
        <v>200</v>
      </c>
      <c r="H16" s="48">
        <v>1700</v>
      </c>
      <c r="I16" s="48">
        <v>5600</v>
      </c>
      <c r="J16" s="48">
        <v>5850</v>
      </c>
      <c r="K16" s="48">
        <v>2950</v>
      </c>
      <c r="L16" s="48">
        <v>2700</v>
      </c>
      <c r="M16" s="48">
        <v>0</v>
      </c>
      <c r="N16" s="49">
        <v>0</v>
      </c>
      <c r="O16" s="10">
        <f>SUM(C16:N16)</f>
        <v>19000</v>
      </c>
    </row>
    <row r="17" spans="2:15" ht="23.25" customHeight="1">
      <c r="B17" s="28" t="s">
        <v>34</v>
      </c>
      <c r="C17" s="47">
        <v>0</v>
      </c>
      <c r="D17" s="48">
        <v>0</v>
      </c>
      <c r="E17" s="48">
        <v>0</v>
      </c>
      <c r="F17" s="48">
        <v>0</v>
      </c>
      <c r="G17" s="48">
        <v>1000</v>
      </c>
      <c r="H17" s="48">
        <v>3500</v>
      </c>
      <c r="I17" s="48">
        <v>7500</v>
      </c>
      <c r="J17" s="48">
        <v>7700</v>
      </c>
      <c r="K17" s="48">
        <v>4100</v>
      </c>
      <c r="L17" s="48">
        <v>3500</v>
      </c>
      <c r="M17" s="48">
        <v>1000</v>
      </c>
      <c r="N17" s="49">
        <v>0</v>
      </c>
      <c r="O17" s="10">
        <f t="shared" ref="O17:O18" si="1">SUM(C17:N17)</f>
        <v>28300</v>
      </c>
    </row>
    <row r="18" spans="2:15" ht="23.25" customHeight="1" thickBot="1">
      <c r="B18" s="109" t="s">
        <v>35</v>
      </c>
      <c r="C18" s="50">
        <v>0</v>
      </c>
      <c r="D18" s="51">
        <v>0</v>
      </c>
      <c r="E18" s="51">
        <v>0</v>
      </c>
      <c r="F18" s="51">
        <v>0</v>
      </c>
      <c r="G18" s="51">
        <v>700</v>
      </c>
      <c r="H18" s="51">
        <v>2000</v>
      </c>
      <c r="I18" s="51">
        <v>7000</v>
      </c>
      <c r="J18" s="51">
        <v>6400</v>
      </c>
      <c r="K18" s="51">
        <v>3000</v>
      </c>
      <c r="L18" s="51">
        <v>4000</v>
      </c>
      <c r="M18" s="51">
        <v>1500</v>
      </c>
      <c r="N18" s="52">
        <v>0</v>
      </c>
      <c r="O18" s="10">
        <f t="shared" si="1"/>
        <v>24600</v>
      </c>
    </row>
    <row r="19" spans="2:15" ht="18.75" customHeight="1">
      <c r="C19" t="s">
        <v>18</v>
      </c>
    </row>
    <row r="20" spans="2:15">
      <c r="C20" t="s">
        <v>16</v>
      </c>
    </row>
    <row r="22" spans="2:15" ht="35.1" customHeight="1">
      <c r="B22" s="38" t="s">
        <v>28</v>
      </c>
      <c r="C22" s="5"/>
      <c r="D22" s="5"/>
      <c r="E22" s="5"/>
      <c r="O22" s="43" t="s">
        <v>63</v>
      </c>
    </row>
    <row r="23" spans="2:15" ht="38.25" customHeight="1" thickBot="1">
      <c r="B23" s="13" t="s">
        <v>21</v>
      </c>
      <c r="C23" s="29" t="s">
        <v>19</v>
      </c>
      <c r="D23" s="30" t="s">
        <v>13</v>
      </c>
      <c r="E23" s="30" t="s">
        <v>12</v>
      </c>
      <c r="F23" s="30" t="s">
        <v>11</v>
      </c>
      <c r="G23" s="30" t="s">
        <v>0</v>
      </c>
      <c r="H23" s="30" t="s">
        <v>1</v>
      </c>
      <c r="I23" s="30" t="s">
        <v>2</v>
      </c>
      <c r="J23" s="30" t="s">
        <v>3</v>
      </c>
      <c r="K23" s="30" t="s">
        <v>4</v>
      </c>
      <c r="L23" s="30" t="s">
        <v>10</v>
      </c>
      <c r="M23" s="30" t="s">
        <v>20</v>
      </c>
      <c r="N23" s="30" t="s">
        <v>14</v>
      </c>
      <c r="O23" s="35" t="s">
        <v>5</v>
      </c>
    </row>
    <row r="24" spans="2:15" ht="23.25" customHeight="1">
      <c r="B24" s="34" t="s">
        <v>48</v>
      </c>
      <c r="C24" s="53"/>
      <c r="D24" s="54"/>
      <c r="E24" s="54"/>
      <c r="F24" s="59"/>
      <c r="G24" s="59"/>
      <c r="H24" s="59"/>
      <c r="I24" s="59"/>
      <c r="J24" s="59"/>
      <c r="K24" s="59"/>
      <c r="L24" s="59"/>
      <c r="M24" s="59"/>
      <c r="N24" s="60"/>
      <c r="O24" s="10">
        <f t="shared" ref="O24:O30" si="2">SUM(C24:N24)</f>
        <v>0</v>
      </c>
    </row>
    <row r="25" spans="2:15" ht="23.25" customHeight="1">
      <c r="B25" s="28" t="s">
        <v>23</v>
      </c>
      <c r="C25" s="55"/>
      <c r="D25" s="56"/>
      <c r="E25" s="56"/>
      <c r="F25" s="61"/>
      <c r="G25" s="61"/>
      <c r="H25" s="61"/>
      <c r="I25" s="61"/>
      <c r="J25" s="61"/>
      <c r="K25" s="61"/>
      <c r="L25" s="61"/>
      <c r="M25" s="61"/>
      <c r="N25" s="62"/>
      <c r="O25" s="10">
        <f t="shared" si="2"/>
        <v>0</v>
      </c>
    </row>
    <row r="26" spans="2:15" ht="23.25" customHeight="1">
      <c r="B26" s="28" t="s">
        <v>24</v>
      </c>
      <c r="C26" s="55"/>
      <c r="D26" s="56"/>
      <c r="E26" s="56"/>
      <c r="F26" s="61"/>
      <c r="G26" s="61"/>
      <c r="H26" s="61"/>
      <c r="I26" s="61"/>
      <c r="J26" s="61"/>
      <c r="K26" s="61"/>
      <c r="L26" s="61"/>
      <c r="M26" s="61"/>
      <c r="N26" s="62"/>
      <c r="O26" s="10">
        <f t="shared" si="2"/>
        <v>0</v>
      </c>
    </row>
    <row r="27" spans="2:15" ht="23.25" customHeight="1">
      <c r="B27" s="28" t="s">
        <v>25</v>
      </c>
      <c r="C27" s="55"/>
      <c r="D27" s="56"/>
      <c r="E27" s="56"/>
      <c r="F27" s="61"/>
      <c r="G27" s="61"/>
      <c r="H27" s="61"/>
      <c r="I27" s="61"/>
      <c r="J27" s="61"/>
      <c r="K27" s="61"/>
      <c r="L27" s="61"/>
      <c r="M27" s="61"/>
      <c r="N27" s="62"/>
      <c r="O27" s="10">
        <f t="shared" si="2"/>
        <v>0</v>
      </c>
    </row>
    <row r="28" spans="2:15" ht="23.25" customHeight="1">
      <c r="B28" s="28" t="s">
        <v>26</v>
      </c>
      <c r="C28" s="55"/>
      <c r="D28" s="56"/>
      <c r="E28" s="56"/>
      <c r="F28" s="61"/>
      <c r="G28" s="61"/>
      <c r="H28" s="61"/>
      <c r="I28" s="61"/>
      <c r="J28" s="61"/>
      <c r="K28" s="61"/>
      <c r="L28" s="61"/>
      <c r="M28" s="61"/>
      <c r="N28" s="62"/>
      <c r="O28" s="10">
        <f t="shared" si="2"/>
        <v>0</v>
      </c>
    </row>
    <row r="29" spans="2:15" ht="23.25" customHeight="1">
      <c r="B29" s="28" t="s">
        <v>34</v>
      </c>
      <c r="C29" s="55"/>
      <c r="D29" s="56"/>
      <c r="E29" s="56"/>
      <c r="F29" s="61"/>
      <c r="G29" s="61"/>
      <c r="H29" s="61"/>
      <c r="I29" s="61"/>
      <c r="J29" s="61"/>
      <c r="K29" s="61"/>
      <c r="L29" s="61"/>
      <c r="M29" s="61"/>
      <c r="N29" s="62"/>
      <c r="O29" s="10">
        <f t="shared" si="2"/>
        <v>0</v>
      </c>
    </row>
    <row r="30" spans="2:15" ht="23.25" customHeight="1" thickBot="1">
      <c r="B30" s="42" t="s">
        <v>35</v>
      </c>
      <c r="C30" s="57"/>
      <c r="D30" s="58"/>
      <c r="E30" s="58"/>
      <c r="F30" s="63"/>
      <c r="G30" s="63"/>
      <c r="H30" s="63"/>
      <c r="I30" s="63"/>
      <c r="J30" s="63"/>
      <c r="K30" s="63"/>
      <c r="L30" s="63"/>
      <c r="M30" s="63"/>
      <c r="N30" s="64"/>
      <c r="O30" s="10">
        <f t="shared" si="2"/>
        <v>0</v>
      </c>
    </row>
    <row r="34" spans="3:15" ht="21">
      <c r="C34" s="37" t="s">
        <v>29</v>
      </c>
    </row>
    <row r="36" spans="3:15" ht="18.75">
      <c r="K36" s="127" t="s">
        <v>17</v>
      </c>
      <c r="L36" s="127"/>
      <c r="M36" s="127"/>
      <c r="N36" s="127"/>
      <c r="O36" s="127"/>
    </row>
    <row r="38" spans="3:15" ht="35.25" customHeight="1">
      <c r="K38" s="18"/>
      <c r="L38" s="19" t="s">
        <v>9</v>
      </c>
      <c r="M38" s="121"/>
      <c r="N38" s="121"/>
      <c r="O38" s="122"/>
    </row>
    <row r="39" spans="3:15" ht="35.25" customHeight="1">
      <c r="K39" s="20"/>
      <c r="L39" s="21" t="s">
        <v>36</v>
      </c>
      <c r="M39" s="123"/>
      <c r="N39" s="123"/>
      <c r="O39" s="22" t="s">
        <v>37</v>
      </c>
    </row>
  </sheetData>
  <mergeCells count="5">
    <mergeCell ref="B2:O2"/>
    <mergeCell ref="M4:O4"/>
    <mergeCell ref="K36:O36"/>
    <mergeCell ref="M38:O38"/>
    <mergeCell ref="M39:N39"/>
  </mergeCells>
  <phoneticPr fontId="2"/>
  <pageMargins left="0.62992125984251968" right="0.19685039370078741" top="0.55118110236220474" bottom="0.19685039370078741" header="0.31496062992125984" footer="0.31496062992125984"/>
  <pageSetup paperSize="9" scale="78" orientation="portrait" cellComments="asDisplayed" errors="blank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T93"/>
  <sheetViews>
    <sheetView view="pageBreakPreview" topLeftCell="A28" zoomScale="60" zoomScaleNormal="100" zoomScalePageLayoutView="55" workbookViewId="0">
      <selection activeCell="U80" sqref="U80"/>
    </sheetView>
  </sheetViews>
  <sheetFormatPr defaultRowHeight="13.5"/>
  <cols>
    <col min="3" max="14" width="7.625" customWidth="1"/>
    <col min="15" max="15" width="10.375" customWidth="1"/>
    <col min="16" max="16" width="2.125" customWidth="1"/>
    <col min="17" max="17" width="10.875" customWidth="1"/>
    <col min="18" max="18" width="14.75" customWidth="1"/>
    <col min="19" max="19" width="14.875" customWidth="1"/>
    <col min="20" max="20" width="12.625" customWidth="1"/>
    <col min="22" max="22" width="13.125" customWidth="1"/>
  </cols>
  <sheetData>
    <row r="1" spans="2:20" ht="26.25" customHeight="1">
      <c r="B1" s="23" t="s">
        <v>8</v>
      </c>
    </row>
    <row r="2" spans="2:20" ht="46.5" customHeight="1">
      <c r="B2" s="133" t="s">
        <v>55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2:20" ht="18.75" customHeight="1" thickBot="1">
      <c r="B3" s="6"/>
    </row>
    <row r="4" spans="2:20" ht="30.75" customHeight="1" thickBot="1">
      <c r="Q4" s="117" t="s">
        <v>38</v>
      </c>
      <c r="R4" s="134" t="s">
        <v>68</v>
      </c>
      <c r="S4" s="135"/>
      <c r="T4" s="136"/>
    </row>
    <row r="5" spans="2:20" ht="32.450000000000003" customHeight="1" thickBot="1">
      <c r="C5" s="12"/>
      <c r="D5" s="97" t="s">
        <v>58</v>
      </c>
      <c r="E5" s="4"/>
      <c r="F5" s="4"/>
    </row>
    <row r="6" spans="2:20" ht="32.450000000000003" customHeight="1">
      <c r="C6" s="82"/>
      <c r="D6" s="26" t="s">
        <v>6</v>
      </c>
      <c r="E6" s="1"/>
      <c r="F6" s="1"/>
    </row>
    <row r="7" spans="2:20" ht="17.100000000000001" customHeight="1" thickBot="1">
      <c r="C7" s="1"/>
      <c r="E7" s="1"/>
      <c r="F7" s="1"/>
    </row>
    <row r="8" spans="2:20" ht="32.450000000000003" customHeight="1" thickTop="1" thickBot="1">
      <c r="C8" s="140">
        <v>100</v>
      </c>
      <c r="D8" s="141"/>
      <c r="E8" s="36" t="s">
        <v>46</v>
      </c>
      <c r="F8" s="98" t="s">
        <v>59</v>
      </c>
    </row>
    <row r="9" spans="2:20" ht="32.450000000000003" customHeight="1" thickTop="1">
      <c r="C9" s="66"/>
      <c r="D9" s="66"/>
      <c r="E9" s="36"/>
      <c r="F9" s="2"/>
    </row>
    <row r="10" spans="2:20" ht="32.450000000000003" customHeight="1">
      <c r="C10" s="66"/>
      <c r="D10" s="66"/>
      <c r="E10" s="36"/>
      <c r="F10" s="2"/>
    </row>
    <row r="11" spans="2:20" ht="24" customHeight="1">
      <c r="B11" s="6" t="s">
        <v>30</v>
      </c>
    </row>
    <row r="12" spans="2:20" ht="30" customHeight="1">
      <c r="B12" s="40" t="s">
        <v>51</v>
      </c>
      <c r="O12" s="24" t="s">
        <v>43</v>
      </c>
    </row>
    <row r="13" spans="2:20" ht="38.25" customHeight="1" thickBot="1">
      <c r="B13" s="27" t="s">
        <v>21</v>
      </c>
      <c r="C13" s="29" t="s">
        <v>19</v>
      </c>
      <c r="D13" s="30" t="s">
        <v>13</v>
      </c>
      <c r="E13" s="30" t="s">
        <v>12</v>
      </c>
      <c r="F13" s="30" t="s">
        <v>11</v>
      </c>
      <c r="G13" s="30" t="s">
        <v>0</v>
      </c>
      <c r="H13" s="30" t="s">
        <v>1</v>
      </c>
      <c r="I13" s="30" t="s">
        <v>2</v>
      </c>
      <c r="J13" s="30" t="s">
        <v>3</v>
      </c>
      <c r="K13" s="30" t="s">
        <v>4</v>
      </c>
      <c r="L13" s="30" t="s">
        <v>10</v>
      </c>
      <c r="M13" s="30" t="s">
        <v>20</v>
      </c>
      <c r="N13" s="30" t="s">
        <v>14</v>
      </c>
      <c r="O13" s="31" t="s">
        <v>5</v>
      </c>
      <c r="Q13" s="65" t="s">
        <v>49</v>
      </c>
      <c r="R13" s="33" t="s">
        <v>60</v>
      </c>
      <c r="S13" s="32" t="s">
        <v>45</v>
      </c>
      <c r="T13" s="79" t="s">
        <v>7</v>
      </c>
    </row>
    <row r="14" spans="2:20" ht="30" customHeight="1" thickTop="1">
      <c r="B14" s="28" t="s">
        <v>22</v>
      </c>
      <c r="C14" s="85">
        <v>0</v>
      </c>
      <c r="D14" s="86">
        <v>0</v>
      </c>
      <c r="E14" s="86">
        <v>0</v>
      </c>
      <c r="F14" s="86">
        <v>0</v>
      </c>
      <c r="G14" s="86">
        <v>0</v>
      </c>
      <c r="H14" s="86">
        <v>1350</v>
      </c>
      <c r="I14" s="86">
        <v>4600</v>
      </c>
      <c r="J14" s="86">
        <v>6100</v>
      </c>
      <c r="K14" s="86">
        <v>4400</v>
      </c>
      <c r="L14" s="86">
        <v>4300</v>
      </c>
      <c r="M14" s="86">
        <v>0</v>
      </c>
      <c r="N14" s="87">
        <v>0</v>
      </c>
      <c r="O14" s="70">
        <f>SUM(C14:N14)</f>
        <v>20750</v>
      </c>
      <c r="Q14" s="94">
        <v>50</v>
      </c>
      <c r="R14" s="11">
        <f>$C$8/Q14</f>
        <v>2</v>
      </c>
      <c r="S14" s="80">
        <f>O14*R14</f>
        <v>41500</v>
      </c>
      <c r="T14" s="83" t="str">
        <f>IF(S14=MAX($S$14:$S$20),"×",IF(S14=MIN($S$14:$S$20),"×","〇"))</f>
        <v>〇</v>
      </c>
    </row>
    <row r="15" spans="2:20" ht="30" customHeight="1">
      <c r="B15" s="28" t="s">
        <v>23</v>
      </c>
      <c r="C15" s="88">
        <v>0</v>
      </c>
      <c r="D15" s="89">
        <v>0</v>
      </c>
      <c r="E15" s="89">
        <v>0</v>
      </c>
      <c r="F15" s="89">
        <v>0</v>
      </c>
      <c r="G15" s="89">
        <v>0</v>
      </c>
      <c r="H15" s="89">
        <v>2100</v>
      </c>
      <c r="I15" s="89">
        <v>5000</v>
      </c>
      <c r="J15" s="89">
        <v>6500</v>
      </c>
      <c r="K15" s="89">
        <v>5600</v>
      </c>
      <c r="L15" s="89">
        <v>4000</v>
      </c>
      <c r="M15" s="89">
        <v>0</v>
      </c>
      <c r="N15" s="90">
        <v>0</v>
      </c>
      <c r="O15" s="70">
        <f t="shared" ref="O15:O20" si="0">SUM(C15:N15)</f>
        <v>23200</v>
      </c>
      <c r="Q15" s="95">
        <v>50</v>
      </c>
      <c r="R15" s="11">
        <f t="shared" ref="R15:R20" si="1">$C$8/Q15</f>
        <v>2</v>
      </c>
      <c r="S15" s="80">
        <f t="shared" ref="S15:S18" si="2">O15*R15</f>
        <v>46400</v>
      </c>
      <c r="T15" s="83" t="str">
        <f t="shared" ref="T15:T20" si="3">IF(S15=MAX($S$14:$S$20),"×",IF(S15=MIN($S$14:$S$20),"×","〇"))</f>
        <v>×</v>
      </c>
    </row>
    <row r="16" spans="2:20" ht="30" customHeight="1">
      <c r="B16" s="28" t="s">
        <v>39</v>
      </c>
      <c r="C16" s="88">
        <v>0</v>
      </c>
      <c r="D16" s="89">
        <v>0</v>
      </c>
      <c r="E16" s="89">
        <v>0</v>
      </c>
      <c r="F16" s="89">
        <v>0</v>
      </c>
      <c r="G16" s="89">
        <v>500</v>
      </c>
      <c r="H16" s="89">
        <v>1600</v>
      </c>
      <c r="I16" s="89">
        <v>4500</v>
      </c>
      <c r="J16" s="89">
        <v>6000</v>
      </c>
      <c r="K16" s="89">
        <v>4900</v>
      </c>
      <c r="L16" s="89">
        <v>3200</v>
      </c>
      <c r="M16" s="89">
        <v>0</v>
      </c>
      <c r="N16" s="90">
        <v>0</v>
      </c>
      <c r="O16" s="70">
        <f t="shared" si="0"/>
        <v>20700</v>
      </c>
      <c r="Q16" s="95">
        <v>50</v>
      </c>
      <c r="R16" s="11">
        <f t="shared" si="1"/>
        <v>2</v>
      </c>
      <c r="S16" s="80">
        <f t="shared" si="2"/>
        <v>41400</v>
      </c>
      <c r="T16" s="83" t="str">
        <f t="shared" si="3"/>
        <v>〇</v>
      </c>
    </row>
    <row r="17" spans="2:20" ht="30" customHeight="1">
      <c r="B17" s="28" t="s">
        <v>40</v>
      </c>
      <c r="C17" s="88">
        <v>0</v>
      </c>
      <c r="D17" s="89">
        <v>0</v>
      </c>
      <c r="E17" s="89">
        <v>0</v>
      </c>
      <c r="F17" s="89">
        <v>0</v>
      </c>
      <c r="G17" s="89">
        <v>100</v>
      </c>
      <c r="H17" s="89">
        <v>1000</v>
      </c>
      <c r="I17" s="89">
        <v>4900</v>
      </c>
      <c r="J17" s="89">
        <v>5650</v>
      </c>
      <c r="K17" s="89">
        <v>4800</v>
      </c>
      <c r="L17" s="89">
        <v>3000</v>
      </c>
      <c r="M17" s="89">
        <v>0</v>
      </c>
      <c r="N17" s="90">
        <v>0</v>
      </c>
      <c r="O17" s="70">
        <f t="shared" si="0"/>
        <v>19450</v>
      </c>
      <c r="Q17" s="95">
        <v>50</v>
      </c>
      <c r="R17" s="11">
        <f t="shared" si="1"/>
        <v>2</v>
      </c>
      <c r="S17" s="80">
        <f t="shared" si="2"/>
        <v>38900</v>
      </c>
      <c r="T17" s="83" t="str">
        <f t="shared" si="3"/>
        <v>〇</v>
      </c>
    </row>
    <row r="18" spans="2:20" ht="30" customHeight="1">
      <c r="B18" s="28" t="s">
        <v>41</v>
      </c>
      <c r="C18" s="88">
        <v>0</v>
      </c>
      <c r="D18" s="89">
        <v>0</v>
      </c>
      <c r="E18" s="89">
        <v>0</v>
      </c>
      <c r="F18" s="89">
        <v>0</v>
      </c>
      <c r="G18" s="89">
        <v>200</v>
      </c>
      <c r="H18" s="89">
        <v>1700</v>
      </c>
      <c r="I18" s="89">
        <v>5600</v>
      </c>
      <c r="J18" s="89">
        <v>5850</v>
      </c>
      <c r="K18" s="89">
        <v>2950</v>
      </c>
      <c r="L18" s="89">
        <v>2700</v>
      </c>
      <c r="M18" s="89">
        <v>0</v>
      </c>
      <c r="N18" s="90">
        <v>0</v>
      </c>
      <c r="O18" s="70">
        <f t="shared" si="0"/>
        <v>19000</v>
      </c>
      <c r="Q18" s="95">
        <v>50</v>
      </c>
      <c r="R18" s="11">
        <f t="shared" si="1"/>
        <v>2</v>
      </c>
      <c r="S18" s="80">
        <f t="shared" si="2"/>
        <v>38000</v>
      </c>
      <c r="T18" s="83" t="str">
        <f t="shared" si="3"/>
        <v>〇</v>
      </c>
    </row>
    <row r="19" spans="2:20" ht="30" customHeight="1">
      <c r="B19" s="28" t="s">
        <v>34</v>
      </c>
      <c r="C19" s="88">
        <v>0</v>
      </c>
      <c r="D19" s="89">
        <v>0</v>
      </c>
      <c r="E19" s="89">
        <v>0</v>
      </c>
      <c r="F19" s="89">
        <v>0</v>
      </c>
      <c r="G19" s="89">
        <v>1000</v>
      </c>
      <c r="H19" s="89">
        <v>3500</v>
      </c>
      <c r="I19" s="89">
        <v>7500</v>
      </c>
      <c r="J19" s="89">
        <v>7700</v>
      </c>
      <c r="K19" s="89">
        <v>4100</v>
      </c>
      <c r="L19" s="89">
        <v>3500</v>
      </c>
      <c r="M19" s="89">
        <v>1000</v>
      </c>
      <c r="N19" s="90">
        <v>0</v>
      </c>
      <c r="O19" s="70">
        <f t="shared" si="0"/>
        <v>28300</v>
      </c>
      <c r="Q19" s="95">
        <v>100</v>
      </c>
      <c r="R19" s="11">
        <f t="shared" si="1"/>
        <v>1</v>
      </c>
      <c r="S19" s="80">
        <f>O19*R19</f>
        <v>28300</v>
      </c>
      <c r="T19" s="83" t="str">
        <f t="shared" si="3"/>
        <v>〇</v>
      </c>
    </row>
    <row r="20" spans="2:20" ht="30" customHeight="1" thickBot="1">
      <c r="B20" s="28" t="s">
        <v>42</v>
      </c>
      <c r="C20" s="91">
        <v>0</v>
      </c>
      <c r="D20" s="92">
        <v>0</v>
      </c>
      <c r="E20" s="92">
        <v>0</v>
      </c>
      <c r="F20" s="92">
        <v>0</v>
      </c>
      <c r="G20" s="92">
        <v>700</v>
      </c>
      <c r="H20" s="92">
        <v>2000</v>
      </c>
      <c r="I20" s="92">
        <v>7000</v>
      </c>
      <c r="J20" s="92">
        <v>6400</v>
      </c>
      <c r="K20" s="92">
        <v>3000</v>
      </c>
      <c r="L20" s="92">
        <v>4000</v>
      </c>
      <c r="M20" s="92">
        <v>1500</v>
      </c>
      <c r="N20" s="93">
        <v>0</v>
      </c>
      <c r="O20" s="70">
        <f t="shared" si="0"/>
        <v>24600</v>
      </c>
      <c r="Q20" s="96">
        <v>100</v>
      </c>
      <c r="R20" s="11">
        <f t="shared" si="1"/>
        <v>1</v>
      </c>
      <c r="S20" s="80">
        <f>O20*R20</f>
        <v>24600</v>
      </c>
      <c r="T20" s="83" t="str">
        <f t="shared" si="3"/>
        <v>×</v>
      </c>
    </row>
    <row r="21" spans="2:20" ht="18" thickTop="1">
      <c r="B21" s="5" t="s">
        <v>44</v>
      </c>
    </row>
    <row r="24" spans="2:20" ht="30" customHeight="1" thickBot="1">
      <c r="B24" s="6" t="s">
        <v>50</v>
      </c>
      <c r="O24" s="24" t="s">
        <v>31</v>
      </c>
    </row>
    <row r="25" spans="2:20" ht="39.6" customHeight="1" thickTop="1" thickBot="1">
      <c r="B25" s="5"/>
      <c r="N25" s="17" t="s">
        <v>33</v>
      </c>
      <c r="O25" s="84">
        <v>0.45800000000000002</v>
      </c>
    </row>
    <row r="26" spans="2:20" ht="38.25" customHeight="1" thickTop="1">
      <c r="B26" s="27" t="s">
        <v>21</v>
      </c>
      <c r="C26" s="29" t="s">
        <v>19</v>
      </c>
      <c r="D26" s="30" t="s">
        <v>13</v>
      </c>
      <c r="E26" s="30" t="s">
        <v>12</v>
      </c>
      <c r="F26" s="30" t="s">
        <v>11</v>
      </c>
      <c r="G26" s="30" t="s">
        <v>0</v>
      </c>
      <c r="H26" s="30" t="s">
        <v>1</v>
      </c>
      <c r="I26" s="30" t="s">
        <v>2</v>
      </c>
      <c r="J26" s="30" t="s">
        <v>3</v>
      </c>
      <c r="K26" s="30" t="s">
        <v>4</v>
      </c>
      <c r="L26" s="30" t="s">
        <v>10</v>
      </c>
      <c r="M26" s="30" t="s">
        <v>20</v>
      </c>
      <c r="N26" s="30" t="s">
        <v>14</v>
      </c>
      <c r="O26" s="35" t="s">
        <v>5</v>
      </c>
      <c r="Q26" s="65" t="s">
        <v>49</v>
      </c>
      <c r="R26" s="33" t="s">
        <v>60</v>
      </c>
      <c r="S26" s="32" t="s">
        <v>45</v>
      </c>
      <c r="T26" s="79" t="s">
        <v>7</v>
      </c>
    </row>
    <row r="27" spans="2:20" ht="30" customHeight="1">
      <c r="B27" s="34" t="s">
        <v>22</v>
      </c>
      <c r="C27" s="72">
        <f t="shared" ref="C27:N33" si="4">C14/$O$25</f>
        <v>0</v>
      </c>
      <c r="D27" s="72">
        <f t="shared" si="4"/>
        <v>0</v>
      </c>
      <c r="E27" s="72">
        <f t="shared" si="4"/>
        <v>0</v>
      </c>
      <c r="F27" s="72">
        <f t="shared" si="4"/>
        <v>0</v>
      </c>
      <c r="G27" s="72">
        <f t="shared" si="4"/>
        <v>0</v>
      </c>
      <c r="H27" s="72">
        <f t="shared" si="4"/>
        <v>2947.5982532751091</v>
      </c>
      <c r="I27" s="72">
        <f t="shared" si="4"/>
        <v>10043.668122270741</v>
      </c>
      <c r="J27" s="72">
        <f t="shared" si="4"/>
        <v>13318.777292576418</v>
      </c>
      <c r="K27" s="72">
        <f t="shared" si="4"/>
        <v>9606.9868995633187</v>
      </c>
      <c r="L27" s="72">
        <f t="shared" si="4"/>
        <v>9388.6462882096075</v>
      </c>
      <c r="M27" s="72">
        <f t="shared" si="4"/>
        <v>0</v>
      </c>
      <c r="N27" s="72">
        <f t="shared" si="4"/>
        <v>0</v>
      </c>
      <c r="O27" s="9">
        <f>SUM(C27:N27)</f>
        <v>45305.676855895203</v>
      </c>
      <c r="Q27" s="77">
        <f t="shared" ref="Q27:Q33" si="5">$Q14</f>
        <v>50</v>
      </c>
      <c r="R27" s="11">
        <f>$C$8/Q27</f>
        <v>2</v>
      </c>
      <c r="S27" s="78">
        <f>O27*R27</f>
        <v>90611.353711790405</v>
      </c>
      <c r="T27" s="81" t="str">
        <f t="shared" ref="T27:T33" si="6">T14</f>
        <v>〇</v>
      </c>
    </row>
    <row r="28" spans="2:20" ht="30" customHeight="1">
      <c r="B28" s="28" t="s">
        <v>23</v>
      </c>
      <c r="C28" s="72">
        <f t="shared" si="4"/>
        <v>0</v>
      </c>
      <c r="D28" s="72">
        <f t="shared" si="4"/>
        <v>0</v>
      </c>
      <c r="E28" s="72">
        <f t="shared" si="4"/>
        <v>0</v>
      </c>
      <c r="F28" s="72">
        <f t="shared" si="4"/>
        <v>0</v>
      </c>
      <c r="G28" s="72">
        <f t="shared" si="4"/>
        <v>0</v>
      </c>
      <c r="H28" s="72">
        <f t="shared" si="4"/>
        <v>4585.1528384279472</v>
      </c>
      <c r="I28" s="72">
        <f t="shared" si="4"/>
        <v>10917.03056768559</v>
      </c>
      <c r="J28" s="72">
        <f t="shared" si="4"/>
        <v>14192.139737991265</v>
      </c>
      <c r="K28" s="72">
        <f t="shared" si="4"/>
        <v>12227.074235807861</v>
      </c>
      <c r="L28" s="72">
        <f t="shared" si="4"/>
        <v>8733.6244541484721</v>
      </c>
      <c r="M28" s="72">
        <f t="shared" si="4"/>
        <v>0</v>
      </c>
      <c r="N28" s="72">
        <f t="shared" si="4"/>
        <v>0</v>
      </c>
      <c r="O28" s="9">
        <f t="shared" ref="O28:O33" si="7">SUM(C28:N28)</f>
        <v>50655.021834061139</v>
      </c>
      <c r="Q28" s="77">
        <f t="shared" si="5"/>
        <v>50</v>
      </c>
      <c r="R28" s="11">
        <f t="shared" ref="R28:R33" si="8">$C$8/Q28</f>
        <v>2</v>
      </c>
      <c r="S28" s="78">
        <f t="shared" ref="S28:S32" si="9">O28*R28</f>
        <v>101310.04366812228</v>
      </c>
      <c r="T28" s="81" t="str">
        <f t="shared" si="6"/>
        <v>×</v>
      </c>
    </row>
    <row r="29" spans="2:20" ht="30" customHeight="1">
      <c r="B29" s="28" t="s">
        <v>39</v>
      </c>
      <c r="C29" s="72">
        <f t="shared" si="4"/>
        <v>0</v>
      </c>
      <c r="D29" s="72">
        <f t="shared" si="4"/>
        <v>0</v>
      </c>
      <c r="E29" s="72">
        <f t="shared" si="4"/>
        <v>0</v>
      </c>
      <c r="F29" s="72">
        <f t="shared" si="4"/>
        <v>0</v>
      </c>
      <c r="G29" s="72">
        <f t="shared" si="4"/>
        <v>1091.703056768559</v>
      </c>
      <c r="H29" s="72">
        <f t="shared" si="4"/>
        <v>3493.4497816593885</v>
      </c>
      <c r="I29" s="72">
        <f t="shared" si="4"/>
        <v>9825.3275109170299</v>
      </c>
      <c r="J29" s="72">
        <f t="shared" si="4"/>
        <v>13100.436681222707</v>
      </c>
      <c r="K29" s="72">
        <f t="shared" si="4"/>
        <v>10698.689956331877</v>
      </c>
      <c r="L29" s="72">
        <f t="shared" si="4"/>
        <v>6986.8995633187769</v>
      </c>
      <c r="M29" s="72">
        <f t="shared" si="4"/>
        <v>0</v>
      </c>
      <c r="N29" s="72">
        <f t="shared" si="4"/>
        <v>0</v>
      </c>
      <c r="O29" s="9">
        <f t="shared" si="7"/>
        <v>45196.506550218328</v>
      </c>
      <c r="Q29" s="77">
        <f t="shared" si="5"/>
        <v>50</v>
      </c>
      <c r="R29" s="11">
        <f t="shared" si="8"/>
        <v>2</v>
      </c>
      <c r="S29" s="78">
        <f t="shared" si="9"/>
        <v>90393.013100436656</v>
      </c>
      <c r="T29" s="81" t="str">
        <f t="shared" si="6"/>
        <v>〇</v>
      </c>
    </row>
    <row r="30" spans="2:20" ht="30" customHeight="1">
      <c r="B30" s="28" t="s">
        <v>40</v>
      </c>
      <c r="C30" s="72">
        <f t="shared" si="4"/>
        <v>0</v>
      </c>
      <c r="D30" s="72">
        <f t="shared" si="4"/>
        <v>0</v>
      </c>
      <c r="E30" s="72">
        <f t="shared" si="4"/>
        <v>0</v>
      </c>
      <c r="F30" s="72">
        <f t="shared" si="4"/>
        <v>0</v>
      </c>
      <c r="G30" s="72">
        <f t="shared" si="4"/>
        <v>218.34061135371178</v>
      </c>
      <c r="H30" s="72">
        <f t="shared" si="4"/>
        <v>2183.406113537118</v>
      </c>
      <c r="I30" s="72">
        <f t="shared" si="4"/>
        <v>10698.689956331877</v>
      </c>
      <c r="J30" s="72">
        <f t="shared" si="4"/>
        <v>12336.244541484715</v>
      </c>
      <c r="K30" s="72">
        <f t="shared" si="4"/>
        <v>10480.349344978165</v>
      </c>
      <c r="L30" s="72">
        <f t="shared" si="4"/>
        <v>6550.2183406113536</v>
      </c>
      <c r="M30" s="72">
        <f t="shared" si="4"/>
        <v>0</v>
      </c>
      <c r="N30" s="72">
        <f t="shared" si="4"/>
        <v>0</v>
      </c>
      <c r="O30" s="9">
        <f t="shared" si="7"/>
        <v>42467.24890829694</v>
      </c>
      <c r="Q30" s="77">
        <f t="shared" si="5"/>
        <v>50</v>
      </c>
      <c r="R30" s="11">
        <f t="shared" si="8"/>
        <v>2</v>
      </c>
      <c r="S30" s="78">
        <f t="shared" si="9"/>
        <v>84934.497816593881</v>
      </c>
      <c r="T30" s="81" t="str">
        <f t="shared" si="6"/>
        <v>〇</v>
      </c>
    </row>
    <row r="31" spans="2:20" ht="30" customHeight="1">
      <c r="B31" s="28" t="s">
        <v>41</v>
      </c>
      <c r="C31" s="72">
        <f t="shared" si="4"/>
        <v>0</v>
      </c>
      <c r="D31" s="72">
        <f t="shared" si="4"/>
        <v>0</v>
      </c>
      <c r="E31" s="72">
        <f t="shared" si="4"/>
        <v>0</v>
      </c>
      <c r="F31" s="72">
        <f t="shared" si="4"/>
        <v>0</v>
      </c>
      <c r="G31" s="72">
        <f t="shared" si="4"/>
        <v>436.68122270742356</v>
      </c>
      <c r="H31" s="72">
        <f t="shared" si="4"/>
        <v>3711.7903930131001</v>
      </c>
      <c r="I31" s="72">
        <f t="shared" si="4"/>
        <v>12227.074235807861</v>
      </c>
      <c r="J31" s="72">
        <f t="shared" si="4"/>
        <v>12772.925764192139</v>
      </c>
      <c r="K31" s="72">
        <f t="shared" si="4"/>
        <v>6441.048034934498</v>
      </c>
      <c r="L31" s="72">
        <f t="shared" si="4"/>
        <v>5895.1965065502181</v>
      </c>
      <c r="M31" s="72">
        <f t="shared" si="4"/>
        <v>0</v>
      </c>
      <c r="N31" s="72">
        <f t="shared" si="4"/>
        <v>0</v>
      </c>
      <c r="O31" s="9">
        <f t="shared" si="7"/>
        <v>41484.716157205243</v>
      </c>
      <c r="Q31" s="77">
        <f t="shared" si="5"/>
        <v>50</v>
      </c>
      <c r="R31" s="11">
        <f t="shared" si="8"/>
        <v>2</v>
      </c>
      <c r="S31" s="78">
        <f t="shared" si="9"/>
        <v>82969.432314410486</v>
      </c>
      <c r="T31" s="81" t="str">
        <f t="shared" si="6"/>
        <v>〇</v>
      </c>
    </row>
    <row r="32" spans="2:20" ht="30" customHeight="1">
      <c r="B32" s="28" t="s">
        <v>34</v>
      </c>
      <c r="C32" s="72">
        <f t="shared" si="4"/>
        <v>0</v>
      </c>
      <c r="D32" s="72">
        <f t="shared" si="4"/>
        <v>0</v>
      </c>
      <c r="E32" s="72">
        <f t="shared" si="4"/>
        <v>0</v>
      </c>
      <c r="F32" s="72">
        <f t="shared" si="4"/>
        <v>0</v>
      </c>
      <c r="G32" s="72">
        <f t="shared" si="4"/>
        <v>2183.406113537118</v>
      </c>
      <c r="H32" s="72">
        <f t="shared" si="4"/>
        <v>7641.9213973799124</v>
      </c>
      <c r="I32" s="72">
        <f t="shared" si="4"/>
        <v>16375.545851528384</v>
      </c>
      <c r="J32" s="72">
        <f t="shared" si="4"/>
        <v>16812.227074235809</v>
      </c>
      <c r="K32" s="72">
        <f t="shared" si="4"/>
        <v>8951.9650655021833</v>
      </c>
      <c r="L32" s="72">
        <f t="shared" si="4"/>
        <v>7641.9213973799124</v>
      </c>
      <c r="M32" s="72">
        <f t="shared" si="4"/>
        <v>2183.406113537118</v>
      </c>
      <c r="N32" s="72">
        <f t="shared" si="4"/>
        <v>0</v>
      </c>
      <c r="O32" s="9">
        <f t="shared" si="7"/>
        <v>61790.393013100438</v>
      </c>
      <c r="Q32" s="77">
        <f t="shared" si="5"/>
        <v>100</v>
      </c>
      <c r="R32" s="11">
        <f t="shared" si="8"/>
        <v>1</v>
      </c>
      <c r="S32" s="78">
        <f t="shared" si="9"/>
        <v>61790.393013100438</v>
      </c>
      <c r="T32" s="81" t="str">
        <f t="shared" si="6"/>
        <v>〇</v>
      </c>
    </row>
    <row r="33" spans="2:20" ht="30" customHeight="1">
      <c r="B33" s="28" t="s">
        <v>42</v>
      </c>
      <c r="C33" s="72">
        <f t="shared" si="4"/>
        <v>0</v>
      </c>
      <c r="D33" s="72">
        <f t="shared" si="4"/>
        <v>0</v>
      </c>
      <c r="E33" s="72">
        <f t="shared" si="4"/>
        <v>0</v>
      </c>
      <c r="F33" s="72">
        <f t="shared" si="4"/>
        <v>0</v>
      </c>
      <c r="G33" s="72">
        <f t="shared" si="4"/>
        <v>1528.3842794759826</v>
      </c>
      <c r="H33" s="72">
        <f t="shared" si="4"/>
        <v>4366.812227074236</v>
      </c>
      <c r="I33" s="72">
        <f t="shared" si="4"/>
        <v>15283.842794759825</v>
      </c>
      <c r="J33" s="72">
        <f t="shared" si="4"/>
        <v>13973.799126637554</v>
      </c>
      <c r="K33" s="72">
        <f t="shared" si="4"/>
        <v>6550.2183406113536</v>
      </c>
      <c r="L33" s="72">
        <f t="shared" si="4"/>
        <v>8733.6244541484721</v>
      </c>
      <c r="M33" s="72">
        <f t="shared" si="4"/>
        <v>3275.1091703056768</v>
      </c>
      <c r="N33" s="72">
        <f t="shared" si="4"/>
        <v>0</v>
      </c>
      <c r="O33" s="9">
        <f t="shared" si="7"/>
        <v>53711.7903930131</v>
      </c>
      <c r="Q33" s="77">
        <f t="shared" si="5"/>
        <v>100</v>
      </c>
      <c r="R33" s="11">
        <f t="shared" si="8"/>
        <v>1</v>
      </c>
      <c r="S33" s="78">
        <f>O33*R33</f>
        <v>53711.7903930131</v>
      </c>
      <c r="T33" s="81" t="str">
        <f t="shared" si="6"/>
        <v>×</v>
      </c>
    </row>
    <row r="35" spans="2:20" ht="14.25" thickBot="1"/>
    <row r="36" spans="2:20" ht="39.950000000000003" customHeight="1" thickTop="1" thickBot="1">
      <c r="B36" s="128" t="s">
        <v>69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30"/>
      <c r="S36" s="39">
        <f>(SUM(S27:S33)-MAX(S27:S33)-MIN(S27:S33))/5</f>
        <v>82139.73799126636</v>
      </c>
      <c r="T36" s="38" t="s">
        <v>32</v>
      </c>
    </row>
    <row r="37" spans="2:20" ht="14.25" thickTop="1"/>
    <row r="38" spans="2:20" ht="30" customHeight="1">
      <c r="B38" s="6" t="s">
        <v>52</v>
      </c>
    </row>
    <row r="39" spans="2:20" ht="39.6" customHeight="1">
      <c r="B39" s="5"/>
      <c r="N39" s="75"/>
      <c r="O39" s="76" t="s">
        <v>53</v>
      </c>
    </row>
    <row r="40" spans="2:20" ht="38.25" customHeight="1">
      <c r="B40" s="27" t="s">
        <v>21</v>
      </c>
      <c r="C40" s="29" t="s">
        <v>19</v>
      </c>
      <c r="D40" s="30" t="s">
        <v>13</v>
      </c>
      <c r="E40" s="30" t="s">
        <v>12</v>
      </c>
      <c r="F40" s="30" t="s">
        <v>11</v>
      </c>
      <c r="G40" s="30" t="s">
        <v>0</v>
      </c>
      <c r="H40" s="30" t="s">
        <v>1</v>
      </c>
      <c r="I40" s="30" t="s">
        <v>2</v>
      </c>
      <c r="J40" s="30" t="s">
        <v>3</v>
      </c>
      <c r="K40" s="30" t="s">
        <v>4</v>
      </c>
      <c r="L40" s="30" t="s">
        <v>10</v>
      </c>
      <c r="M40" s="30" t="s">
        <v>20</v>
      </c>
      <c r="N40" s="73" t="s">
        <v>14</v>
      </c>
      <c r="O40" s="74" t="s">
        <v>5</v>
      </c>
      <c r="Q40" s="65" t="s">
        <v>49</v>
      </c>
      <c r="R40" s="33" t="s">
        <v>60</v>
      </c>
      <c r="S40" s="32" t="s">
        <v>45</v>
      </c>
      <c r="T40" s="79" t="s">
        <v>7</v>
      </c>
    </row>
    <row r="41" spans="2:20" ht="30" customHeight="1">
      <c r="B41" s="34" t="s">
        <v>22</v>
      </c>
      <c r="C41" s="72">
        <f>C27*1.299</f>
        <v>0</v>
      </c>
      <c r="D41" s="72">
        <f t="shared" ref="D41:N41" si="10">D27*1.299</f>
        <v>0</v>
      </c>
      <c r="E41" s="72">
        <f t="shared" si="10"/>
        <v>0</v>
      </c>
      <c r="F41" s="72">
        <f t="shared" si="10"/>
        <v>0</v>
      </c>
      <c r="G41" s="72">
        <f t="shared" si="10"/>
        <v>0</v>
      </c>
      <c r="H41" s="72">
        <f t="shared" si="10"/>
        <v>3828.9301310043666</v>
      </c>
      <c r="I41" s="72">
        <f t="shared" si="10"/>
        <v>13046.724890829692</v>
      </c>
      <c r="J41" s="72">
        <f t="shared" si="10"/>
        <v>17301.091703056765</v>
      </c>
      <c r="K41" s="72">
        <f t="shared" si="10"/>
        <v>12479.475982532751</v>
      </c>
      <c r="L41" s="72">
        <f t="shared" si="10"/>
        <v>12195.851528384279</v>
      </c>
      <c r="M41" s="72">
        <f t="shared" si="10"/>
        <v>0</v>
      </c>
      <c r="N41" s="72">
        <f t="shared" si="10"/>
        <v>0</v>
      </c>
      <c r="O41" s="9">
        <f>SUM(C41:N41)</f>
        <v>58852.07423580785</v>
      </c>
      <c r="Q41" s="77">
        <f t="shared" ref="Q41:Q47" si="11">$Q14</f>
        <v>50</v>
      </c>
      <c r="R41" s="11">
        <f>$C$8/Q41</f>
        <v>2</v>
      </c>
      <c r="S41" s="78">
        <f>O41*R41</f>
        <v>117704.1484716157</v>
      </c>
      <c r="T41" s="81" t="str">
        <f t="shared" ref="T41:T47" si="12">T14</f>
        <v>〇</v>
      </c>
    </row>
    <row r="42" spans="2:20" ht="30" customHeight="1">
      <c r="B42" s="28" t="s">
        <v>23</v>
      </c>
      <c r="C42" s="72">
        <f t="shared" ref="C42:N47" si="13">C28*1.299</f>
        <v>0</v>
      </c>
      <c r="D42" s="72">
        <f t="shared" si="13"/>
        <v>0</v>
      </c>
      <c r="E42" s="72">
        <f t="shared" si="13"/>
        <v>0</v>
      </c>
      <c r="F42" s="72">
        <f t="shared" si="13"/>
        <v>0</v>
      </c>
      <c r="G42" s="72">
        <f t="shared" si="13"/>
        <v>0</v>
      </c>
      <c r="H42" s="72">
        <f t="shared" si="13"/>
        <v>5956.1135371179034</v>
      </c>
      <c r="I42" s="72">
        <f t="shared" si="13"/>
        <v>14181.22270742358</v>
      </c>
      <c r="J42" s="72">
        <f t="shared" si="13"/>
        <v>18435.589519650654</v>
      </c>
      <c r="K42" s="72">
        <f t="shared" si="13"/>
        <v>15882.96943231441</v>
      </c>
      <c r="L42" s="72">
        <f t="shared" si="13"/>
        <v>11344.978165938865</v>
      </c>
      <c r="M42" s="72">
        <f t="shared" si="13"/>
        <v>0</v>
      </c>
      <c r="N42" s="72">
        <f t="shared" si="13"/>
        <v>0</v>
      </c>
      <c r="O42" s="9">
        <f t="shared" ref="O42:O47" si="14">SUM(C42:N42)</f>
        <v>65800.873362445418</v>
      </c>
      <c r="Q42" s="77">
        <f t="shared" si="11"/>
        <v>50</v>
      </c>
      <c r="R42" s="11">
        <f t="shared" ref="R42:R47" si="15">$C$8/Q42</f>
        <v>2</v>
      </c>
      <c r="S42" s="78">
        <f t="shared" ref="S42:S46" si="16">O42*R42</f>
        <v>131601.74672489084</v>
      </c>
      <c r="T42" s="81" t="str">
        <f t="shared" si="12"/>
        <v>×</v>
      </c>
    </row>
    <row r="43" spans="2:20" ht="30" customHeight="1">
      <c r="B43" s="28" t="s">
        <v>39</v>
      </c>
      <c r="C43" s="72">
        <f t="shared" si="13"/>
        <v>0</v>
      </c>
      <c r="D43" s="72">
        <f t="shared" si="13"/>
        <v>0</v>
      </c>
      <c r="E43" s="72">
        <f t="shared" si="13"/>
        <v>0</v>
      </c>
      <c r="F43" s="72">
        <f t="shared" si="13"/>
        <v>0</v>
      </c>
      <c r="G43" s="72">
        <f t="shared" si="13"/>
        <v>1418.1222707423581</v>
      </c>
      <c r="H43" s="72">
        <f t="shared" si="13"/>
        <v>4537.9912663755458</v>
      </c>
      <c r="I43" s="72">
        <f t="shared" si="13"/>
        <v>12763.100436681221</v>
      </c>
      <c r="J43" s="72">
        <f t="shared" si="13"/>
        <v>17017.467248908295</v>
      </c>
      <c r="K43" s="72">
        <f t="shared" si="13"/>
        <v>13897.598253275108</v>
      </c>
      <c r="L43" s="72">
        <f t="shared" si="13"/>
        <v>9075.9825327510916</v>
      </c>
      <c r="M43" s="72">
        <f t="shared" si="13"/>
        <v>0</v>
      </c>
      <c r="N43" s="72">
        <f t="shared" si="13"/>
        <v>0</v>
      </c>
      <c r="O43" s="9">
        <f t="shared" si="14"/>
        <v>58710.262008733618</v>
      </c>
      <c r="Q43" s="77">
        <f t="shared" si="11"/>
        <v>50</v>
      </c>
      <c r="R43" s="11">
        <f t="shared" si="15"/>
        <v>2</v>
      </c>
      <c r="S43" s="78">
        <f t="shared" si="16"/>
        <v>117420.52401746724</v>
      </c>
      <c r="T43" s="81" t="str">
        <f t="shared" si="12"/>
        <v>〇</v>
      </c>
    </row>
    <row r="44" spans="2:20" ht="30" customHeight="1">
      <c r="B44" s="28" t="s">
        <v>40</v>
      </c>
      <c r="C44" s="72">
        <f t="shared" si="13"/>
        <v>0</v>
      </c>
      <c r="D44" s="72">
        <f t="shared" si="13"/>
        <v>0</v>
      </c>
      <c r="E44" s="72">
        <f t="shared" si="13"/>
        <v>0</v>
      </c>
      <c r="F44" s="72">
        <f t="shared" si="13"/>
        <v>0</v>
      </c>
      <c r="G44" s="72">
        <f t="shared" si="13"/>
        <v>283.62445414847161</v>
      </c>
      <c r="H44" s="72">
        <f t="shared" si="13"/>
        <v>2836.2445414847161</v>
      </c>
      <c r="I44" s="72">
        <f t="shared" si="13"/>
        <v>13897.598253275108</v>
      </c>
      <c r="J44" s="72">
        <f t="shared" si="13"/>
        <v>16024.781659388644</v>
      </c>
      <c r="K44" s="72">
        <f t="shared" si="13"/>
        <v>13613.973799126636</v>
      </c>
      <c r="L44" s="72">
        <f t="shared" si="13"/>
        <v>8508.7336244541475</v>
      </c>
      <c r="M44" s="72">
        <f t="shared" si="13"/>
        <v>0</v>
      </c>
      <c r="N44" s="72">
        <f t="shared" si="13"/>
        <v>0</v>
      </c>
      <c r="O44" s="9">
        <f t="shared" si="14"/>
        <v>55164.956331877722</v>
      </c>
      <c r="Q44" s="77">
        <f t="shared" si="11"/>
        <v>50</v>
      </c>
      <c r="R44" s="11">
        <f t="shared" si="15"/>
        <v>2</v>
      </c>
      <c r="S44" s="78">
        <f t="shared" si="16"/>
        <v>110329.91266375544</v>
      </c>
      <c r="T44" s="81" t="str">
        <f t="shared" si="12"/>
        <v>〇</v>
      </c>
    </row>
    <row r="45" spans="2:20" ht="30" customHeight="1">
      <c r="B45" s="28" t="s">
        <v>41</v>
      </c>
      <c r="C45" s="72">
        <f t="shared" si="13"/>
        <v>0</v>
      </c>
      <c r="D45" s="72">
        <f t="shared" si="13"/>
        <v>0</v>
      </c>
      <c r="E45" s="72">
        <f t="shared" si="13"/>
        <v>0</v>
      </c>
      <c r="F45" s="72">
        <f t="shared" si="13"/>
        <v>0</v>
      </c>
      <c r="G45" s="72">
        <f t="shared" si="13"/>
        <v>567.24890829694323</v>
      </c>
      <c r="H45" s="72">
        <f t="shared" si="13"/>
        <v>4821.615720524017</v>
      </c>
      <c r="I45" s="72">
        <f t="shared" si="13"/>
        <v>15882.96943231441</v>
      </c>
      <c r="J45" s="72">
        <f t="shared" si="13"/>
        <v>16592.03056768559</v>
      </c>
      <c r="K45" s="72">
        <f t="shared" si="13"/>
        <v>8366.9213973799124</v>
      </c>
      <c r="L45" s="72">
        <f t="shared" si="13"/>
        <v>7657.8602620087331</v>
      </c>
      <c r="M45" s="72">
        <f t="shared" si="13"/>
        <v>0</v>
      </c>
      <c r="N45" s="72">
        <f t="shared" si="13"/>
        <v>0</v>
      </c>
      <c r="O45" s="9">
        <f t="shared" si="14"/>
        <v>53888.646288209602</v>
      </c>
      <c r="Q45" s="77">
        <f t="shared" si="11"/>
        <v>50</v>
      </c>
      <c r="R45" s="11">
        <f t="shared" si="15"/>
        <v>2</v>
      </c>
      <c r="S45" s="78">
        <f t="shared" si="16"/>
        <v>107777.2925764192</v>
      </c>
      <c r="T45" s="81" t="str">
        <f t="shared" si="12"/>
        <v>〇</v>
      </c>
    </row>
    <row r="46" spans="2:20" ht="30" customHeight="1">
      <c r="B46" s="28" t="s">
        <v>34</v>
      </c>
      <c r="C46" s="72">
        <f t="shared" si="13"/>
        <v>0</v>
      </c>
      <c r="D46" s="72">
        <f t="shared" si="13"/>
        <v>0</v>
      </c>
      <c r="E46" s="72">
        <f t="shared" si="13"/>
        <v>0</v>
      </c>
      <c r="F46" s="72">
        <f t="shared" si="13"/>
        <v>0</v>
      </c>
      <c r="G46" s="72">
        <f t="shared" si="13"/>
        <v>2836.2445414847161</v>
      </c>
      <c r="H46" s="72">
        <f t="shared" si="13"/>
        <v>9926.855895196506</v>
      </c>
      <c r="I46" s="72">
        <f t="shared" si="13"/>
        <v>21271.834061135371</v>
      </c>
      <c r="J46" s="72">
        <f t="shared" si="13"/>
        <v>21839.082969432315</v>
      </c>
      <c r="K46" s="72">
        <f t="shared" si="13"/>
        <v>11628.602620087335</v>
      </c>
      <c r="L46" s="72">
        <f t="shared" si="13"/>
        <v>9926.855895196506</v>
      </c>
      <c r="M46" s="72">
        <f t="shared" si="13"/>
        <v>2836.2445414847161</v>
      </c>
      <c r="N46" s="72">
        <f t="shared" si="13"/>
        <v>0</v>
      </c>
      <c r="O46" s="9">
        <f t="shared" si="14"/>
        <v>80265.720524017466</v>
      </c>
      <c r="Q46" s="77">
        <f t="shared" si="11"/>
        <v>100</v>
      </c>
      <c r="R46" s="11">
        <f t="shared" si="15"/>
        <v>1</v>
      </c>
      <c r="S46" s="78">
        <f t="shared" si="16"/>
        <v>80265.720524017466</v>
      </c>
      <c r="T46" s="81" t="str">
        <f t="shared" si="12"/>
        <v>〇</v>
      </c>
    </row>
    <row r="47" spans="2:20" ht="30" customHeight="1">
      <c r="B47" s="28" t="s">
        <v>42</v>
      </c>
      <c r="C47" s="72">
        <f t="shared" si="13"/>
        <v>0</v>
      </c>
      <c r="D47" s="72">
        <f t="shared" si="13"/>
        <v>0</v>
      </c>
      <c r="E47" s="72">
        <f t="shared" si="13"/>
        <v>0</v>
      </c>
      <c r="F47" s="72">
        <f t="shared" si="13"/>
        <v>0</v>
      </c>
      <c r="G47" s="72">
        <f t="shared" si="13"/>
        <v>1985.3711790393013</v>
      </c>
      <c r="H47" s="72">
        <f t="shared" si="13"/>
        <v>5672.4890829694323</v>
      </c>
      <c r="I47" s="72">
        <f t="shared" si="13"/>
        <v>19853.711790393012</v>
      </c>
      <c r="J47" s="72">
        <f t="shared" si="13"/>
        <v>18151.965065502183</v>
      </c>
      <c r="K47" s="72">
        <f t="shared" si="13"/>
        <v>8508.7336244541475</v>
      </c>
      <c r="L47" s="72">
        <f t="shared" si="13"/>
        <v>11344.978165938865</v>
      </c>
      <c r="M47" s="72">
        <f t="shared" si="13"/>
        <v>4254.3668122270738</v>
      </c>
      <c r="N47" s="72">
        <f t="shared" si="13"/>
        <v>0</v>
      </c>
      <c r="O47" s="9">
        <f t="shared" si="14"/>
        <v>69771.615720524016</v>
      </c>
      <c r="Q47" s="77">
        <f t="shared" si="11"/>
        <v>100</v>
      </c>
      <c r="R47" s="11">
        <f t="shared" si="15"/>
        <v>1</v>
      </c>
      <c r="S47" s="78">
        <f>O47*R47</f>
        <v>69771.615720524016</v>
      </c>
      <c r="T47" s="81" t="str">
        <f t="shared" si="12"/>
        <v>×</v>
      </c>
    </row>
    <row r="49" spans="2:20" ht="14.25" thickBot="1"/>
    <row r="50" spans="2:20" ht="39.950000000000003" customHeight="1" thickTop="1" thickBot="1">
      <c r="B50" s="128" t="s">
        <v>69</v>
      </c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30"/>
      <c r="S50" s="39">
        <f>(SUM(S41:S47)-MAX(S41:S47)-MIN(S41:S47))/5</f>
        <v>106699.51965065501</v>
      </c>
      <c r="T50" s="38" t="s">
        <v>54</v>
      </c>
    </row>
    <row r="51" spans="2:20" ht="39.950000000000003" customHeight="1" thickTop="1">
      <c r="B51" s="115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69"/>
      <c r="T51" s="38"/>
    </row>
    <row r="52" spans="2:20" ht="39.950000000000003" customHeight="1">
      <c r="B52" s="115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9" t="s">
        <v>38</v>
      </c>
      <c r="R52" s="144" t="str">
        <f>R4</f>
        <v>岡山　健太郎</v>
      </c>
      <c r="S52" s="145"/>
      <c r="T52" s="145"/>
    </row>
    <row r="53" spans="2:20" ht="39.950000000000003" customHeight="1">
      <c r="B53" s="115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69"/>
      <c r="T53" s="38"/>
    </row>
    <row r="55" spans="2:20" ht="35.1" customHeight="1">
      <c r="B55" s="6" t="s">
        <v>56</v>
      </c>
      <c r="O55" s="24" t="s">
        <v>47</v>
      </c>
    </row>
    <row r="56" spans="2:20" ht="38.25" customHeight="1" thickBot="1">
      <c r="B56" s="41" t="s">
        <v>21</v>
      </c>
      <c r="C56" s="29" t="s">
        <v>19</v>
      </c>
      <c r="D56" s="29" t="s">
        <v>13</v>
      </c>
      <c r="E56" s="29" t="s">
        <v>12</v>
      </c>
      <c r="F56" s="29" t="s">
        <v>11</v>
      </c>
      <c r="G56" s="29" t="s">
        <v>0</v>
      </c>
      <c r="H56" s="29" t="s">
        <v>1</v>
      </c>
      <c r="I56" s="29" t="s">
        <v>2</v>
      </c>
      <c r="J56" s="29" t="s">
        <v>3</v>
      </c>
      <c r="K56" s="29" t="s">
        <v>4</v>
      </c>
      <c r="L56" s="29" t="s">
        <v>10</v>
      </c>
      <c r="M56" s="29" t="s">
        <v>20</v>
      </c>
      <c r="N56" s="29" t="s">
        <v>14</v>
      </c>
      <c r="O56" s="35" t="s">
        <v>5</v>
      </c>
      <c r="Q56" s="65" t="s">
        <v>49</v>
      </c>
      <c r="R56" s="33" t="s">
        <v>60</v>
      </c>
      <c r="S56" s="32" t="s">
        <v>45</v>
      </c>
      <c r="T56" s="79" t="s">
        <v>7</v>
      </c>
    </row>
    <row r="57" spans="2:20" ht="30" customHeight="1" thickTop="1">
      <c r="B57" s="28" t="s">
        <v>22</v>
      </c>
      <c r="C57" s="99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1350</v>
      </c>
      <c r="I57" s="100">
        <v>4600</v>
      </c>
      <c r="J57" s="100">
        <v>6100</v>
      </c>
      <c r="K57" s="100">
        <v>4400</v>
      </c>
      <c r="L57" s="100">
        <v>4300</v>
      </c>
      <c r="M57" s="100">
        <v>0</v>
      </c>
      <c r="N57" s="101">
        <v>0</v>
      </c>
      <c r="O57" s="10">
        <f>SUM(C57:N57)</f>
        <v>20750</v>
      </c>
      <c r="Q57" s="77">
        <f t="shared" ref="Q57:Q63" si="17">$Q14</f>
        <v>50</v>
      </c>
      <c r="R57" s="11">
        <f>$C$8/Q57</f>
        <v>2</v>
      </c>
      <c r="S57" s="80">
        <f>O57*R57</f>
        <v>41500</v>
      </c>
      <c r="T57" s="81" t="str">
        <f>IF(S57=MAX($S$14:$S$20),"×",IF(S57=MIN($S$14:$S$20),"×","〇"))</f>
        <v>〇</v>
      </c>
    </row>
    <row r="58" spans="2:20" ht="30" customHeight="1">
      <c r="B58" s="28" t="s">
        <v>23</v>
      </c>
      <c r="C58" s="102">
        <v>0</v>
      </c>
      <c r="D58" s="103">
        <v>0</v>
      </c>
      <c r="E58" s="103">
        <v>0</v>
      </c>
      <c r="F58" s="103">
        <v>0</v>
      </c>
      <c r="G58" s="103">
        <v>0</v>
      </c>
      <c r="H58" s="103">
        <v>2100</v>
      </c>
      <c r="I58" s="103">
        <v>5000</v>
      </c>
      <c r="J58" s="103">
        <v>6500</v>
      </c>
      <c r="K58" s="103">
        <v>5600</v>
      </c>
      <c r="L58" s="103">
        <v>4000</v>
      </c>
      <c r="M58" s="103">
        <v>0</v>
      </c>
      <c r="N58" s="104">
        <v>0</v>
      </c>
      <c r="O58" s="10">
        <f t="shared" ref="O58:O63" si="18">SUM(C58:N58)</f>
        <v>23200</v>
      </c>
      <c r="Q58" s="77">
        <f t="shared" si="17"/>
        <v>50</v>
      </c>
      <c r="R58" s="11">
        <f t="shared" ref="R58:R62" si="19">$C$8/Q58</f>
        <v>2</v>
      </c>
      <c r="S58" s="80">
        <f t="shared" ref="S58:S62" si="20">O58*R58</f>
        <v>46400</v>
      </c>
      <c r="T58" s="81" t="str">
        <f t="shared" ref="T58:T63" si="21">IF(S58=MAX($S$14:$S$20),"×",IF(S58=MIN($S$14:$S$20),"×","〇"))</f>
        <v>×</v>
      </c>
    </row>
    <row r="59" spans="2:20" ht="30" customHeight="1">
      <c r="B59" s="28" t="s">
        <v>39</v>
      </c>
      <c r="C59" s="102">
        <v>0</v>
      </c>
      <c r="D59" s="103">
        <v>0</v>
      </c>
      <c r="E59" s="103">
        <v>0</v>
      </c>
      <c r="F59" s="103">
        <v>0</v>
      </c>
      <c r="G59" s="103">
        <v>500</v>
      </c>
      <c r="H59" s="103">
        <v>1600</v>
      </c>
      <c r="I59" s="103">
        <v>4500</v>
      </c>
      <c r="J59" s="103">
        <v>6000</v>
      </c>
      <c r="K59" s="103">
        <v>4900</v>
      </c>
      <c r="L59" s="103">
        <v>3200</v>
      </c>
      <c r="M59" s="103">
        <v>0</v>
      </c>
      <c r="N59" s="104">
        <v>0</v>
      </c>
      <c r="O59" s="10">
        <f t="shared" si="18"/>
        <v>20700</v>
      </c>
      <c r="Q59" s="77">
        <f t="shared" si="17"/>
        <v>50</v>
      </c>
      <c r="R59" s="11">
        <f>$C$8/Q59</f>
        <v>2</v>
      </c>
      <c r="S59" s="80">
        <f t="shared" si="20"/>
        <v>41400</v>
      </c>
      <c r="T59" s="81" t="str">
        <f t="shared" si="21"/>
        <v>〇</v>
      </c>
    </row>
    <row r="60" spans="2:20" ht="30" customHeight="1">
      <c r="B60" s="28" t="s">
        <v>40</v>
      </c>
      <c r="C60" s="102">
        <v>0</v>
      </c>
      <c r="D60" s="103">
        <v>0</v>
      </c>
      <c r="E60" s="103">
        <v>0</v>
      </c>
      <c r="F60" s="103">
        <v>0</v>
      </c>
      <c r="G60" s="103">
        <v>100</v>
      </c>
      <c r="H60" s="103">
        <v>1000</v>
      </c>
      <c r="I60" s="103">
        <v>4900</v>
      </c>
      <c r="J60" s="103">
        <v>5650</v>
      </c>
      <c r="K60" s="103">
        <v>4800</v>
      </c>
      <c r="L60" s="103">
        <v>3000</v>
      </c>
      <c r="M60" s="103">
        <v>0</v>
      </c>
      <c r="N60" s="104">
        <v>0</v>
      </c>
      <c r="O60" s="10">
        <f t="shared" si="18"/>
        <v>19450</v>
      </c>
      <c r="Q60" s="77">
        <f t="shared" si="17"/>
        <v>50</v>
      </c>
      <c r="R60" s="11">
        <f t="shared" si="19"/>
        <v>2</v>
      </c>
      <c r="S60" s="80">
        <f t="shared" si="20"/>
        <v>38900</v>
      </c>
      <c r="T60" s="81" t="str">
        <f t="shared" si="21"/>
        <v>〇</v>
      </c>
    </row>
    <row r="61" spans="2:20" ht="30" customHeight="1">
      <c r="B61" s="28" t="s">
        <v>41</v>
      </c>
      <c r="C61" s="102">
        <v>0</v>
      </c>
      <c r="D61" s="103">
        <v>0</v>
      </c>
      <c r="E61" s="103">
        <v>0</v>
      </c>
      <c r="F61" s="103">
        <v>0</v>
      </c>
      <c r="G61" s="103">
        <v>200</v>
      </c>
      <c r="H61" s="103">
        <v>1700</v>
      </c>
      <c r="I61" s="103">
        <v>5600</v>
      </c>
      <c r="J61" s="103">
        <v>5850</v>
      </c>
      <c r="K61" s="103">
        <v>2950</v>
      </c>
      <c r="L61" s="103">
        <v>2700</v>
      </c>
      <c r="M61" s="103">
        <v>0</v>
      </c>
      <c r="N61" s="104">
        <v>0</v>
      </c>
      <c r="O61" s="10">
        <f t="shared" si="18"/>
        <v>19000</v>
      </c>
      <c r="Q61" s="77">
        <f t="shared" si="17"/>
        <v>50</v>
      </c>
      <c r="R61" s="11">
        <f t="shared" si="19"/>
        <v>2</v>
      </c>
      <c r="S61" s="80">
        <f t="shared" si="20"/>
        <v>38000</v>
      </c>
      <c r="T61" s="81" t="str">
        <f t="shared" si="21"/>
        <v>〇</v>
      </c>
    </row>
    <row r="62" spans="2:20" ht="30" customHeight="1">
      <c r="B62" s="28" t="s">
        <v>34</v>
      </c>
      <c r="C62" s="102">
        <v>0</v>
      </c>
      <c r="D62" s="103">
        <v>0</v>
      </c>
      <c r="E62" s="103">
        <v>0</v>
      </c>
      <c r="F62" s="103">
        <v>0</v>
      </c>
      <c r="G62" s="103">
        <v>1000</v>
      </c>
      <c r="H62" s="103">
        <v>3500</v>
      </c>
      <c r="I62" s="103">
        <v>7500</v>
      </c>
      <c r="J62" s="103">
        <v>7700</v>
      </c>
      <c r="K62" s="103">
        <v>4100</v>
      </c>
      <c r="L62" s="103">
        <v>3500</v>
      </c>
      <c r="M62" s="103">
        <v>1000</v>
      </c>
      <c r="N62" s="104">
        <v>0</v>
      </c>
      <c r="O62" s="10">
        <f t="shared" si="18"/>
        <v>28300</v>
      </c>
      <c r="Q62" s="77">
        <f t="shared" si="17"/>
        <v>100</v>
      </c>
      <c r="R62" s="11">
        <f t="shared" si="19"/>
        <v>1</v>
      </c>
      <c r="S62" s="80">
        <f t="shared" si="20"/>
        <v>28300</v>
      </c>
      <c r="T62" s="81" t="str">
        <f t="shared" si="21"/>
        <v>〇</v>
      </c>
    </row>
    <row r="63" spans="2:20" ht="30" customHeight="1" thickBot="1">
      <c r="B63" s="28" t="s">
        <v>42</v>
      </c>
      <c r="C63" s="105">
        <v>0</v>
      </c>
      <c r="D63" s="106">
        <v>0</v>
      </c>
      <c r="E63" s="106">
        <v>0</v>
      </c>
      <c r="F63" s="106">
        <v>0</v>
      </c>
      <c r="G63" s="106">
        <v>700</v>
      </c>
      <c r="H63" s="106">
        <v>2000</v>
      </c>
      <c r="I63" s="106">
        <v>7000</v>
      </c>
      <c r="J63" s="106">
        <v>6400</v>
      </c>
      <c r="K63" s="106">
        <v>3000</v>
      </c>
      <c r="L63" s="106">
        <v>4000</v>
      </c>
      <c r="M63" s="106">
        <v>1500</v>
      </c>
      <c r="N63" s="107">
        <v>0</v>
      </c>
      <c r="O63" s="10">
        <f t="shared" si="18"/>
        <v>24600</v>
      </c>
      <c r="Q63" s="77">
        <f t="shared" si="17"/>
        <v>100</v>
      </c>
      <c r="R63" s="11">
        <f>$C$8/Q63</f>
        <v>1</v>
      </c>
      <c r="S63" s="80">
        <f>O63*R63</f>
        <v>24600</v>
      </c>
      <c r="T63" s="81" t="str">
        <f t="shared" si="21"/>
        <v>×</v>
      </c>
    </row>
    <row r="64" spans="2:20" ht="14.25" thickTop="1"/>
    <row r="65" spans="2:20" ht="14.25" thickBot="1"/>
    <row r="66" spans="2:20" ht="35.1" customHeight="1" thickTop="1" thickBot="1">
      <c r="B66" s="128" t="s">
        <v>70</v>
      </c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30"/>
      <c r="S66" s="39">
        <f>(SUM(S57:S63)-MAX(S57:S63)-MIN(S57:S63))/5</f>
        <v>37620</v>
      </c>
      <c r="T66" s="38" t="s">
        <v>32</v>
      </c>
    </row>
    <row r="67" spans="2:20" ht="14.25" thickTop="1"/>
    <row r="68" spans="2:20" ht="30" customHeight="1">
      <c r="B68" s="6" t="s">
        <v>57</v>
      </c>
    </row>
    <row r="69" spans="2:20" ht="39.6" customHeight="1">
      <c r="B69" s="5"/>
      <c r="N69" s="75"/>
      <c r="O69" s="76" t="s">
        <v>53</v>
      </c>
    </row>
    <row r="70" spans="2:20" ht="38.25" customHeight="1">
      <c r="B70" s="27" t="s">
        <v>21</v>
      </c>
      <c r="C70" s="29" t="s">
        <v>19</v>
      </c>
      <c r="D70" s="30" t="s">
        <v>13</v>
      </c>
      <c r="E70" s="30" t="s">
        <v>12</v>
      </c>
      <c r="F70" s="30" t="s">
        <v>11</v>
      </c>
      <c r="G70" s="30" t="s">
        <v>0</v>
      </c>
      <c r="H70" s="30" t="s">
        <v>1</v>
      </c>
      <c r="I70" s="30" t="s">
        <v>2</v>
      </c>
      <c r="J70" s="30" t="s">
        <v>3</v>
      </c>
      <c r="K70" s="30" t="s">
        <v>4</v>
      </c>
      <c r="L70" s="30" t="s">
        <v>10</v>
      </c>
      <c r="M70" s="30" t="s">
        <v>20</v>
      </c>
      <c r="N70" s="73" t="s">
        <v>14</v>
      </c>
      <c r="O70" s="74" t="s">
        <v>5</v>
      </c>
      <c r="Q70" s="65" t="s">
        <v>49</v>
      </c>
      <c r="R70" s="33" t="s">
        <v>60</v>
      </c>
      <c r="S70" s="32" t="s">
        <v>45</v>
      </c>
      <c r="T70" s="16" t="s">
        <v>7</v>
      </c>
    </row>
    <row r="71" spans="2:20" ht="30" customHeight="1">
      <c r="B71" s="34" t="s">
        <v>22</v>
      </c>
      <c r="C71" s="72">
        <f>C57*1.56</f>
        <v>0</v>
      </c>
      <c r="D71" s="72">
        <f t="shared" ref="D71:N71" si="22">D57*1.56</f>
        <v>0</v>
      </c>
      <c r="E71" s="72">
        <f t="shared" si="22"/>
        <v>0</v>
      </c>
      <c r="F71" s="72">
        <f t="shared" si="22"/>
        <v>0</v>
      </c>
      <c r="G71" s="72">
        <f t="shared" si="22"/>
        <v>0</v>
      </c>
      <c r="H71" s="72">
        <f t="shared" si="22"/>
        <v>2106</v>
      </c>
      <c r="I71" s="72">
        <f t="shared" si="22"/>
        <v>7176</v>
      </c>
      <c r="J71" s="72">
        <f t="shared" si="22"/>
        <v>9516</v>
      </c>
      <c r="K71" s="72">
        <f t="shared" si="22"/>
        <v>6864</v>
      </c>
      <c r="L71" s="72">
        <f t="shared" si="22"/>
        <v>6708</v>
      </c>
      <c r="M71" s="72">
        <f t="shared" si="22"/>
        <v>0</v>
      </c>
      <c r="N71" s="72">
        <f t="shared" si="22"/>
        <v>0</v>
      </c>
      <c r="O71" s="9">
        <f>SUM(C71:N71)</f>
        <v>32370</v>
      </c>
      <c r="Q71" s="77">
        <f t="shared" ref="Q71:Q77" si="23">$Q14</f>
        <v>50</v>
      </c>
      <c r="R71" s="11">
        <f>$C$8/Q71</f>
        <v>2</v>
      </c>
      <c r="S71" s="71">
        <f>O71*R71</f>
        <v>64740</v>
      </c>
      <c r="T71" s="81" t="str">
        <f>T57</f>
        <v>〇</v>
      </c>
    </row>
    <row r="72" spans="2:20" ht="30" customHeight="1">
      <c r="B72" s="28" t="s">
        <v>23</v>
      </c>
      <c r="C72" s="72">
        <f t="shared" ref="C72:N77" si="24">C58*1.56</f>
        <v>0</v>
      </c>
      <c r="D72" s="72">
        <f t="shared" si="24"/>
        <v>0</v>
      </c>
      <c r="E72" s="72">
        <f t="shared" si="24"/>
        <v>0</v>
      </c>
      <c r="F72" s="72">
        <f t="shared" si="24"/>
        <v>0</v>
      </c>
      <c r="G72" s="72">
        <f t="shared" si="24"/>
        <v>0</v>
      </c>
      <c r="H72" s="72">
        <f t="shared" si="24"/>
        <v>3276</v>
      </c>
      <c r="I72" s="72">
        <f t="shared" si="24"/>
        <v>7800</v>
      </c>
      <c r="J72" s="72">
        <f t="shared" si="24"/>
        <v>10140</v>
      </c>
      <c r="K72" s="72">
        <f t="shared" si="24"/>
        <v>8736</v>
      </c>
      <c r="L72" s="72">
        <f t="shared" si="24"/>
        <v>6240</v>
      </c>
      <c r="M72" s="72">
        <f t="shared" si="24"/>
        <v>0</v>
      </c>
      <c r="N72" s="72">
        <f t="shared" si="24"/>
        <v>0</v>
      </c>
      <c r="O72" s="9">
        <f t="shared" ref="O72:O77" si="25">SUM(C72:N72)</f>
        <v>36192</v>
      </c>
      <c r="Q72" s="77">
        <f t="shared" si="23"/>
        <v>50</v>
      </c>
      <c r="R72" s="11">
        <f t="shared" ref="R72:R77" si="26">$C$8/Q72</f>
        <v>2</v>
      </c>
      <c r="S72" s="71">
        <f t="shared" ref="S72:S76" si="27">O72*R72</f>
        <v>72384</v>
      </c>
      <c r="T72" s="81" t="str">
        <f t="shared" ref="T72:T77" si="28">T58</f>
        <v>×</v>
      </c>
    </row>
    <row r="73" spans="2:20" ht="30" customHeight="1">
      <c r="B73" s="28" t="s">
        <v>39</v>
      </c>
      <c r="C73" s="72">
        <f t="shared" si="24"/>
        <v>0</v>
      </c>
      <c r="D73" s="72">
        <f t="shared" si="24"/>
        <v>0</v>
      </c>
      <c r="E73" s="72">
        <f t="shared" si="24"/>
        <v>0</v>
      </c>
      <c r="F73" s="72">
        <f t="shared" si="24"/>
        <v>0</v>
      </c>
      <c r="G73" s="72">
        <f t="shared" si="24"/>
        <v>780</v>
      </c>
      <c r="H73" s="72">
        <f t="shared" si="24"/>
        <v>2496</v>
      </c>
      <c r="I73" s="72">
        <f t="shared" si="24"/>
        <v>7020</v>
      </c>
      <c r="J73" s="72">
        <f t="shared" si="24"/>
        <v>9360</v>
      </c>
      <c r="K73" s="72">
        <f t="shared" si="24"/>
        <v>7644</v>
      </c>
      <c r="L73" s="72">
        <f t="shared" si="24"/>
        <v>4992</v>
      </c>
      <c r="M73" s="72">
        <f t="shared" si="24"/>
        <v>0</v>
      </c>
      <c r="N73" s="72">
        <f t="shared" si="24"/>
        <v>0</v>
      </c>
      <c r="O73" s="9">
        <f t="shared" si="25"/>
        <v>32292</v>
      </c>
      <c r="Q73" s="77">
        <f t="shared" si="23"/>
        <v>50</v>
      </c>
      <c r="R73" s="11">
        <f t="shared" si="26"/>
        <v>2</v>
      </c>
      <c r="S73" s="71">
        <f t="shared" si="27"/>
        <v>64584</v>
      </c>
      <c r="T73" s="81" t="str">
        <f t="shared" si="28"/>
        <v>〇</v>
      </c>
    </row>
    <row r="74" spans="2:20" ht="30" customHeight="1">
      <c r="B74" s="28" t="s">
        <v>40</v>
      </c>
      <c r="C74" s="72">
        <f t="shared" si="24"/>
        <v>0</v>
      </c>
      <c r="D74" s="72">
        <f t="shared" si="24"/>
        <v>0</v>
      </c>
      <c r="E74" s="72">
        <f t="shared" si="24"/>
        <v>0</v>
      </c>
      <c r="F74" s="72">
        <f t="shared" si="24"/>
        <v>0</v>
      </c>
      <c r="G74" s="72">
        <f t="shared" si="24"/>
        <v>156</v>
      </c>
      <c r="H74" s="72">
        <f t="shared" si="24"/>
        <v>1560</v>
      </c>
      <c r="I74" s="72">
        <f t="shared" si="24"/>
        <v>7644</v>
      </c>
      <c r="J74" s="72">
        <f t="shared" si="24"/>
        <v>8814</v>
      </c>
      <c r="K74" s="72">
        <f t="shared" si="24"/>
        <v>7488</v>
      </c>
      <c r="L74" s="72">
        <f t="shared" si="24"/>
        <v>4680</v>
      </c>
      <c r="M74" s="72">
        <f t="shared" si="24"/>
        <v>0</v>
      </c>
      <c r="N74" s="72">
        <f t="shared" si="24"/>
        <v>0</v>
      </c>
      <c r="O74" s="9">
        <f t="shared" si="25"/>
        <v>30342</v>
      </c>
      <c r="Q74" s="77">
        <f t="shared" si="23"/>
        <v>50</v>
      </c>
      <c r="R74" s="11">
        <f t="shared" si="26"/>
        <v>2</v>
      </c>
      <c r="S74" s="71">
        <f t="shared" si="27"/>
        <v>60684</v>
      </c>
      <c r="T74" s="81" t="str">
        <f t="shared" si="28"/>
        <v>〇</v>
      </c>
    </row>
    <row r="75" spans="2:20" ht="30" customHeight="1">
      <c r="B75" s="28" t="s">
        <v>41</v>
      </c>
      <c r="C75" s="72">
        <f t="shared" si="24"/>
        <v>0</v>
      </c>
      <c r="D75" s="72">
        <f t="shared" si="24"/>
        <v>0</v>
      </c>
      <c r="E75" s="72">
        <f t="shared" si="24"/>
        <v>0</v>
      </c>
      <c r="F75" s="72">
        <f t="shared" si="24"/>
        <v>0</v>
      </c>
      <c r="G75" s="72">
        <f t="shared" si="24"/>
        <v>312</v>
      </c>
      <c r="H75" s="72">
        <f t="shared" si="24"/>
        <v>2652</v>
      </c>
      <c r="I75" s="72">
        <f t="shared" si="24"/>
        <v>8736</v>
      </c>
      <c r="J75" s="72">
        <f t="shared" si="24"/>
        <v>9126</v>
      </c>
      <c r="K75" s="72">
        <f t="shared" si="24"/>
        <v>4602</v>
      </c>
      <c r="L75" s="72">
        <f t="shared" si="24"/>
        <v>4212</v>
      </c>
      <c r="M75" s="72">
        <f t="shared" si="24"/>
        <v>0</v>
      </c>
      <c r="N75" s="72">
        <f t="shared" si="24"/>
        <v>0</v>
      </c>
      <c r="O75" s="9">
        <f t="shared" si="25"/>
        <v>29640</v>
      </c>
      <c r="Q75" s="77">
        <f t="shared" si="23"/>
        <v>50</v>
      </c>
      <c r="R75" s="11">
        <f t="shared" si="26"/>
        <v>2</v>
      </c>
      <c r="S75" s="71">
        <f t="shared" si="27"/>
        <v>59280</v>
      </c>
      <c r="T75" s="81" t="str">
        <f t="shared" si="28"/>
        <v>〇</v>
      </c>
    </row>
    <row r="76" spans="2:20" ht="30" customHeight="1">
      <c r="B76" s="28" t="s">
        <v>34</v>
      </c>
      <c r="C76" s="72">
        <f t="shared" si="24"/>
        <v>0</v>
      </c>
      <c r="D76" s="72">
        <f t="shared" si="24"/>
        <v>0</v>
      </c>
      <c r="E76" s="72">
        <f t="shared" si="24"/>
        <v>0</v>
      </c>
      <c r="F76" s="72">
        <f t="shared" si="24"/>
        <v>0</v>
      </c>
      <c r="G76" s="72">
        <f t="shared" si="24"/>
        <v>1560</v>
      </c>
      <c r="H76" s="72">
        <f t="shared" si="24"/>
        <v>5460</v>
      </c>
      <c r="I76" s="72">
        <f t="shared" si="24"/>
        <v>11700</v>
      </c>
      <c r="J76" s="72">
        <f t="shared" si="24"/>
        <v>12012</v>
      </c>
      <c r="K76" s="72">
        <f t="shared" si="24"/>
        <v>6396</v>
      </c>
      <c r="L76" s="72">
        <f t="shared" si="24"/>
        <v>5460</v>
      </c>
      <c r="M76" s="72">
        <f t="shared" si="24"/>
        <v>1560</v>
      </c>
      <c r="N76" s="72">
        <f t="shared" si="24"/>
        <v>0</v>
      </c>
      <c r="O76" s="9">
        <f t="shared" si="25"/>
        <v>44148</v>
      </c>
      <c r="Q76" s="77">
        <f t="shared" si="23"/>
        <v>100</v>
      </c>
      <c r="R76" s="11">
        <f t="shared" si="26"/>
        <v>1</v>
      </c>
      <c r="S76" s="71">
        <f t="shared" si="27"/>
        <v>44148</v>
      </c>
      <c r="T76" s="81" t="str">
        <f t="shared" si="28"/>
        <v>〇</v>
      </c>
    </row>
    <row r="77" spans="2:20" ht="30" customHeight="1">
      <c r="B77" s="28" t="s">
        <v>42</v>
      </c>
      <c r="C77" s="72">
        <f t="shared" si="24"/>
        <v>0</v>
      </c>
      <c r="D77" s="72">
        <f t="shared" si="24"/>
        <v>0</v>
      </c>
      <c r="E77" s="72">
        <f t="shared" si="24"/>
        <v>0</v>
      </c>
      <c r="F77" s="72">
        <f t="shared" si="24"/>
        <v>0</v>
      </c>
      <c r="G77" s="72">
        <f t="shared" si="24"/>
        <v>1092</v>
      </c>
      <c r="H77" s="72">
        <f t="shared" si="24"/>
        <v>3120</v>
      </c>
      <c r="I77" s="72">
        <f t="shared" si="24"/>
        <v>10920</v>
      </c>
      <c r="J77" s="72">
        <f t="shared" si="24"/>
        <v>9984</v>
      </c>
      <c r="K77" s="72">
        <f t="shared" si="24"/>
        <v>4680</v>
      </c>
      <c r="L77" s="72">
        <f t="shared" si="24"/>
        <v>6240</v>
      </c>
      <c r="M77" s="72">
        <f t="shared" si="24"/>
        <v>2340</v>
      </c>
      <c r="N77" s="72">
        <f t="shared" si="24"/>
        <v>0</v>
      </c>
      <c r="O77" s="9">
        <f t="shared" si="25"/>
        <v>38376</v>
      </c>
      <c r="Q77" s="77">
        <f t="shared" si="23"/>
        <v>100</v>
      </c>
      <c r="R77" s="11">
        <f t="shared" si="26"/>
        <v>1</v>
      </c>
      <c r="S77" s="71">
        <f>O77*R77</f>
        <v>38376</v>
      </c>
      <c r="T77" s="81" t="str">
        <f t="shared" si="28"/>
        <v>×</v>
      </c>
    </row>
    <row r="79" spans="2:20" ht="14.25" thickBot="1"/>
    <row r="80" spans="2:20" ht="39.950000000000003" customHeight="1" thickTop="1" thickBot="1">
      <c r="B80" s="128" t="s">
        <v>70</v>
      </c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30"/>
      <c r="S80" s="39">
        <f>(SUM(S71:S77)-MAX(S71:S77)-MIN(S71:S77))/5</f>
        <v>58687.199999999997</v>
      </c>
      <c r="T80" s="38" t="s">
        <v>54</v>
      </c>
    </row>
    <row r="81" spans="2:19" ht="20.25" customHeight="1" thickTop="1">
      <c r="B81" s="3"/>
      <c r="C81" s="5"/>
      <c r="D81" s="5"/>
      <c r="E81" s="5"/>
      <c r="F81" s="5"/>
      <c r="R81" s="8"/>
      <c r="S81" s="7"/>
    </row>
    <row r="82" spans="2:19" ht="38.25" customHeight="1"/>
    <row r="83" spans="2:19" ht="23.25" customHeight="1"/>
    <row r="84" spans="2:19" ht="23.25" customHeight="1"/>
    <row r="85" spans="2:19" ht="23.25" customHeight="1"/>
    <row r="86" spans="2:19" ht="23.25" customHeight="1"/>
    <row r="87" spans="2:19" ht="23.25" customHeight="1"/>
    <row r="88" spans="2:19" ht="23.25" customHeight="1"/>
    <row r="89" spans="2:19" ht="23.25" customHeight="1"/>
    <row r="92" spans="2:19" ht="27.75" customHeight="1"/>
    <row r="93" spans="2:19" ht="27.75" customHeight="1"/>
  </sheetData>
  <mergeCells count="8">
    <mergeCell ref="B66:R66"/>
    <mergeCell ref="B80:R80"/>
    <mergeCell ref="B2:T2"/>
    <mergeCell ref="R4:T4"/>
    <mergeCell ref="C8:D8"/>
    <mergeCell ref="B36:R36"/>
    <mergeCell ref="B50:R50"/>
    <mergeCell ref="R52:T52"/>
  </mergeCells>
  <phoneticPr fontId="2"/>
  <pageMargins left="0.62992125984251968" right="0.19685039370078741" top="0.55118110236220474" bottom="0.19685039370078741" header="0.31496062992125984" footer="0.31496062992125984"/>
  <pageSetup paperSize="9" scale="58" fitToHeight="0" orientation="portrait" cellComments="asDisplayed" errors="blank" r:id="rId1"/>
  <rowBreaks count="1" manualBreakCount="1">
    <brk id="50" min="1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（参考様式①）ガス販売証明書</vt:lpstr>
      <vt:lpstr>（参考様式②）平均燃油使用量（７中５）</vt:lpstr>
      <vt:lpstr>（参考様式①）記入例</vt:lpstr>
      <vt:lpstr>（参考様式②）記入例</vt:lpstr>
      <vt:lpstr>'（参考様式①）ガス販売証明書'!Print_Area</vt:lpstr>
      <vt:lpstr>'（参考様式①）記入例'!Print_Area</vt:lpstr>
      <vt:lpstr>'（参考様式②）記入例'!Print_Area</vt:lpstr>
      <vt:lpstr>'（参考様式②）平均燃油使用量（７中５）'!Print_Area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槙野　祐子</cp:lastModifiedBy>
  <cp:lastPrinted>2024-06-17T02:04:04Z</cp:lastPrinted>
  <dcterms:created xsi:type="dcterms:W3CDTF">2013-12-05T05:59:35Z</dcterms:created>
  <dcterms:modified xsi:type="dcterms:W3CDTF">2024-06-17T02:04:19Z</dcterms:modified>
</cp:coreProperties>
</file>