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6D3CD90-DA87-45A9-8CCD-5173F58379D7}" xr6:coauthVersionLast="47" xr6:coauthVersionMax="47" xr10:uidLastSave="{00000000-0000-0000-0000-000000000000}"/>
  <bookViews>
    <workbookView xWindow="-110" yWindow="-110" windowWidth="19420" windowHeight="10300" xr2:uid="{00000000-000D-0000-FFFF-FFFF00000000}"/>
  </bookViews>
  <sheets>
    <sheet name="提出書類確認リスト" sheetId="4" r:id="rId1"/>
    <sheet name="加算収入状況" sheetId="6" r:id="rId2"/>
    <sheet name="利用者負担額" sheetId="8" r:id="rId3"/>
    <sheet name="避難・救出訓練等実施状況" sheetId="9" r:id="rId4"/>
    <sheet name="義務化取組実施状況" sheetId="10" r:id="rId5"/>
    <sheet name="勤務形態一覧表（療養介護）" sheetId="16" r:id="rId6"/>
    <sheet name="勤務形態一覧表（短期入所・併設型）" sheetId="18" r:id="rId7"/>
    <sheet name="勤務形態一覧表（短期入所・空床利用型）" sheetId="19" r:id="rId8"/>
    <sheet name="勤務形態一覧表（短期入所・単独型）" sheetId="20" r:id="rId9"/>
    <sheet name="勤務形態一覧表（重度障害者等包括支援）" sheetId="21" r:id="rId10"/>
    <sheet name="勤務形態一覧表（生活訓練）" sheetId="23" r:id="rId11"/>
    <sheet name="勤務形態一覧表（共同生活援助・介護サービス包括型）" sheetId="30" r:id="rId12"/>
    <sheet name="勤務形態一覧表（共同生活援助・外部サービス利用型）" sheetId="31" r:id="rId13"/>
    <sheet name="勤務形態一覧表（共同生活援助・日中サービス支援型" sheetId="32" r:id="rId14"/>
    <sheet name="選択肢" sheetId="35" r:id="rId1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加算収入状況!$A$1:$L$38</definedName>
    <definedName name="_xlnm.Print_Area" localSheetId="4">義務化取組実施状況!$B$2:$G$22</definedName>
    <definedName name="_xlnm.Print_Area" localSheetId="11">'勤務形態一覧表（共同生活援助・介護サービス包括型）'!$A$1:$AN$90</definedName>
    <definedName name="_xlnm.Print_Area" localSheetId="12">'勤務形態一覧表（共同生活援助・外部サービス利用型）'!$A$1:$AX$87</definedName>
    <definedName name="_xlnm.Print_Area" localSheetId="13">'勤務形態一覧表（共同生活援助・日中サービス支援型'!$A$1:$AX$90</definedName>
    <definedName name="_xlnm.Print_Area" localSheetId="9">'勤務形態一覧表（重度障害者等包括支援）'!$A$1:$AN$66</definedName>
    <definedName name="_xlnm.Print_Area" localSheetId="10">'勤務形態一覧表（生活訓練）'!$A$1:$AN$84</definedName>
    <definedName name="_xlnm.Print_Area" localSheetId="7">'勤務形態一覧表（短期入所・空床利用型）'!$A$1:$AN$66</definedName>
    <definedName name="_xlnm.Print_Area" localSheetId="8">'勤務形態一覧表（短期入所・単独型）'!$A$1:$AN$66</definedName>
    <definedName name="_xlnm.Print_Area" localSheetId="6">'勤務形態一覧表（短期入所・併設型）'!$A$1:$AN$66</definedName>
    <definedName name="_xlnm.Print_Area" localSheetId="5">'勤務形態一覧表（療養介護）'!$A$1:$AN$81</definedName>
    <definedName name="_xlnm.Print_Area" localSheetId="0">提出書類確認リスト!$B$2:$G$45</definedName>
    <definedName name="_xlnm.Print_Area" localSheetId="3">避難・救出訓練等実施状況!$B$1:$U$49</definedName>
    <definedName name="_xlnm.Print_Area" localSheetId="2">利用者負担額!$B$2:$E$38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8" i="32" l="1"/>
  <c r="O58" i="32"/>
  <c r="AJ57" i="32"/>
  <c r="AA57" i="32"/>
  <c r="L57" i="32"/>
  <c r="E57" i="32"/>
  <c r="AG56" i="32"/>
  <c r="AD56" i="32"/>
  <c r="U56" i="32"/>
  <c r="I56" i="32"/>
  <c r="F56" i="32"/>
  <c r="AL54" i="32"/>
  <c r="AL57" i="32" s="1"/>
  <c r="AG54" i="32"/>
  <c r="AG58" i="32" s="1"/>
  <c r="AA54" i="32"/>
  <c r="AA56" i="32" s="1"/>
  <c r="U54" i="32"/>
  <c r="O54" i="32"/>
  <c r="O57" i="32" s="1"/>
  <c r="I54" i="32"/>
  <c r="I57" i="32" s="1"/>
  <c r="E54" i="32"/>
  <c r="E58" i="32" s="1"/>
  <c r="C54" i="32"/>
  <c r="D56" i="32" s="1"/>
  <c r="AJ47" i="32"/>
  <c r="AM42" i="32" s="1"/>
  <c r="AM46" i="32"/>
  <c r="AJ46" i="32"/>
  <c r="AJ45" i="32"/>
  <c r="AJ44" i="32"/>
  <c r="AM44" i="32" s="1"/>
  <c r="AJ43" i="32"/>
  <c r="AJ42" i="32"/>
  <c r="AJ41" i="32"/>
  <c r="AL41" i="32" s="1"/>
  <c r="AL40" i="32"/>
  <c r="AJ40" i="32"/>
  <c r="AJ39" i="32"/>
  <c r="AJ38" i="32"/>
  <c r="AL38" i="32" s="1"/>
  <c r="AI37" i="32"/>
  <c r="AH37" i="32"/>
  <c r="AG37" i="32"/>
  <c r="AF37" i="32"/>
  <c r="AE37" i="32"/>
  <c r="AD37" i="32"/>
  <c r="AC37" i="32"/>
  <c r="AB37" i="32"/>
  <c r="AA37" i="32"/>
  <c r="Z37" i="32"/>
  <c r="Y37" i="32"/>
  <c r="X37" i="32"/>
  <c r="W37" i="32"/>
  <c r="V37" i="32"/>
  <c r="U37" i="32"/>
  <c r="R37" i="32"/>
  <c r="O37" i="32"/>
  <c r="L37" i="32"/>
  <c r="K37" i="32"/>
  <c r="J37" i="32"/>
  <c r="I37" i="32"/>
  <c r="F37" i="32"/>
  <c r="E37" i="32"/>
  <c r="D37" i="32"/>
  <c r="AJ31" i="32"/>
  <c r="AI31" i="32"/>
  <c r="AH31" i="32"/>
  <c r="AG31" i="32"/>
  <c r="AF31" i="32"/>
  <c r="AE31" i="32"/>
  <c r="AD31" i="32"/>
  <c r="AC31" i="32"/>
  <c r="AB31" i="32"/>
  <c r="AA31" i="32"/>
  <c r="Z31" i="32"/>
  <c r="Y31" i="32"/>
  <c r="X31" i="32"/>
  <c r="W31" i="32"/>
  <c r="V31" i="32"/>
  <c r="U31" i="32"/>
  <c r="T31" i="32"/>
  <c r="S31" i="32"/>
  <c r="R31" i="32"/>
  <c r="Q31" i="32"/>
  <c r="P31" i="32"/>
  <c r="O31" i="32"/>
  <c r="N31" i="32"/>
  <c r="M31" i="32"/>
  <c r="L31" i="32"/>
  <c r="K31" i="32"/>
  <c r="J31" i="32"/>
  <c r="I31" i="32"/>
  <c r="H31" i="32"/>
  <c r="G31" i="32"/>
  <c r="F31" i="32"/>
  <c r="AW30" i="32"/>
  <c r="AK30" i="32"/>
  <c r="AW29" i="32"/>
  <c r="AK29" i="32"/>
  <c r="AW28" i="32"/>
  <c r="AK28" i="32"/>
  <c r="AW27" i="32"/>
  <c r="AK27" i="32"/>
  <c r="AW26" i="32"/>
  <c r="AK26" i="32"/>
  <c r="AW25" i="32"/>
  <c r="AK25" i="32"/>
  <c r="AW24" i="32"/>
  <c r="AK24" i="32"/>
  <c r="AW23" i="32"/>
  <c r="AK23" i="32"/>
  <c r="AW22" i="32"/>
  <c r="AK22" i="32"/>
  <c r="AW21" i="32"/>
  <c r="AK21" i="32"/>
  <c r="AW20" i="32"/>
  <c r="AK20" i="32"/>
  <c r="AW19" i="32"/>
  <c r="AK19" i="32"/>
  <c r="AW18" i="32"/>
  <c r="AK18" i="32"/>
  <c r="AW17" i="32"/>
  <c r="AK17" i="32"/>
  <c r="AW16" i="32"/>
  <c r="AK16" i="32"/>
  <c r="AW15" i="32"/>
  <c r="AK15" i="32"/>
  <c r="AW14" i="32"/>
  <c r="AK14" i="32"/>
  <c r="AW13" i="32"/>
  <c r="AK13" i="32"/>
  <c r="AW12" i="32"/>
  <c r="AK12" i="32"/>
  <c r="AW11" i="32"/>
  <c r="AK11" i="32"/>
  <c r="AG10" i="32"/>
  <c r="AF10" i="32"/>
  <c r="AE10" i="32"/>
  <c r="AD10" i="32"/>
  <c r="AC10" i="32"/>
  <c r="AB10" i="32"/>
  <c r="AA10" i="32"/>
  <c r="Z10" i="32"/>
  <c r="Y10" i="32"/>
  <c r="X10" i="32"/>
  <c r="W10" i="32"/>
  <c r="V10" i="32"/>
  <c r="U10" i="32"/>
  <c r="T10" i="32"/>
  <c r="S10" i="32"/>
  <c r="R10" i="32"/>
  <c r="Q10" i="32"/>
  <c r="P10" i="32"/>
  <c r="O10" i="32"/>
  <c r="N10" i="32"/>
  <c r="M10" i="32"/>
  <c r="L10" i="32"/>
  <c r="AV10" i="32" s="1"/>
  <c r="K10" i="32"/>
  <c r="AU10" i="32" s="1"/>
  <c r="J10" i="32"/>
  <c r="AT10" i="32" s="1"/>
  <c r="I10" i="32"/>
  <c r="AS10" i="32" s="1"/>
  <c r="H10" i="32"/>
  <c r="AR10" i="32" s="1"/>
  <c r="G10" i="32"/>
  <c r="AQ10" i="32" s="1"/>
  <c r="F10" i="32"/>
  <c r="AI10" i="32" s="1"/>
  <c r="AR9" i="32"/>
  <c r="AG9" i="32"/>
  <c r="AF9" i="32"/>
  <c r="AE9" i="32"/>
  <c r="AD9" i="32"/>
  <c r="AC9" i="32"/>
  <c r="AB9" i="32"/>
  <c r="AA9" i="32"/>
  <c r="Z9" i="32"/>
  <c r="Y9" i="32"/>
  <c r="X9" i="32"/>
  <c r="W9" i="32"/>
  <c r="V9" i="32"/>
  <c r="U9" i="32"/>
  <c r="T9" i="32"/>
  <c r="S9" i="32"/>
  <c r="R9" i="32"/>
  <c r="Q9" i="32"/>
  <c r="P9" i="32"/>
  <c r="O9" i="32"/>
  <c r="N9" i="32"/>
  <c r="M9" i="32"/>
  <c r="L9" i="32"/>
  <c r="AV9" i="32" s="1"/>
  <c r="K9" i="32"/>
  <c r="AU9" i="32" s="1"/>
  <c r="J9" i="32"/>
  <c r="AT9" i="32" s="1"/>
  <c r="I9" i="32"/>
  <c r="AS9" i="32" s="1"/>
  <c r="H9" i="32"/>
  <c r="G9" i="32"/>
  <c r="AQ9" i="32" s="1"/>
  <c r="F9" i="32"/>
  <c r="AL15" i="32" s="1"/>
  <c r="AL55" i="31"/>
  <c r="AG55" i="31"/>
  <c r="AA55" i="31"/>
  <c r="U55" i="31"/>
  <c r="O55" i="31"/>
  <c r="I55" i="31"/>
  <c r="E55" i="31"/>
  <c r="AM54" i="31"/>
  <c r="AD54" i="31"/>
  <c r="U54" i="31"/>
  <c r="R54" i="31"/>
  <c r="F54" i="31"/>
  <c r="AL53" i="31"/>
  <c r="X53" i="31"/>
  <c r="O53" i="31"/>
  <c r="D53" i="31"/>
  <c r="AL51" i="31"/>
  <c r="AL54" i="31" s="1"/>
  <c r="AG51" i="31"/>
  <c r="AG54" i="31" s="1"/>
  <c r="AA51" i="31"/>
  <c r="U51" i="31"/>
  <c r="U53" i="31" s="1"/>
  <c r="O51" i="31"/>
  <c r="O54" i="31" s="1"/>
  <c r="I51" i="31"/>
  <c r="I54" i="31" s="1"/>
  <c r="E51" i="31"/>
  <c r="C51" i="31"/>
  <c r="C53" i="31" s="1"/>
  <c r="AJ44" i="31"/>
  <c r="AJ43" i="31"/>
  <c r="AJ42" i="31"/>
  <c r="AJ41" i="31"/>
  <c r="AJ40" i="31"/>
  <c r="AL40" i="31" s="1"/>
  <c r="AJ39" i="31"/>
  <c r="AJ38" i="31"/>
  <c r="AL38" i="31" s="1"/>
  <c r="AG37" i="31"/>
  <c r="AD37" i="31"/>
  <c r="AA37" i="31"/>
  <c r="X37" i="31"/>
  <c r="U37" i="31"/>
  <c r="R37" i="31"/>
  <c r="O37" i="31"/>
  <c r="L37" i="31"/>
  <c r="I37" i="31"/>
  <c r="F37" i="31"/>
  <c r="E37" i="31"/>
  <c r="D37" i="31"/>
  <c r="AJ31" i="31"/>
  <c r="AI31" i="31"/>
  <c r="AH31" i="31"/>
  <c r="AG31" i="31"/>
  <c r="AF31" i="31"/>
  <c r="AE31" i="31"/>
  <c r="AD31" i="31"/>
  <c r="AC31" i="31"/>
  <c r="AB31" i="31"/>
  <c r="AA31" i="31"/>
  <c r="Z31" i="31"/>
  <c r="Y31" i="31"/>
  <c r="X31" i="31"/>
  <c r="W31" i="31"/>
  <c r="V31" i="31"/>
  <c r="U31" i="31"/>
  <c r="T31" i="31"/>
  <c r="S31" i="31"/>
  <c r="R31" i="31"/>
  <c r="Q31" i="31"/>
  <c r="P31" i="31"/>
  <c r="O31" i="31"/>
  <c r="N31" i="31"/>
  <c r="M31" i="31"/>
  <c r="L31" i="31"/>
  <c r="K31" i="31"/>
  <c r="J31" i="31"/>
  <c r="I31" i="31"/>
  <c r="AK31" i="31" s="1"/>
  <c r="H31" i="31"/>
  <c r="G31" i="31"/>
  <c r="F31" i="31"/>
  <c r="AW30" i="31"/>
  <c r="AK30" i="31"/>
  <c r="AW29" i="31"/>
  <c r="AK29" i="31"/>
  <c r="AW28" i="31"/>
  <c r="AK28" i="31"/>
  <c r="AL28" i="31" s="1"/>
  <c r="AW27" i="31"/>
  <c r="AK27" i="31"/>
  <c r="AW26" i="31"/>
  <c r="AK26" i="31"/>
  <c r="AW25" i="31"/>
  <c r="AK25" i="31"/>
  <c r="AW24" i="31"/>
  <c r="AL24" i="31"/>
  <c r="AK24" i="31"/>
  <c r="AW23" i="31"/>
  <c r="AK23" i="31"/>
  <c r="AW22" i="31"/>
  <c r="AK22" i="31"/>
  <c r="AW21" i="31"/>
  <c r="AK21" i="31"/>
  <c r="AW20" i="31"/>
  <c r="AK20" i="31"/>
  <c r="AW19" i="31"/>
  <c r="AK19" i="31"/>
  <c r="AW18" i="31"/>
  <c r="AK18" i="31"/>
  <c r="AW17" i="31"/>
  <c r="AK17" i="31"/>
  <c r="AW16" i="31"/>
  <c r="AK16" i="31"/>
  <c r="AW15" i="31"/>
  <c r="AK15" i="31"/>
  <c r="AW14" i="31"/>
  <c r="AK14" i="31"/>
  <c r="AW13" i="31"/>
  <c r="AK13" i="31"/>
  <c r="AW12" i="31"/>
  <c r="AK12" i="31"/>
  <c r="AL12" i="31" s="1"/>
  <c r="AW11" i="31"/>
  <c r="AK11" i="31"/>
  <c r="AG10" i="31"/>
  <c r="AF10" i="31"/>
  <c r="AE10" i="31"/>
  <c r="AD10" i="31"/>
  <c r="AC10" i="31"/>
  <c r="AB10" i="31"/>
  <c r="AA10" i="31"/>
  <c r="Z10" i="31"/>
  <c r="Y10" i="31"/>
  <c r="X10" i="31"/>
  <c r="W10" i="31"/>
  <c r="V10" i="31"/>
  <c r="U10" i="31"/>
  <c r="T10" i="31"/>
  <c r="S10" i="31"/>
  <c r="R10" i="31"/>
  <c r="Q10" i="31"/>
  <c r="P10" i="31"/>
  <c r="O10" i="31"/>
  <c r="N10" i="31"/>
  <c r="M10" i="31"/>
  <c r="L10" i="31"/>
  <c r="AV10" i="31" s="1"/>
  <c r="K10" i="31"/>
  <c r="AU10" i="31" s="1"/>
  <c r="J10" i="31"/>
  <c r="AT10" i="31" s="1"/>
  <c r="I10" i="31"/>
  <c r="AS10" i="31" s="1"/>
  <c r="H10" i="31"/>
  <c r="AR10" i="31" s="1"/>
  <c r="G10" i="31"/>
  <c r="AQ10" i="31" s="1"/>
  <c r="F10" i="31"/>
  <c r="AJ10" i="31" s="1"/>
  <c r="AG9" i="31"/>
  <c r="AF9" i="31"/>
  <c r="AE9" i="31"/>
  <c r="AD9" i="31"/>
  <c r="AC9" i="31"/>
  <c r="AB9" i="31"/>
  <c r="AA9" i="31"/>
  <c r="Z9" i="31"/>
  <c r="Y9" i="31"/>
  <c r="X9" i="31"/>
  <c r="W9" i="31"/>
  <c r="V9" i="31"/>
  <c r="U9" i="31"/>
  <c r="T9" i="31"/>
  <c r="S9" i="31"/>
  <c r="R9" i="31"/>
  <c r="Q9" i="31"/>
  <c r="P9" i="31"/>
  <c r="O9" i="31"/>
  <c r="N9" i="31"/>
  <c r="M9" i="31"/>
  <c r="L9" i="31"/>
  <c r="AV9" i="31" s="1"/>
  <c r="K9" i="31"/>
  <c r="AU9" i="31" s="1"/>
  <c r="J9" i="31"/>
  <c r="AT9" i="31" s="1"/>
  <c r="I9" i="31"/>
  <c r="AS9" i="31" s="1"/>
  <c r="H9" i="31"/>
  <c r="AR9" i="31" s="1"/>
  <c r="G9" i="31"/>
  <c r="AQ9" i="31" s="1"/>
  <c r="F9" i="31"/>
  <c r="AP9" i="31" s="1"/>
  <c r="AA58" i="30"/>
  <c r="E58" i="30"/>
  <c r="AG57" i="30"/>
  <c r="X57" i="30"/>
  <c r="U57" i="30"/>
  <c r="AL56" i="30"/>
  <c r="AD56" i="30"/>
  <c r="AA56" i="30"/>
  <c r="O56" i="30"/>
  <c r="F56" i="30"/>
  <c r="E56" i="30"/>
  <c r="AL54" i="30"/>
  <c r="AM57" i="30" s="1"/>
  <c r="AG54" i="30"/>
  <c r="AA54" i="30"/>
  <c r="AD57" i="30" s="1"/>
  <c r="U54" i="30"/>
  <c r="U58" i="30" s="1"/>
  <c r="O54" i="30"/>
  <c r="R57" i="30" s="1"/>
  <c r="I54" i="30"/>
  <c r="E54" i="30"/>
  <c r="F57" i="30" s="1"/>
  <c r="C54" i="30"/>
  <c r="D56" i="30" s="1"/>
  <c r="AJ47" i="30"/>
  <c r="AJ46" i="30"/>
  <c r="AM46" i="30" s="1"/>
  <c r="AJ45" i="30"/>
  <c r="AL45" i="30" s="1"/>
  <c r="AJ44" i="30"/>
  <c r="AJ43" i="30"/>
  <c r="AJ42" i="30"/>
  <c r="AM42" i="30" s="1"/>
  <c r="AJ41" i="30"/>
  <c r="AL41" i="30" s="1"/>
  <c r="AJ40" i="30"/>
  <c r="AL39" i="30"/>
  <c r="AJ39" i="30"/>
  <c r="AJ38" i="30"/>
  <c r="AI37" i="30"/>
  <c r="AH37" i="30"/>
  <c r="AG37" i="30"/>
  <c r="AF37" i="30"/>
  <c r="AE37" i="30"/>
  <c r="AD37" i="30"/>
  <c r="AC37" i="30"/>
  <c r="AB37" i="30"/>
  <c r="AA37" i="30"/>
  <c r="Z37" i="30"/>
  <c r="Y37" i="30"/>
  <c r="X37" i="30"/>
  <c r="W37" i="30"/>
  <c r="V37" i="30"/>
  <c r="U37" i="30"/>
  <c r="R37" i="30"/>
  <c r="O37" i="30"/>
  <c r="L37" i="30"/>
  <c r="K37" i="30"/>
  <c r="J37" i="30"/>
  <c r="I37" i="30"/>
  <c r="F37" i="30"/>
  <c r="E37" i="30"/>
  <c r="D37" i="30"/>
  <c r="AJ31"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J31" i="30"/>
  <c r="I31" i="30"/>
  <c r="H31" i="30"/>
  <c r="AK31" i="30" s="1"/>
  <c r="AL31" i="30" s="1"/>
  <c r="G31" i="30"/>
  <c r="F31" i="30"/>
  <c r="AW30" i="30"/>
  <c r="AL30" i="30"/>
  <c r="AK30" i="30"/>
  <c r="AW29" i="30"/>
  <c r="AK29" i="30"/>
  <c r="AL29" i="30" s="1"/>
  <c r="AW28" i="30"/>
  <c r="AK28" i="30"/>
  <c r="AL28" i="30" s="1"/>
  <c r="AW27" i="30"/>
  <c r="AK27" i="30"/>
  <c r="AL27" i="30" s="1"/>
  <c r="AW26" i="30"/>
  <c r="AL26" i="30"/>
  <c r="AK26" i="30"/>
  <c r="AW25" i="30"/>
  <c r="AK25" i="30"/>
  <c r="AL25" i="30" s="1"/>
  <c r="AW24" i="30"/>
  <c r="AK24" i="30"/>
  <c r="AL24" i="30" s="1"/>
  <c r="AW23" i="30"/>
  <c r="AK23" i="30"/>
  <c r="AL23" i="30" s="1"/>
  <c r="AW22" i="30"/>
  <c r="AL22" i="30"/>
  <c r="AK22" i="30"/>
  <c r="AW21" i="30"/>
  <c r="AK21" i="30"/>
  <c r="AL21" i="30" s="1"/>
  <c r="AW20" i="30"/>
  <c r="AK20" i="30"/>
  <c r="AL20" i="30" s="1"/>
  <c r="AW19" i="30"/>
  <c r="AK19" i="30"/>
  <c r="AL19" i="30" s="1"/>
  <c r="AW18" i="30"/>
  <c r="AL18" i="30"/>
  <c r="AK18" i="30"/>
  <c r="AW17" i="30"/>
  <c r="AK17" i="30"/>
  <c r="AL17" i="30" s="1"/>
  <c r="AW16" i="30"/>
  <c r="AK16" i="30"/>
  <c r="AL16" i="30" s="1"/>
  <c r="AW15" i="30"/>
  <c r="AK15" i="30"/>
  <c r="AL15" i="30" s="1"/>
  <c r="AW14" i="30"/>
  <c r="AL14" i="30"/>
  <c r="AK14" i="30"/>
  <c r="AW13" i="30"/>
  <c r="AK13" i="30"/>
  <c r="AL13" i="30" s="1"/>
  <c r="AW12" i="30"/>
  <c r="AK12" i="30"/>
  <c r="AL12" i="30" s="1"/>
  <c r="AW11" i="30"/>
  <c r="AL11" i="30"/>
  <c r="AK11" i="30"/>
  <c r="AG10" i="30"/>
  <c r="AF10" i="30"/>
  <c r="AE10" i="30"/>
  <c r="AD10" i="30"/>
  <c r="AC10" i="30"/>
  <c r="AB10" i="30"/>
  <c r="AA10" i="30"/>
  <c r="Z10" i="30"/>
  <c r="Y10" i="30"/>
  <c r="X10" i="30"/>
  <c r="W10" i="30"/>
  <c r="V10" i="30"/>
  <c r="U10" i="30"/>
  <c r="T10" i="30"/>
  <c r="S10" i="30"/>
  <c r="R10" i="30"/>
  <c r="Q10" i="30"/>
  <c r="P10" i="30"/>
  <c r="O10" i="30"/>
  <c r="N10" i="30"/>
  <c r="M10" i="30"/>
  <c r="L10" i="30"/>
  <c r="AV10" i="30" s="1"/>
  <c r="K10" i="30"/>
  <c r="AU10" i="30" s="1"/>
  <c r="J10" i="30"/>
  <c r="AT10" i="30" s="1"/>
  <c r="I10" i="30"/>
  <c r="AS10" i="30" s="1"/>
  <c r="H10" i="30"/>
  <c r="AR10" i="30" s="1"/>
  <c r="G10" i="30"/>
  <c r="AQ10" i="30" s="1"/>
  <c r="F10" i="30"/>
  <c r="AG9" i="30"/>
  <c r="AF9" i="30"/>
  <c r="AE9" i="30"/>
  <c r="AD9" i="30"/>
  <c r="AC9" i="30"/>
  <c r="AB9" i="30"/>
  <c r="AA9" i="30"/>
  <c r="Z9" i="30"/>
  <c r="Y9" i="30"/>
  <c r="X9" i="30"/>
  <c r="W9" i="30"/>
  <c r="V9" i="30"/>
  <c r="U9" i="30"/>
  <c r="T9" i="30"/>
  <c r="S9" i="30"/>
  <c r="R9" i="30"/>
  <c r="Q9" i="30"/>
  <c r="P9" i="30"/>
  <c r="O9" i="30"/>
  <c r="N9" i="30"/>
  <c r="M9" i="30"/>
  <c r="L9" i="30"/>
  <c r="AV9" i="30" s="1"/>
  <c r="K9" i="30"/>
  <c r="AU9" i="30" s="1"/>
  <c r="J9" i="30"/>
  <c r="AT9" i="30" s="1"/>
  <c r="I9" i="30"/>
  <c r="AS9" i="30" s="1"/>
  <c r="H9" i="30"/>
  <c r="AR9" i="30" s="1"/>
  <c r="G9" i="30"/>
  <c r="AQ9" i="30" s="1"/>
  <c r="F9" i="30"/>
  <c r="AI9" i="30" s="1"/>
  <c r="I52" i="23"/>
  <c r="AL51" i="23"/>
  <c r="X51" i="23"/>
  <c r="O51" i="23"/>
  <c r="D51" i="23"/>
  <c r="AL50" i="23"/>
  <c r="X50" i="23"/>
  <c r="O50" i="23"/>
  <c r="D50" i="23"/>
  <c r="AL48" i="23"/>
  <c r="AL52" i="23" s="1"/>
  <c r="AG48" i="23"/>
  <c r="AA48" i="23"/>
  <c r="AA52" i="23" s="1"/>
  <c r="U48" i="23"/>
  <c r="U52" i="23" s="1"/>
  <c r="O48" i="23"/>
  <c r="O52" i="23" s="1"/>
  <c r="I48" i="23"/>
  <c r="E48" i="23"/>
  <c r="C48" i="23"/>
  <c r="AJ41" i="23"/>
  <c r="AJ40" i="23"/>
  <c r="AJ39" i="23"/>
  <c r="AG38" i="23"/>
  <c r="AD38" i="23"/>
  <c r="AA38" i="23"/>
  <c r="X38" i="23"/>
  <c r="U38" i="23"/>
  <c r="R38" i="23"/>
  <c r="O38" i="23"/>
  <c r="L38" i="23"/>
  <c r="I38" i="23"/>
  <c r="F38" i="23"/>
  <c r="E38" i="23"/>
  <c r="D38" i="23"/>
  <c r="AJ31" i="23"/>
  <c r="AI31" i="23"/>
  <c r="AH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AK31" i="23" s="1"/>
  <c r="AL31" i="23" s="1"/>
  <c r="H31" i="23"/>
  <c r="G31" i="23"/>
  <c r="F31" i="23"/>
  <c r="AL30" i="23"/>
  <c r="AK30" i="23"/>
  <c r="AK29" i="23"/>
  <c r="AL29" i="23" s="1"/>
  <c r="AL28" i="23"/>
  <c r="AK28" i="23"/>
  <c r="AK27" i="23"/>
  <c r="AL27" i="23" s="1"/>
  <c r="AL26" i="23"/>
  <c r="AK26" i="23"/>
  <c r="AK25" i="23"/>
  <c r="AL25" i="23" s="1"/>
  <c r="AL24" i="23"/>
  <c r="AK24" i="23"/>
  <c r="AK23" i="23"/>
  <c r="AL23" i="23" s="1"/>
  <c r="AL22" i="23"/>
  <c r="AK22" i="23"/>
  <c r="AK21" i="23"/>
  <c r="AL21" i="23" s="1"/>
  <c r="AL20" i="23"/>
  <c r="AK20" i="23"/>
  <c r="AK19" i="23"/>
  <c r="AL19" i="23" s="1"/>
  <c r="AL18" i="23"/>
  <c r="AK18" i="23"/>
  <c r="AK17" i="23"/>
  <c r="AL17" i="23" s="1"/>
  <c r="AL16" i="23"/>
  <c r="AK16" i="23"/>
  <c r="AK15" i="23"/>
  <c r="AL15" i="23" s="1"/>
  <c r="AL14" i="23"/>
  <c r="AK14" i="23"/>
  <c r="AK13" i="23"/>
  <c r="AL13" i="23" s="1"/>
  <c r="AL12" i="23"/>
  <c r="AK12" i="23"/>
  <c r="AK11" i="23"/>
  <c r="AL11" i="23" s="1"/>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AI10" i="23" s="1"/>
  <c r="AG9" i="23"/>
  <c r="AF9" i="23"/>
  <c r="AE9" i="23"/>
  <c r="AD9" i="23"/>
  <c r="AC9" i="23"/>
  <c r="AB9" i="23"/>
  <c r="AA9" i="23"/>
  <c r="Z9" i="23"/>
  <c r="Y9" i="23"/>
  <c r="X9" i="23"/>
  <c r="W9" i="23"/>
  <c r="V9" i="23"/>
  <c r="U9" i="23"/>
  <c r="T9" i="23"/>
  <c r="S9" i="23"/>
  <c r="R9" i="23"/>
  <c r="Q9" i="23"/>
  <c r="P9" i="23"/>
  <c r="O9" i="23"/>
  <c r="N9" i="23"/>
  <c r="M9" i="23"/>
  <c r="L9" i="23"/>
  <c r="K9" i="23"/>
  <c r="J9" i="23"/>
  <c r="I9" i="23"/>
  <c r="H9" i="23"/>
  <c r="G9" i="23"/>
  <c r="F9" i="23"/>
  <c r="AH9" i="23" s="1"/>
  <c r="AJ31" i="21"/>
  <c r="AI31"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H31" i="21"/>
  <c r="AK31" i="21" s="1"/>
  <c r="AL31" i="21" s="1"/>
  <c r="G31" i="21"/>
  <c r="F31" i="21"/>
  <c r="AK30" i="21"/>
  <c r="AL30" i="21" s="1"/>
  <c r="AL29" i="21"/>
  <c r="AK29" i="21"/>
  <c r="AK28" i="21"/>
  <c r="AL28" i="21" s="1"/>
  <c r="AL27" i="21"/>
  <c r="AK27" i="21"/>
  <c r="AK26" i="21"/>
  <c r="AL26" i="21" s="1"/>
  <c r="AL25" i="21"/>
  <c r="AK25" i="21"/>
  <c r="AK24" i="21"/>
  <c r="AL24" i="21" s="1"/>
  <c r="AL23" i="21"/>
  <c r="AK23" i="21"/>
  <c r="AK22" i="21"/>
  <c r="AL22" i="21" s="1"/>
  <c r="AL21" i="21"/>
  <c r="AK21" i="21"/>
  <c r="AK20" i="21"/>
  <c r="AL20" i="21" s="1"/>
  <c r="AL19" i="21"/>
  <c r="AK19" i="21"/>
  <c r="AK18" i="21"/>
  <c r="AL18" i="21" s="1"/>
  <c r="AL17" i="21"/>
  <c r="AK17" i="21"/>
  <c r="AK16" i="21"/>
  <c r="AL16" i="21" s="1"/>
  <c r="AL15" i="21"/>
  <c r="AK15" i="21"/>
  <c r="AK14" i="21"/>
  <c r="AL14" i="21" s="1"/>
  <c r="AL13" i="21"/>
  <c r="AK13" i="21"/>
  <c r="AK12" i="21"/>
  <c r="AL12" i="21" s="1"/>
  <c r="AL11" i="21"/>
  <c r="AK11"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AH10" i="21" s="1"/>
  <c r="AG9" i="21"/>
  <c r="AF9" i="21"/>
  <c r="AE9" i="21"/>
  <c r="AD9" i="21"/>
  <c r="AC9" i="21"/>
  <c r="AB9" i="21"/>
  <c r="AA9" i="21"/>
  <c r="Z9" i="21"/>
  <c r="Y9" i="21"/>
  <c r="X9" i="21"/>
  <c r="W9" i="21"/>
  <c r="V9" i="21"/>
  <c r="U9" i="21"/>
  <c r="T9" i="21"/>
  <c r="S9" i="21"/>
  <c r="R9" i="21"/>
  <c r="Q9" i="21"/>
  <c r="P9" i="21"/>
  <c r="O9" i="21"/>
  <c r="N9" i="21"/>
  <c r="M9" i="21"/>
  <c r="L9" i="21"/>
  <c r="K9" i="21"/>
  <c r="J9" i="21"/>
  <c r="I9" i="21"/>
  <c r="H9" i="21"/>
  <c r="G9" i="21"/>
  <c r="F9" i="21"/>
  <c r="AJ9" i="21" s="1"/>
  <c r="AJ31" i="20"/>
  <c r="AI31"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AK31" i="20" s="1"/>
  <c r="AL31" i="20" s="1"/>
  <c r="AK30" i="20"/>
  <c r="AL30" i="20" s="1"/>
  <c r="AL29" i="20"/>
  <c r="AK29" i="20"/>
  <c r="AK28" i="20"/>
  <c r="AL28" i="20" s="1"/>
  <c r="AL27" i="20"/>
  <c r="AK27" i="20"/>
  <c r="AK26" i="20"/>
  <c r="AL26" i="20" s="1"/>
  <c r="AL25" i="20"/>
  <c r="AK25" i="20"/>
  <c r="AK24" i="20"/>
  <c r="AL24" i="20" s="1"/>
  <c r="AL23" i="20"/>
  <c r="AK23" i="20"/>
  <c r="AK22" i="20"/>
  <c r="AL22" i="20" s="1"/>
  <c r="AL21" i="20"/>
  <c r="AK21" i="20"/>
  <c r="AK20" i="20"/>
  <c r="AL20" i="20" s="1"/>
  <c r="AL19" i="20"/>
  <c r="AK19" i="20"/>
  <c r="AK18" i="20"/>
  <c r="AL18" i="20" s="1"/>
  <c r="AL17" i="20"/>
  <c r="AK17" i="20"/>
  <c r="AK16" i="20"/>
  <c r="AL16" i="20" s="1"/>
  <c r="AL15" i="20"/>
  <c r="AK15" i="20"/>
  <c r="AK14" i="20"/>
  <c r="AL14" i="20" s="1"/>
  <c r="AL13" i="20"/>
  <c r="AK13" i="20"/>
  <c r="AK12" i="20"/>
  <c r="AL12" i="20" s="1"/>
  <c r="AL11" i="20"/>
  <c r="AK11" i="20"/>
  <c r="AG10" i="20"/>
  <c r="AF10" i="20"/>
  <c r="AE10" i="20"/>
  <c r="AD10" i="20"/>
  <c r="AC10" i="20"/>
  <c r="AB10" i="20"/>
  <c r="AA10" i="20"/>
  <c r="Z10" i="20"/>
  <c r="Y10" i="20"/>
  <c r="X10" i="20"/>
  <c r="W10" i="20"/>
  <c r="V10" i="20"/>
  <c r="U10" i="20"/>
  <c r="T10" i="20"/>
  <c r="S10" i="20"/>
  <c r="R10" i="20"/>
  <c r="Q10" i="20"/>
  <c r="P10" i="20"/>
  <c r="O10" i="20"/>
  <c r="N10" i="20"/>
  <c r="M10" i="20"/>
  <c r="L10" i="20"/>
  <c r="K10" i="20"/>
  <c r="J10" i="20"/>
  <c r="I10" i="20"/>
  <c r="H10" i="20"/>
  <c r="G10" i="20"/>
  <c r="F10" i="20"/>
  <c r="AH10" i="20" s="1"/>
  <c r="AG9" i="20"/>
  <c r="AF9" i="20"/>
  <c r="AE9" i="20"/>
  <c r="AD9" i="20"/>
  <c r="AC9" i="20"/>
  <c r="AB9" i="20"/>
  <c r="AA9" i="20"/>
  <c r="Z9" i="20"/>
  <c r="Y9" i="20"/>
  <c r="X9" i="20"/>
  <c r="W9" i="20"/>
  <c r="V9" i="20"/>
  <c r="U9" i="20"/>
  <c r="T9" i="20"/>
  <c r="S9" i="20"/>
  <c r="R9" i="20"/>
  <c r="Q9" i="20"/>
  <c r="P9" i="20"/>
  <c r="O9" i="20"/>
  <c r="N9" i="20"/>
  <c r="M9" i="20"/>
  <c r="L9" i="20"/>
  <c r="K9" i="20"/>
  <c r="J9" i="20"/>
  <c r="I9" i="20"/>
  <c r="H9" i="20"/>
  <c r="G9" i="20"/>
  <c r="F9" i="20"/>
  <c r="AJ9" i="20" s="1"/>
  <c r="AJ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J31" i="19"/>
  <c r="I31" i="19"/>
  <c r="H31" i="19"/>
  <c r="G31" i="19"/>
  <c r="F31" i="19"/>
  <c r="AK31" i="19" s="1"/>
  <c r="AL31" i="19" s="1"/>
  <c r="AK30" i="19"/>
  <c r="AL30" i="19" s="1"/>
  <c r="AL29" i="19"/>
  <c r="AK29" i="19"/>
  <c r="AK28" i="19"/>
  <c r="AL28" i="19" s="1"/>
  <c r="AL27" i="19"/>
  <c r="AK27" i="19"/>
  <c r="AK26" i="19"/>
  <c r="AL26" i="19" s="1"/>
  <c r="AL25" i="19"/>
  <c r="AK25" i="19"/>
  <c r="AK24" i="19"/>
  <c r="AL24" i="19" s="1"/>
  <c r="AL23" i="19"/>
  <c r="AK23" i="19"/>
  <c r="AK22" i="19"/>
  <c r="AL22" i="19" s="1"/>
  <c r="AL21" i="19"/>
  <c r="AK21" i="19"/>
  <c r="AK20" i="19"/>
  <c r="AL20" i="19" s="1"/>
  <c r="AL19" i="19"/>
  <c r="AK19" i="19"/>
  <c r="AK18" i="19"/>
  <c r="AL18" i="19" s="1"/>
  <c r="AL17" i="19"/>
  <c r="AK17" i="19"/>
  <c r="AK16" i="19"/>
  <c r="AL16" i="19" s="1"/>
  <c r="AL15" i="19"/>
  <c r="AK15" i="19"/>
  <c r="AK14" i="19"/>
  <c r="AL14" i="19" s="1"/>
  <c r="AL13" i="19"/>
  <c r="AK13" i="19"/>
  <c r="AK12" i="19"/>
  <c r="AL12" i="19" s="1"/>
  <c r="AL11" i="19"/>
  <c r="AK11"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AH10" i="19" s="1"/>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AJ9" i="19" s="1"/>
  <c r="AJ31" i="18"/>
  <c r="AI31"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AK31" i="18" s="1"/>
  <c r="AL31" i="18" s="1"/>
  <c r="AL30" i="18"/>
  <c r="AK30" i="18"/>
  <c r="AK29" i="18"/>
  <c r="AL29" i="18" s="1"/>
  <c r="AL28" i="18"/>
  <c r="AK28" i="18"/>
  <c r="AK27" i="18"/>
  <c r="AL27" i="18" s="1"/>
  <c r="AL26" i="18"/>
  <c r="AK26" i="18"/>
  <c r="AK25" i="18"/>
  <c r="AL25" i="18" s="1"/>
  <c r="AL24" i="18"/>
  <c r="AK24" i="18"/>
  <c r="AK23" i="18"/>
  <c r="AL23" i="18" s="1"/>
  <c r="AL22" i="18"/>
  <c r="AK22" i="18"/>
  <c r="AK21" i="18"/>
  <c r="AL21" i="18" s="1"/>
  <c r="AL20" i="18"/>
  <c r="AK20" i="18"/>
  <c r="AK19" i="18"/>
  <c r="AL19" i="18" s="1"/>
  <c r="AL18" i="18"/>
  <c r="AK18" i="18"/>
  <c r="AK17" i="18"/>
  <c r="AL17" i="18" s="1"/>
  <c r="AL16" i="18"/>
  <c r="AK16" i="18"/>
  <c r="AK15" i="18"/>
  <c r="AL15" i="18" s="1"/>
  <c r="AL14" i="18"/>
  <c r="AK14" i="18"/>
  <c r="AK13" i="18"/>
  <c r="AL13" i="18" s="1"/>
  <c r="AL12" i="18"/>
  <c r="AK12" i="18"/>
  <c r="AK11" i="18"/>
  <c r="AL11" i="18" s="1"/>
  <c r="AG10" i="18"/>
  <c r="AF10" i="18"/>
  <c r="AE10"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AJ10" i="18" s="1"/>
  <c r="AG9" i="18"/>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AH9" i="18" s="1"/>
  <c r="AL48" i="16"/>
  <c r="AD48" i="16"/>
  <c r="AA48" i="16"/>
  <c r="O48" i="16"/>
  <c r="F48" i="16"/>
  <c r="E48" i="16"/>
  <c r="AL47" i="16"/>
  <c r="AD47" i="16"/>
  <c r="AA47" i="16"/>
  <c r="O47" i="16"/>
  <c r="F47" i="16"/>
  <c r="E47" i="16"/>
  <c r="AL45" i="16"/>
  <c r="AL49" i="16" s="1"/>
  <c r="AG45" i="16"/>
  <c r="AJ48" i="16" s="1"/>
  <c r="AA45" i="16"/>
  <c r="AA49" i="16" s="1"/>
  <c r="U45" i="16"/>
  <c r="X48" i="16" s="1"/>
  <c r="O45" i="16"/>
  <c r="O49" i="16" s="1"/>
  <c r="I45" i="16"/>
  <c r="L48" i="16" s="1"/>
  <c r="E45" i="16"/>
  <c r="E49" i="16" s="1"/>
  <c r="C45" i="16"/>
  <c r="D48" i="16" s="1"/>
  <c r="AJ39" i="16"/>
  <c r="AJ38" i="16"/>
  <c r="AL38" i="16" s="1"/>
  <c r="AJ31" i="16"/>
  <c r="AI31"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AK31" i="16" s="1"/>
  <c r="AL31" i="16" s="1"/>
  <c r="F31" i="16"/>
  <c r="AK30" i="16"/>
  <c r="AL30" i="16" s="1"/>
  <c r="AL29" i="16"/>
  <c r="AK29" i="16"/>
  <c r="AK28" i="16"/>
  <c r="AL28" i="16" s="1"/>
  <c r="AL27" i="16"/>
  <c r="AK27" i="16"/>
  <c r="AK26" i="16"/>
  <c r="AL26" i="16" s="1"/>
  <c r="AL25" i="16"/>
  <c r="AK25" i="16"/>
  <c r="AK24" i="16"/>
  <c r="AL24" i="16" s="1"/>
  <c r="AL23" i="16"/>
  <c r="AK23" i="16"/>
  <c r="AK22" i="16"/>
  <c r="AL22" i="16" s="1"/>
  <c r="AL21" i="16"/>
  <c r="AK21" i="16"/>
  <c r="AK20" i="16"/>
  <c r="AL20" i="16" s="1"/>
  <c r="AL19" i="16"/>
  <c r="AK19" i="16"/>
  <c r="AK18" i="16"/>
  <c r="AL18" i="16" s="1"/>
  <c r="AL17" i="16"/>
  <c r="AK17" i="16"/>
  <c r="AK16" i="16"/>
  <c r="AL16" i="16" s="1"/>
  <c r="AL15" i="16"/>
  <c r="AK15" i="16"/>
  <c r="AK14" i="16"/>
  <c r="AL14" i="16" s="1"/>
  <c r="AL13" i="16"/>
  <c r="AK13" i="16"/>
  <c r="AK12" i="16"/>
  <c r="AL12" i="16" s="1"/>
  <c r="AL11" i="16"/>
  <c r="AK11" i="16"/>
  <c r="AG10" i="16"/>
  <c r="AF10" i="16"/>
  <c r="AE10" i="16"/>
  <c r="AD10" i="16"/>
  <c r="AC10" i="16"/>
  <c r="AB10" i="16"/>
  <c r="AA10" i="16"/>
  <c r="Z10" i="16"/>
  <c r="Y10" i="16"/>
  <c r="X10" i="16"/>
  <c r="W10" i="16"/>
  <c r="V10" i="16"/>
  <c r="U10" i="16"/>
  <c r="T10" i="16"/>
  <c r="S10" i="16"/>
  <c r="R10" i="16"/>
  <c r="Q10" i="16"/>
  <c r="P10" i="16"/>
  <c r="O10" i="16"/>
  <c r="N10" i="16"/>
  <c r="M10" i="16"/>
  <c r="L10" i="16"/>
  <c r="K10" i="16"/>
  <c r="J10" i="16"/>
  <c r="I10" i="16"/>
  <c r="H10" i="16"/>
  <c r="G10" i="16"/>
  <c r="F10" i="16"/>
  <c r="AJ10" i="16" s="1"/>
  <c r="AG9" i="16"/>
  <c r="AF9" i="16"/>
  <c r="AE9" i="16"/>
  <c r="AD9" i="16"/>
  <c r="AC9" i="16"/>
  <c r="AB9" i="16"/>
  <c r="AA9" i="16"/>
  <c r="Z9" i="16"/>
  <c r="Y9" i="16"/>
  <c r="X9" i="16"/>
  <c r="W9" i="16"/>
  <c r="V9" i="16"/>
  <c r="U9" i="16"/>
  <c r="T9" i="16"/>
  <c r="S9" i="16"/>
  <c r="R9" i="16"/>
  <c r="Q9" i="16"/>
  <c r="P9" i="16"/>
  <c r="O9" i="16"/>
  <c r="N9" i="16"/>
  <c r="M9" i="16"/>
  <c r="L9" i="16"/>
  <c r="K9" i="16"/>
  <c r="J9" i="16"/>
  <c r="I9" i="16"/>
  <c r="H9" i="16"/>
  <c r="G9" i="16"/>
  <c r="F9" i="16"/>
  <c r="AJ9" i="16" s="1"/>
  <c r="AL12" i="32" l="1"/>
  <c r="AL14" i="32"/>
  <c r="AL23" i="32"/>
  <c r="AL25" i="32"/>
  <c r="AL27" i="32"/>
  <c r="AL30" i="32"/>
  <c r="AL11" i="32"/>
  <c r="AL20" i="32"/>
  <c r="AL22" i="32"/>
  <c r="AL28" i="32"/>
  <c r="AJ10" i="21"/>
  <c r="AJ10" i="20"/>
  <c r="AJ9" i="18"/>
  <c r="AJ10" i="32"/>
  <c r="AI9" i="32"/>
  <c r="AP10" i="32"/>
  <c r="AL17" i="32"/>
  <c r="AL19" i="32"/>
  <c r="AJ37" i="32"/>
  <c r="AL37" i="32" s="1"/>
  <c r="AL39" i="32"/>
  <c r="AL43" i="32"/>
  <c r="AI9" i="31"/>
  <c r="AL21" i="31"/>
  <c r="AL23" i="31"/>
  <c r="AJ9" i="31"/>
  <c r="AP10" i="31"/>
  <c r="AL16" i="31"/>
  <c r="AL20" i="31"/>
  <c r="AL31" i="31"/>
  <c r="AL13" i="31"/>
  <c r="AL15" i="31"/>
  <c r="AL29" i="31"/>
  <c r="AL42" i="31"/>
  <c r="AJ9" i="30"/>
  <c r="AP9" i="30"/>
  <c r="AJ37" i="30"/>
  <c r="AL37" i="30" s="1"/>
  <c r="E51" i="30" s="1"/>
  <c r="AL40" i="30"/>
  <c r="AL43" i="30"/>
  <c r="I51" i="30" s="1"/>
  <c r="AL38" i="30"/>
  <c r="AL44" i="30"/>
  <c r="AL46" i="30"/>
  <c r="AM44" i="30"/>
  <c r="AJ10" i="23"/>
  <c r="AI9" i="23"/>
  <c r="AJ9" i="23"/>
  <c r="AL39" i="23"/>
  <c r="AL40" i="23"/>
  <c r="AI9" i="21"/>
  <c r="AI10" i="21"/>
  <c r="AI10" i="20"/>
  <c r="AI9" i="18"/>
  <c r="C43" i="16"/>
  <c r="I43" i="16"/>
  <c r="E43" i="16"/>
  <c r="AH10" i="16"/>
  <c r="AG49" i="16"/>
  <c r="AH9" i="16"/>
  <c r="AI10" i="16"/>
  <c r="R47" i="16"/>
  <c r="AM47" i="16"/>
  <c r="R48" i="16"/>
  <c r="AM48" i="16"/>
  <c r="AH10" i="18"/>
  <c r="AH9" i="19"/>
  <c r="AI10" i="19"/>
  <c r="AI9" i="20"/>
  <c r="I51" i="23"/>
  <c r="I50" i="23"/>
  <c r="AG51" i="23"/>
  <c r="AG50" i="23"/>
  <c r="L50" i="23"/>
  <c r="AJ50" i="23"/>
  <c r="L51" i="23"/>
  <c r="AJ51" i="23"/>
  <c r="C51" i="30"/>
  <c r="AH9" i="20"/>
  <c r="F51" i="23"/>
  <c r="F50" i="23"/>
  <c r="E50" i="23"/>
  <c r="E51" i="23"/>
  <c r="AI9" i="16"/>
  <c r="C47" i="16"/>
  <c r="I47" i="16"/>
  <c r="U47" i="16"/>
  <c r="AG47" i="16"/>
  <c r="C48" i="16"/>
  <c r="I48" i="16"/>
  <c r="U48" i="16"/>
  <c r="AG48" i="16"/>
  <c r="C49" i="16"/>
  <c r="U49" i="16"/>
  <c r="AI10" i="18"/>
  <c r="AI9" i="19"/>
  <c r="AJ10" i="19"/>
  <c r="AJ38" i="23"/>
  <c r="AL38" i="23" s="1"/>
  <c r="C45" i="23" s="1"/>
  <c r="AG52" i="23"/>
  <c r="I49" i="16"/>
  <c r="AD51" i="23"/>
  <c r="AD50" i="23"/>
  <c r="AA50" i="23"/>
  <c r="AA51" i="23"/>
  <c r="D47" i="16"/>
  <c r="L47" i="16"/>
  <c r="X47" i="16"/>
  <c r="AJ47" i="16"/>
  <c r="AH9" i="21"/>
  <c r="C52" i="23"/>
  <c r="E52" i="23"/>
  <c r="AP10" i="30"/>
  <c r="AJ10" i="30"/>
  <c r="AI10" i="30"/>
  <c r="AH10" i="30"/>
  <c r="E51" i="32"/>
  <c r="C51" i="32"/>
  <c r="AH10" i="23"/>
  <c r="R50" i="23"/>
  <c r="AM50" i="23"/>
  <c r="R51" i="23"/>
  <c r="AM51" i="23"/>
  <c r="L56" i="30"/>
  <c r="I56" i="30"/>
  <c r="I58" i="30"/>
  <c r="L57" i="30"/>
  <c r="AJ56" i="30"/>
  <c r="AG56" i="30"/>
  <c r="AG58" i="30"/>
  <c r="AJ57" i="30"/>
  <c r="I57" i="30"/>
  <c r="C50" i="23"/>
  <c r="U50" i="23"/>
  <c r="C51" i="23"/>
  <c r="U51" i="23"/>
  <c r="U57" i="32"/>
  <c r="X56" i="32"/>
  <c r="X57" i="32"/>
  <c r="C56" i="32"/>
  <c r="R56" i="30"/>
  <c r="AM56" i="30"/>
  <c r="AH10" i="31"/>
  <c r="AH9" i="30"/>
  <c r="AL42" i="30"/>
  <c r="C56" i="30"/>
  <c r="U56" i="30"/>
  <c r="E57" i="30"/>
  <c r="O57" i="30"/>
  <c r="AA57" i="30"/>
  <c r="AL57" i="30"/>
  <c r="O58" i="30"/>
  <c r="AL58" i="30"/>
  <c r="AI10" i="31"/>
  <c r="AJ37" i="31"/>
  <c r="AL37" i="31" s="1"/>
  <c r="E54" i="31"/>
  <c r="F53" i="31"/>
  <c r="AA54" i="31"/>
  <c r="AD53" i="31"/>
  <c r="E53" i="31"/>
  <c r="AA53" i="31"/>
  <c r="X56" i="30"/>
  <c r="AL30" i="31"/>
  <c r="AL26" i="31"/>
  <c r="AL22" i="31"/>
  <c r="AL18" i="31"/>
  <c r="AL14" i="31"/>
  <c r="AH9" i="31"/>
  <c r="AL11" i="31"/>
  <c r="AL17" i="31"/>
  <c r="AL19" i="31"/>
  <c r="AL25" i="31"/>
  <c r="AL27" i="31"/>
  <c r="AL43" i="31"/>
  <c r="AL41" i="31"/>
  <c r="AL39" i="31"/>
  <c r="I53" i="31"/>
  <c r="L54" i="31"/>
  <c r="AG53" i="31"/>
  <c r="AJ54" i="31"/>
  <c r="L53" i="31"/>
  <c r="AJ53" i="31"/>
  <c r="AL13" i="32"/>
  <c r="AP9" i="32"/>
  <c r="AJ9" i="32"/>
  <c r="AH9" i="32"/>
  <c r="AL16" i="32"/>
  <c r="AL18" i="32"/>
  <c r="AL21" i="32"/>
  <c r="AL24" i="32"/>
  <c r="AL26" i="32"/>
  <c r="AL29" i="32"/>
  <c r="AK31" i="32"/>
  <c r="AL31" i="32" s="1"/>
  <c r="AL45" i="32"/>
  <c r="O56" i="32"/>
  <c r="R57" i="32"/>
  <c r="AL56" i="32"/>
  <c r="AM57" i="32"/>
  <c r="R56" i="32"/>
  <c r="AM56" i="32"/>
  <c r="I58" i="32"/>
  <c r="R53" i="31"/>
  <c r="AM53" i="31"/>
  <c r="X54" i="31"/>
  <c r="AH10" i="32"/>
  <c r="L56" i="32"/>
  <c r="AJ56" i="32"/>
  <c r="F57" i="32"/>
  <c r="AD57" i="32"/>
  <c r="AA58" i="32"/>
  <c r="E56" i="32"/>
  <c r="AG57" i="32"/>
  <c r="I51" i="32" l="1"/>
  <c r="E45" i="23"/>
  <c r="E48" i="31"/>
  <c r="C48" i="31"/>
  <c r="D24" i="4" l="1"/>
  <c r="D4" i="10" l="1"/>
  <c r="O5" i="9"/>
  <c r="E5" i="8"/>
  <c r="J2" i="6"/>
  <c r="E37" i="8" l="1"/>
  <c r="D37" i="8"/>
  <c r="E23" i="8"/>
  <c r="D23" i="8"/>
  <c r="L34" i="6"/>
  <c r="K34" i="6"/>
  <c r="J34" i="6"/>
  <c r="I34" i="6"/>
  <c r="H34" i="6"/>
  <c r="G34" i="6"/>
  <c r="F34" i="6"/>
  <c r="E34" i="6"/>
  <c r="D34" i="6"/>
  <c r="C34" i="6"/>
  <c r="L21" i="6"/>
  <c r="K21" i="6"/>
  <c r="J21" i="6"/>
  <c r="I21" i="6"/>
  <c r="H21" i="6"/>
  <c r="G21" i="6"/>
  <c r="F21" i="6"/>
  <c r="E21" i="6"/>
  <c r="D21" i="6"/>
  <c r="C21" i="6"/>
</calcChain>
</file>

<file path=xl/sharedStrings.xml><?xml version="1.0" encoding="utf-8"?>
<sst xmlns="http://schemas.openxmlformats.org/spreadsheetml/2006/main" count="1173" uniqueCount="294">
  <si>
    <t>生活介護</t>
    <rPh sb="0" eb="2">
      <t>セイカツ</t>
    </rPh>
    <rPh sb="2" eb="4">
      <t>カイゴ</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</si>
  <si>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</si>
  <si>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</si>
  <si>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</si>
  <si>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</si>
  <si>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計</t>
    <rPh sb="0" eb="1">
      <t>ケイ</t>
    </rPh>
    <phoneticPr fontId="4"/>
  </si>
  <si>
    <t>サービス提供時間</t>
    <rPh sb="4" eb="6">
      <t>テイキョウ</t>
    </rPh>
    <rPh sb="6" eb="8">
      <t>ジカン</t>
    </rPh>
    <phoneticPr fontId="4"/>
  </si>
  <si>
    <t>令和　　年　　月　　日作成</t>
    <rPh sb="0" eb="2">
      <t>レイワ</t>
    </rPh>
    <rPh sb="4" eb="5">
      <t>ネン</t>
    </rPh>
    <rPh sb="7" eb="8">
      <t>ツキ</t>
    </rPh>
    <rPh sb="10" eb="11">
      <t>ニチ</t>
    </rPh>
    <rPh sb="11" eb="13">
      <t>サクセイ</t>
    </rPh>
    <phoneticPr fontId="4"/>
  </si>
  <si>
    <t>所在地</t>
    <rPh sb="0" eb="3">
      <t>ショザイチ</t>
    </rPh>
    <phoneticPr fontId="4"/>
  </si>
  <si>
    <t>作成者氏名</t>
    <rPh sb="0" eb="3">
      <t>サクセイシャ</t>
    </rPh>
    <rPh sb="3" eb="5">
      <t>シメイ</t>
    </rPh>
    <phoneticPr fontId="4"/>
  </si>
  <si>
    <t>連絡先</t>
    <rPh sb="0" eb="3">
      <t>レンラクサキ</t>
    </rPh>
    <phoneticPr fontId="4"/>
  </si>
  <si>
    <t>ＴＥＬ</t>
    <phoneticPr fontId="4"/>
  </si>
  <si>
    <t>番号</t>
    <rPh sb="0" eb="2">
      <t>バンゴウ</t>
    </rPh>
    <phoneticPr fontId="9"/>
  </si>
  <si>
    <t>事前提出書類</t>
    <rPh sb="0" eb="2">
      <t>ジゼン</t>
    </rPh>
    <rPh sb="2" eb="4">
      <t>テイシュツ</t>
    </rPh>
    <rPh sb="4" eb="6">
      <t>ショルイ</t>
    </rPh>
    <phoneticPr fontId="9"/>
  </si>
  <si>
    <t>チェック欄</t>
    <rPh sb="4" eb="5">
      <t>ラン</t>
    </rPh>
    <phoneticPr fontId="9"/>
  </si>
  <si>
    <t>備考</t>
    <rPh sb="0" eb="2">
      <t>ビコウ</t>
    </rPh>
    <phoneticPr fontId="9"/>
  </si>
  <si>
    <t>加算収入状況</t>
    <rPh sb="0" eb="2">
      <t>カサン</t>
    </rPh>
    <rPh sb="2" eb="4">
      <t>シュウニュウ</t>
    </rPh>
    <rPh sb="4" eb="6">
      <t>ジョウキョウ</t>
    </rPh>
    <phoneticPr fontId="9"/>
  </si>
  <si>
    <t>サービスに係る負担以外の利用者負担額</t>
    <rPh sb="5" eb="6">
      <t>カカ</t>
    </rPh>
    <rPh sb="7" eb="9">
      <t>フタン</t>
    </rPh>
    <rPh sb="9" eb="11">
      <t>イガイ</t>
    </rPh>
    <rPh sb="12" eb="15">
      <t>リヨウシャ</t>
    </rPh>
    <rPh sb="15" eb="18">
      <t>フタンガク</t>
    </rPh>
    <phoneticPr fontId="9"/>
  </si>
  <si>
    <t>避難・救出訓練等実施状況</t>
    <rPh sb="0" eb="2">
      <t>ヒナン</t>
    </rPh>
    <rPh sb="3" eb="5">
      <t>キュウシュツ</t>
    </rPh>
    <rPh sb="5" eb="7">
      <t>クンレン</t>
    </rPh>
    <rPh sb="7" eb="8">
      <t>トウ</t>
    </rPh>
    <rPh sb="8" eb="10">
      <t>ジッシ</t>
    </rPh>
    <rPh sb="10" eb="12">
      <t>ジョウキョウ</t>
    </rPh>
    <phoneticPr fontId="9"/>
  </si>
  <si>
    <t>利用契約書の様式</t>
    <rPh sb="0" eb="2">
      <t>リヨウ</t>
    </rPh>
    <rPh sb="2" eb="5">
      <t>ケイヤクショ</t>
    </rPh>
    <rPh sb="6" eb="8">
      <t>ヨウシキ</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</si>
  <si>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</si>
  <si>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組織体制図</t>
    <rPh sb="0" eb="2">
      <t>ソシキ</t>
    </rPh>
    <rPh sb="2" eb="4">
      <t>タイセイ</t>
    </rPh>
    <rPh sb="4" eb="5">
      <t>ズ</t>
    </rPh>
    <phoneticPr fontId="9"/>
  </si>
  <si>
    <t>年度</t>
    <rPh sb="0" eb="2">
      <t>ネンド</t>
    </rPh>
    <phoneticPr fontId="9"/>
  </si>
  <si>
    <t>４月</t>
    <rPh sb="1" eb="2">
      <t>ガツ</t>
    </rPh>
    <phoneticPr fontId="4"/>
  </si>
  <si>
    <t>５月</t>
  </si>
  <si>
    <t>６月</t>
  </si>
  <si>
    <t>７月</t>
  </si>
  <si>
    <t>８月</t>
  </si>
  <si>
    <t>９月</t>
  </si>
  <si>
    <t>10月</t>
    <phoneticPr fontId="9"/>
  </si>
  <si>
    <t>11月</t>
    <phoneticPr fontId="9"/>
  </si>
  <si>
    <t>12月</t>
    <phoneticPr fontId="9"/>
  </si>
  <si>
    <t>１月</t>
  </si>
  <si>
    <t>２月</t>
  </si>
  <si>
    <t>３月</t>
  </si>
  <si>
    <t>サービスの種類</t>
    <rPh sb="5" eb="7">
      <t>シュルイ</t>
    </rPh>
    <phoneticPr fontId="4"/>
  </si>
  <si>
    <t xml:space="preserve"> 加算収入状況（前年度及び本年度直近月までの状況）</t>
    <rPh sb="1" eb="3">
      <t>カサン</t>
    </rPh>
    <rPh sb="3" eb="5">
      <t>シュウニュウ</t>
    </rPh>
    <rPh sb="5" eb="7">
      <t>ジョウキョウ</t>
    </rPh>
    <phoneticPr fontId="4"/>
  </si>
  <si>
    <t>サービス
提供月</t>
    <rPh sb="5" eb="7">
      <t>テイキョウ</t>
    </rPh>
    <rPh sb="7" eb="8">
      <t>ツキ</t>
    </rPh>
    <phoneticPr fontId="4"/>
  </si>
  <si>
    <t>人</t>
    <rPh sb="0" eb="1">
      <t>ヒト</t>
    </rPh>
    <phoneticPr fontId="9"/>
  </si>
  <si>
    <t>前年度</t>
    <rPh sb="0" eb="3">
      <t>ゼンネンド</t>
    </rPh>
    <phoneticPr fontId="9"/>
  </si>
  <si>
    <t>合計</t>
    <rPh sb="0" eb="2">
      <t>ゴウケイ</t>
    </rPh>
    <phoneticPr fontId="4"/>
  </si>
  <si>
    <t>本年度</t>
    <rPh sb="0" eb="1">
      <t>ホン</t>
    </rPh>
    <phoneticPr fontId="9"/>
  </si>
  <si>
    <t>　(注)１　サービスの種類ごとに作成すること。</t>
    <rPh sb="2" eb="3">
      <t>チュウ</t>
    </rPh>
    <rPh sb="11" eb="13">
      <t>シュルイ</t>
    </rPh>
    <rPh sb="16" eb="18">
      <t>サクセイ</t>
    </rPh>
    <phoneticPr fontId="4"/>
  </si>
  <si>
    <t>サービスに係る負担以外の利用者負担額</t>
    <rPh sb="5" eb="6">
      <t>カカ</t>
    </rPh>
    <rPh sb="7" eb="9">
      <t>フタン</t>
    </rPh>
    <rPh sb="9" eb="11">
      <t>イガイ</t>
    </rPh>
    <rPh sb="12" eb="15">
      <t>リヨウシャ</t>
    </rPh>
    <rPh sb="15" eb="18">
      <t>フタンガク</t>
    </rPh>
    <phoneticPr fontId="4"/>
  </si>
  <si>
    <t>（前年度及び本年度直近までの状況）</t>
    <rPh sb="1" eb="4">
      <t>ゼンネンド</t>
    </rPh>
    <rPh sb="4" eb="5">
      <t>オヨ</t>
    </rPh>
    <rPh sb="6" eb="9">
      <t>ホンネンド</t>
    </rPh>
    <rPh sb="9" eb="11">
      <t>チョッキン</t>
    </rPh>
    <rPh sb="14" eb="16">
      <t>ジョウキョウ</t>
    </rPh>
    <phoneticPr fontId="9"/>
  </si>
  <si>
    <t>サービス
の種類</t>
    <rPh sb="6" eb="8">
      <t>シュルイ</t>
    </rPh>
    <phoneticPr fontId="9"/>
  </si>
  <si>
    <t>請求項目</t>
    <rPh sb="0" eb="2">
      <t>セイキュウ</t>
    </rPh>
    <rPh sb="2" eb="4">
      <t>コウモク</t>
    </rPh>
    <phoneticPr fontId="4"/>
  </si>
  <si>
    <t>人数（人）</t>
    <rPh sb="0" eb="1">
      <t>ニン</t>
    </rPh>
    <rPh sb="1" eb="2">
      <t>スウ</t>
    </rPh>
    <rPh sb="3" eb="4">
      <t>ヒト</t>
    </rPh>
    <phoneticPr fontId="4"/>
  </si>
  <si>
    <t>本年度</t>
    <rPh sb="0" eb="3">
      <t>ホンネンド</t>
    </rPh>
    <phoneticPr fontId="9"/>
  </si>
  <si>
    <t>(注)　サービスの種類ごとに作成すること。</t>
    <rPh sb="1" eb="2">
      <t>チュウ</t>
    </rPh>
    <rPh sb="9" eb="11">
      <t>シュルイ</t>
    </rPh>
    <rPh sb="14" eb="16">
      <t>サクセイ</t>
    </rPh>
    <phoneticPr fontId="4"/>
  </si>
  <si>
    <t>実施年月日</t>
    <rPh sb="0" eb="2">
      <t>ジッシ</t>
    </rPh>
    <rPh sb="2" eb="3">
      <t>ネン</t>
    </rPh>
    <rPh sb="3" eb="5">
      <t>ツキヒ</t>
    </rPh>
    <phoneticPr fontId="9"/>
  </si>
  <si>
    <t>内容</t>
    <rPh sb="0" eb="2">
      <t>ナイヨウ</t>
    </rPh>
    <phoneticPr fontId="9"/>
  </si>
  <si>
    <t>参加人数
 (人)</t>
    <rPh sb="0" eb="2">
      <t>サンカ</t>
    </rPh>
    <rPh sb="2" eb="4">
      <t>ニンズウ</t>
    </rPh>
    <rPh sb="7" eb="8">
      <t>ヒト</t>
    </rPh>
    <phoneticPr fontId="9"/>
  </si>
  <si>
    <t>【所轄消防署の立入検査】</t>
    <rPh sb="1" eb="3">
      <t>ショカツ</t>
    </rPh>
    <rPh sb="3" eb="6">
      <t>ショウボウショ</t>
    </rPh>
    <rPh sb="7" eb="8">
      <t>タ</t>
    </rPh>
    <rPh sb="8" eb="9">
      <t>イ</t>
    </rPh>
    <rPh sb="9" eb="11">
      <t>ケンサ</t>
    </rPh>
    <phoneticPr fontId="4"/>
  </si>
  <si>
    <t>実施年月日</t>
    <rPh sb="0" eb="2">
      <t>ジッシ</t>
    </rPh>
    <rPh sb="2" eb="5">
      <t>ネンガッピ</t>
    </rPh>
    <phoneticPr fontId="4"/>
  </si>
  <si>
    <t>指導指示等の内容</t>
    <rPh sb="0" eb="2">
      <t>シドウ</t>
    </rPh>
    <rPh sb="2" eb="4">
      <t>シジ</t>
    </rPh>
    <rPh sb="4" eb="5">
      <t>トウ</t>
    </rPh>
    <rPh sb="6" eb="8">
      <t>ナイヨウ</t>
    </rPh>
    <phoneticPr fontId="4"/>
  </si>
  <si>
    <t>（上記に対する改善措置）</t>
    <rPh sb="1" eb="3">
      <t>ジョウキ</t>
    </rPh>
    <rPh sb="4" eb="5">
      <t>タイ</t>
    </rPh>
    <rPh sb="7" eb="9">
      <t>カイゼン</t>
    </rPh>
    <rPh sb="9" eb="11">
      <t>ソチ</t>
    </rPh>
    <phoneticPr fontId="4"/>
  </si>
  <si>
    <t>はい</t>
    <phoneticPr fontId="9"/>
  </si>
  <si>
    <t>いいえ</t>
    <phoneticPr fontId="9"/>
  </si>
  <si>
    <t>「虐待防止委員会」の定期開催（少なくとも年１回）及び検討結果の従業者への周知徹底ができている。
　・テレビ電話装置等の活用も可
　・身体拘束適正化委員会との一体的設置・運営も可
　・法人単位での委員会設置も可</t>
    <rPh sb="1" eb="3">
      <t>ギャクタイ</t>
    </rPh>
    <rPh sb="3" eb="5">
      <t>ボウシ</t>
    </rPh>
    <rPh sb="5" eb="8">
      <t>イインカイ</t>
    </rPh>
    <rPh sb="10" eb="12">
      <t>テイキ</t>
    </rPh>
    <rPh sb="12" eb="14">
      <t>カイサイ</t>
    </rPh>
    <rPh sb="15" eb="16">
      <t>スク</t>
    </rPh>
    <rPh sb="20" eb="21">
      <t>ネン</t>
    </rPh>
    <rPh sb="22" eb="23">
      <t>カイ</t>
    </rPh>
    <rPh sb="24" eb="25">
      <t>オヨ</t>
    </rPh>
    <rPh sb="26" eb="28">
      <t>ケントウ</t>
    </rPh>
    <rPh sb="28" eb="30">
      <t>ケッカ</t>
    </rPh>
    <rPh sb="31" eb="34">
      <t>ジュウギョウシャ</t>
    </rPh>
    <rPh sb="36" eb="38">
      <t>シュウチ</t>
    </rPh>
    <rPh sb="38" eb="40">
      <t>テッテイ</t>
    </rPh>
    <rPh sb="53" eb="55">
      <t>デンワ</t>
    </rPh>
    <rPh sb="55" eb="57">
      <t>ソウチ</t>
    </rPh>
    <rPh sb="57" eb="58">
      <t>トウ</t>
    </rPh>
    <rPh sb="59" eb="61">
      <t>カツヨウ</t>
    </rPh>
    <rPh sb="62" eb="63">
      <t>カ</t>
    </rPh>
    <rPh sb="66" eb="68">
      <t>シンタイ</t>
    </rPh>
    <rPh sb="68" eb="70">
      <t>コウソク</t>
    </rPh>
    <rPh sb="70" eb="73">
      <t>テキセイカ</t>
    </rPh>
    <rPh sb="73" eb="76">
      <t>イインカイ</t>
    </rPh>
    <rPh sb="78" eb="81">
      <t>イッタイテキ</t>
    </rPh>
    <rPh sb="81" eb="83">
      <t>セッチ</t>
    </rPh>
    <rPh sb="84" eb="86">
      <t>ウンエイ</t>
    </rPh>
    <rPh sb="87" eb="88">
      <t>カ</t>
    </rPh>
    <rPh sb="91" eb="93">
      <t>ホウジン</t>
    </rPh>
    <rPh sb="93" eb="95">
      <t>タンイ</t>
    </rPh>
    <rPh sb="97" eb="100">
      <t>イインカイ</t>
    </rPh>
    <rPh sb="100" eb="102">
      <t>セッチ</t>
    </rPh>
    <rPh sb="103" eb="104">
      <t>カ</t>
    </rPh>
    <phoneticPr fontId="9"/>
  </si>
  <si>
    <t>従業者に対する虐待防止のための研修が定期的に（年１回以上）実施できている。</t>
    <rPh sb="0" eb="3">
      <t>ジュウギョウシャ</t>
    </rPh>
    <rPh sb="4" eb="5">
      <t>タイ</t>
    </rPh>
    <rPh sb="7" eb="9">
      <t>ギャクタイ</t>
    </rPh>
    <rPh sb="9" eb="11">
      <t>ボウシ</t>
    </rPh>
    <rPh sb="15" eb="17">
      <t>ケンシュウ</t>
    </rPh>
    <rPh sb="18" eb="20">
      <t>テイキ</t>
    </rPh>
    <rPh sb="20" eb="21">
      <t>テキ</t>
    </rPh>
    <rPh sb="23" eb="24">
      <t>ネン</t>
    </rPh>
    <rPh sb="25" eb="26">
      <t>カイ</t>
    </rPh>
    <rPh sb="26" eb="28">
      <t>イジョウ</t>
    </rPh>
    <rPh sb="29" eb="31">
      <t>ジッシ</t>
    </rPh>
    <phoneticPr fontId="9"/>
  </si>
  <si>
    <t>身体拘束適正化のための指針の整備ができている。</t>
    <rPh sb="0" eb="2">
      <t>シンタイ</t>
    </rPh>
    <rPh sb="2" eb="4">
      <t>コウソク</t>
    </rPh>
    <rPh sb="4" eb="7">
      <t>テキセイカ</t>
    </rPh>
    <rPh sb="11" eb="13">
      <t>シシン</t>
    </rPh>
    <rPh sb="14" eb="16">
      <t>セイビ</t>
    </rPh>
    <phoneticPr fontId="9"/>
  </si>
  <si>
    <t>従業者に対する指針に基づいた研修が定期的に（年１回以上）実施できている。</t>
    <rPh sb="0" eb="3">
      <t>ジュウギョウシャ</t>
    </rPh>
    <rPh sb="4" eb="5">
      <t>タイ</t>
    </rPh>
    <rPh sb="7" eb="9">
      <t>シシン</t>
    </rPh>
    <rPh sb="10" eb="11">
      <t>モト</t>
    </rPh>
    <rPh sb="14" eb="16">
      <t>ケンシュウ</t>
    </rPh>
    <rPh sb="17" eb="19">
      <t>テイキ</t>
    </rPh>
    <rPh sb="19" eb="20">
      <t>テキ</t>
    </rPh>
    <rPh sb="22" eb="23">
      <t>ネン</t>
    </rPh>
    <rPh sb="24" eb="25">
      <t>カイ</t>
    </rPh>
    <rPh sb="25" eb="27">
      <t>イジョウ</t>
    </rPh>
    <rPh sb="28" eb="30">
      <t>ジッシ</t>
    </rPh>
    <phoneticPr fontId="9"/>
  </si>
  <si>
    <t>○</t>
    <phoneticPr fontId="1"/>
  </si>
  <si>
    <t>事業所名</t>
    <rPh sb="0" eb="3">
      <t>ジギョウショ</t>
    </rPh>
    <rPh sb="3" eb="4">
      <t>ナ</t>
    </rPh>
    <phoneticPr fontId="4"/>
  </si>
  <si>
    <t>事業者名
（法人名）</t>
    <rPh sb="0" eb="3">
      <t>ジギョウシャ</t>
    </rPh>
    <rPh sb="3" eb="4">
      <t>ナ</t>
    </rPh>
    <rPh sb="6" eb="8">
      <t>ホウジン</t>
    </rPh>
    <rPh sb="8" eb="9">
      <t>メイ</t>
    </rPh>
    <phoneticPr fontId="4"/>
  </si>
  <si>
    <t>事業所名</t>
    <rPh sb="0" eb="3">
      <t>ジギョウショ</t>
    </rPh>
    <rPh sb="3" eb="4">
      <t>ナ</t>
    </rPh>
    <phoneticPr fontId="9"/>
  </si>
  <si>
    <t>事業所名</t>
    <rPh sb="0" eb="2">
      <t>ジギョウ</t>
    </rPh>
    <rPh sb="2" eb="3">
      <t>ショ</t>
    </rPh>
    <rPh sb="3" eb="4">
      <t>ナ</t>
    </rPh>
    <phoneticPr fontId="9"/>
  </si>
  <si>
    <r>
      <t xml:space="preserve">事前提出書類確認リスト
</t>
    </r>
    <r>
      <rPr>
        <sz val="10"/>
        <rFont val="HG丸ｺﾞｼｯｸM-PRO"/>
        <family val="3"/>
        <charset val="128"/>
      </rPr>
      <t>【提出する書類のチェック欄に○を記入してください。】</t>
    </r>
    <rPh sb="0" eb="6">
      <t>ジゼンテイシュツショルイ</t>
    </rPh>
    <rPh sb="6" eb="8">
      <t>カクニン</t>
    </rPh>
    <phoneticPr fontId="9"/>
  </si>
  <si>
    <t>重要事項説明書の様式</t>
    <rPh sb="0" eb="2">
      <t>ジュウヨウ</t>
    </rPh>
    <rPh sb="2" eb="4">
      <t>ジコウ</t>
    </rPh>
    <rPh sb="4" eb="7">
      <t>セツメイショ</t>
    </rPh>
    <rPh sb="8" eb="10">
      <t>ヨウシキ</t>
    </rPh>
    <phoneticPr fontId="9"/>
  </si>
  <si>
    <t>費用の合計額（円）</t>
  </si>
  <si>
    <t>「感染症及び食中毒の予防及びまん延の防止のための対策を検討する委員会」の定期開催（おおむね３月に１回以上）及び検討結果の従業者への周知徹底ができている。</t>
    <rPh sb="1" eb="4">
      <t>カンセンショウ</t>
    </rPh>
    <rPh sb="4" eb="5">
      <t>オヨ</t>
    </rPh>
    <rPh sb="6" eb="8">
      <t>ショクチュウ</t>
    </rPh>
    <rPh sb="8" eb="9">
      <t>ドク</t>
    </rPh>
    <rPh sb="10" eb="12">
      <t>ヨボウ</t>
    </rPh>
    <rPh sb="12" eb="13">
      <t>オヨ</t>
    </rPh>
    <rPh sb="16" eb="17">
      <t>エン</t>
    </rPh>
    <rPh sb="18" eb="20">
      <t>ボウシ</t>
    </rPh>
    <rPh sb="24" eb="26">
      <t>タイサク</t>
    </rPh>
    <rPh sb="27" eb="29">
      <t>ケントウ</t>
    </rPh>
    <rPh sb="31" eb="34">
      <t>イインカイ</t>
    </rPh>
    <rPh sb="36" eb="38">
      <t>テイキ</t>
    </rPh>
    <rPh sb="38" eb="40">
      <t>カイサイ</t>
    </rPh>
    <rPh sb="46" eb="47">
      <t>ツキ</t>
    </rPh>
    <rPh sb="49" eb="50">
      <t>カイ</t>
    </rPh>
    <rPh sb="50" eb="52">
      <t>イジョウ</t>
    </rPh>
    <rPh sb="53" eb="54">
      <t>オヨ</t>
    </rPh>
    <phoneticPr fontId="9"/>
  </si>
  <si>
    <t>平常時の対策及び発生時の対応を規定する「感染症及び食中毒の予防及びまん延の防止のための指針」が整備できている。</t>
    <rPh sb="0" eb="3">
      <t>ヘイジョウジ</t>
    </rPh>
    <rPh sb="4" eb="6">
      <t>タイサク</t>
    </rPh>
    <rPh sb="6" eb="7">
      <t>オヨ</t>
    </rPh>
    <rPh sb="8" eb="11">
      <t>ハッセイジ</t>
    </rPh>
    <rPh sb="12" eb="14">
      <t>タイオウ</t>
    </rPh>
    <rPh sb="15" eb="17">
      <t>キテイ</t>
    </rPh>
    <rPh sb="20" eb="23">
      <t>カンセンショウ</t>
    </rPh>
    <rPh sb="23" eb="24">
      <t>オヨ</t>
    </rPh>
    <rPh sb="25" eb="27">
      <t>ショクチュウ</t>
    </rPh>
    <rPh sb="27" eb="28">
      <t>ドク</t>
    </rPh>
    <rPh sb="29" eb="31">
      <t>ヨボウ</t>
    </rPh>
    <rPh sb="31" eb="32">
      <t>オヨ</t>
    </rPh>
    <rPh sb="35" eb="36">
      <t>エン</t>
    </rPh>
    <rPh sb="37" eb="39">
      <t>ボウシ</t>
    </rPh>
    <rPh sb="43" eb="45">
      <t>シシン</t>
    </rPh>
    <rPh sb="47" eb="49">
      <t>セイビ</t>
    </rPh>
    <phoneticPr fontId="9"/>
  </si>
  <si>
    <t>従業者に対する研修及び訓練が定期的に（年２回以上）実施できている。</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</si>
  <si>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t>基準省令改正により義務づけられる取組の実施状況</t>
    <rPh sb="0" eb="6">
      <t>キジュンショウレイカイセイ</t>
    </rPh>
    <rPh sb="9" eb="11">
      <t>ギム</t>
    </rPh>
    <rPh sb="16" eb="18">
      <t>トリクミ</t>
    </rPh>
    <rPh sb="19" eb="21">
      <t>ジッシ</t>
    </rPh>
    <rPh sb="21" eb="23">
      <t>ジョウキョウ</t>
    </rPh>
    <phoneticPr fontId="9"/>
  </si>
  <si>
    <t>基準省令改正により義務づけられる取組の実施状況</t>
    <phoneticPr fontId="9"/>
  </si>
  <si>
    <t>やむを得ず身体拘束等を行う場合※には、その態様及び時間、その際の利用者（利用児）の心身の状況並びに緊急やむを得ない理由その他必要案な事項を記録しているか。
※身体拘束等を行っていない場合には、「はい」を選択してください。</t>
    <rPh sb="101" eb="103">
      <t>センタク</t>
    </rPh>
    <phoneticPr fontId="1"/>
  </si>
  <si>
    <t>運営指導日の前月分実績</t>
    <rPh sb="0" eb="2">
      <t>ウンエイ</t>
    </rPh>
    <rPh sb="2" eb="4">
      <t>シドウ</t>
    </rPh>
    <rPh sb="4" eb="5">
      <t>ヒ</t>
    </rPh>
    <rPh sb="6" eb="7">
      <t>ゼン</t>
    </rPh>
    <rPh sb="7" eb="8">
      <t>ツキ</t>
    </rPh>
    <rPh sb="8" eb="9">
      <t>ブン</t>
    </rPh>
    <rPh sb="9" eb="11">
      <t>ジッセキ</t>
    </rPh>
    <phoneticPr fontId="1"/>
  </si>
  <si>
    <t>運営指導日の前月分</t>
    <rPh sb="0" eb="2">
      <t>ウンエイ</t>
    </rPh>
    <rPh sb="2" eb="4">
      <t>シドウ</t>
    </rPh>
    <rPh sb="4" eb="5">
      <t>ヒ</t>
    </rPh>
    <rPh sb="6" eb="7">
      <t>ゼン</t>
    </rPh>
    <rPh sb="7" eb="8">
      <t>ツキ</t>
    </rPh>
    <rPh sb="8" eb="9">
      <t>ブン</t>
    </rPh>
    <phoneticPr fontId="1"/>
  </si>
  <si>
    <t>　　　　　【例】４月に人員配置体制加算（Ⅰ）を２０人に算定した場合：人員配置体制加算（Ⅰ）２０人として計上する。</t>
    <rPh sb="6" eb="7">
      <t>レイ</t>
    </rPh>
    <rPh sb="9" eb="10">
      <t>ツキ</t>
    </rPh>
    <rPh sb="11" eb="13">
      <t>ジンイン</t>
    </rPh>
    <rPh sb="13" eb="15">
      <t>ハイチ</t>
    </rPh>
    <rPh sb="15" eb="17">
      <t>タイセイ</t>
    </rPh>
    <rPh sb="17" eb="19">
      <t>カサン</t>
    </rPh>
    <rPh sb="25" eb="26">
      <t>ニン</t>
    </rPh>
    <rPh sb="27" eb="29">
      <t>サンテイ</t>
    </rPh>
    <rPh sb="31" eb="33">
      <t>バアイ</t>
    </rPh>
    <rPh sb="34" eb="36">
      <t>ジンイン</t>
    </rPh>
    <rPh sb="36" eb="38">
      <t>ハイチ</t>
    </rPh>
    <rPh sb="38" eb="40">
      <t>タイセイ</t>
    </rPh>
    <rPh sb="40" eb="42">
      <t>カサン</t>
    </rPh>
    <rPh sb="47" eb="48">
      <t>ニン</t>
    </rPh>
    <rPh sb="51" eb="53">
      <t>ケイジョウ</t>
    </rPh>
    <phoneticPr fontId="9"/>
  </si>
  <si>
    <t>指定障害福祉サービス事業所等指導 事前提出書類
【居住系（療養介護、共同生活援助、短期入所）】</t>
    <rPh sb="0" eb="2">
      <t>シテイ</t>
    </rPh>
    <rPh sb="2" eb="4">
      <t>ショウガイ</t>
    </rPh>
    <rPh sb="4" eb="6">
      <t>フクシ</t>
    </rPh>
    <rPh sb="10" eb="13">
      <t>ジギョウショ</t>
    </rPh>
    <rPh sb="13" eb="14">
      <t>トウ</t>
    </rPh>
    <rPh sb="14" eb="16">
      <t>シドウ</t>
    </rPh>
    <rPh sb="17" eb="18">
      <t>コト</t>
    </rPh>
    <rPh sb="18" eb="19">
      <t>マエ</t>
    </rPh>
    <rPh sb="19" eb="20">
      <t>ツツミ</t>
    </rPh>
    <rPh sb="20" eb="21">
      <t>デ</t>
    </rPh>
    <rPh sb="21" eb="23">
      <t>ショルイ</t>
    </rPh>
    <rPh sb="25" eb="27">
      <t>キョジュウ</t>
    </rPh>
    <rPh sb="27" eb="28">
      <t>ケイ</t>
    </rPh>
    <rPh sb="29" eb="33">
      <t>リョウヨウカイゴ</t>
    </rPh>
    <rPh sb="34" eb="40">
      <t>キョウドウセイカツエンジョ</t>
    </rPh>
    <rPh sb="41" eb="45">
      <t>タンキニュウショ</t>
    </rPh>
    <phoneticPr fontId="4"/>
  </si>
  <si>
    <t>業務継続計画の定期的な見直しができている。</t>
    <rPh sb="0" eb="2">
      <t>ギョウム</t>
    </rPh>
    <rPh sb="2" eb="4">
      <t>ケイゾク</t>
    </rPh>
    <rPh sb="4" eb="6">
      <t>ケイカク</t>
    </rPh>
    <rPh sb="7" eb="9">
      <t>テイキ</t>
    </rPh>
    <rPh sb="9" eb="10">
      <t>テキ</t>
    </rPh>
    <rPh sb="11" eb="13">
      <t>ミナオ</t>
    </rPh>
    <phoneticPr fontId="9"/>
  </si>
  <si>
    <t>「身体拘束の適正化のための対策を検討する委員会」の定期開催（少なくとも年１回）開催及び検討結果の従業者への周知徹底ができている。
　・テレビ電話装置等の活用も可
　・虐待防止委員会との一体的設置・運営も可
　・法人単位での委員会設置も可</t>
    <rPh sb="1" eb="3">
      <t>シンタイ</t>
    </rPh>
    <rPh sb="3" eb="5">
      <t>コウソク</t>
    </rPh>
    <rPh sb="6" eb="9">
      <t>テキセイカ</t>
    </rPh>
    <rPh sb="13" eb="15">
      <t>タイサク</t>
    </rPh>
    <rPh sb="16" eb="18">
      <t>ケントウ</t>
    </rPh>
    <rPh sb="20" eb="23">
      <t>イインカイ</t>
    </rPh>
    <rPh sb="25" eb="27">
      <t>テイキ</t>
    </rPh>
    <rPh sb="27" eb="29">
      <t>カイサイ</t>
    </rPh>
    <rPh sb="30" eb="31">
      <t>スク</t>
    </rPh>
    <rPh sb="35" eb="36">
      <t>ネン</t>
    </rPh>
    <rPh sb="37" eb="38">
      <t>カイ</t>
    </rPh>
    <rPh sb="39" eb="41">
      <t>カイサイ</t>
    </rPh>
    <rPh sb="41" eb="42">
      <t>オヨ</t>
    </rPh>
    <rPh sb="83" eb="85">
      <t>ギャクタイ</t>
    </rPh>
    <rPh sb="85" eb="87">
      <t>ボウシ</t>
    </rPh>
    <phoneticPr fontId="9"/>
  </si>
  <si>
    <t>事前提出書類作成日現在の利用者の状況</t>
    <rPh sb="0" eb="2">
      <t>ジゼン</t>
    </rPh>
    <rPh sb="2" eb="4">
      <t>テイシュツ</t>
    </rPh>
    <rPh sb="4" eb="6">
      <t>ショルイ</t>
    </rPh>
    <rPh sb="6" eb="8">
      <t>サクセイ</t>
    </rPh>
    <rPh sb="8" eb="9">
      <t>ヒ</t>
    </rPh>
    <rPh sb="9" eb="11">
      <t>ゲンザイ</t>
    </rPh>
    <rPh sb="12" eb="14">
      <t>リヨウ</t>
    </rPh>
    <rPh sb="14" eb="15">
      <t>シャ</t>
    </rPh>
    <phoneticPr fontId="1"/>
  </si>
  <si>
    <t>１契約者数（人）</t>
    <rPh sb="1" eb="3">
      <t>ケイヤク</t>
    </rPh>
    <rPh sb="3" eb="4">
      <t>シャ</t>
    </rPh>
    <rPh sb="4" eb="5">
      <t>スウ</t>
    </rPh>
    <rPh sb="6" eb="7">
      <t>ニン</t>
    </rPh>
    <phoneticPr fontId="1"/>
  </si>
  <si>
    <t>２支給決定市町村別利用者数（人）</t>
    <rPh sb="1" eb="3">
      <t>シキュウ</t>
    </rPh>
    <rPh sb="3" eb="5">
      <t>ケッテイ</t>
    </rPh>
    <rPh sb="5" eb="8">
      <t>シチョウソン</t>
    </rPh>
    <rPh sb="8" eb="9">
      <t>ベツ</t>
    </rPh>
    <rPh sb="9" eb="11">
      <t>リヨウ</t>
    </rPh>
    <rPh sb="11" eb="12">
      <t>シャ</t>
    </rPh>
    <rPh sb="12" eb="13">
      <t>スウ</t>
    </rPh>
    <rPh sb="14" eb="15">
      <t>ニン</t>
    </rPh>
    <phoneticPr fontId="1"/>
  </si>
  <si>
    <t>（　　市）</t>
    <rPh sb="3" eb="4">
      <t>シ</t>
    </rPh>
    <phoneticPr fontId="1"/>
  </si>
  <si>
    <t>適宜行を追加してください。</t>
    <rPh sb="0" eb="2">
      <t>テキギ</t>
    </rPh>
    <rPh sb="2" eb="3">
      <t>ギョウ</t>
    </rPh>
    <rPh sb="4" eb="6">
      <t>ツイカ</t>
    </rPh>
    <phoneticPr fontId="1"/>
  </si>
  <si>
    <t>（　　町）</t>
    <rPh sb="3" eb="4">
      <t>マチ</t>
    </rPh>
    <phoneticPr fontId="1"/>
  </si>
  <si>
    <t>合計</t>
    <rPh sb="0" eb="2">
      <t>ゴウケイケイ</t>
    </rPh>
    <phoneticPr fontId="1"/>
  </si>
  <si>
    <t>合計は１と一致する。</t>
    <rPh sb="0" eb="2">
      <t>ゴウケイ</t>
    </rPh>
    <rPh sb="5" eb="7">
      <t>イッチ</t>
    </rPh>
    <phoneticPr fontId="1"/>
  </si>
  <si>
    <t>３障害種別等利用者数（人）</t>
    <rPh sb="1" eb="5">
      <t>ショウガイシュベツ</t>
    </rPh>
    <rPh sb="5" eb="6">
      <t>トウ</t>
    </rPh>
    <rPh sb="6" eb="8">
      <t>リヨウ</t>
    </rPh>
    <rPh sb="8" eb="9">
      <t>シャ</t>
    </rPh>
    <rPh sb="9" eb="10">
      <t>スウ</t>
    </rPh>
    <rPh sb="11" eb="12">
      <t>ニン</t>
    </rPh>
    <phoneticPr fontId="1"/>
  </si>
  <si>
    <t>身体障害</t>
    <rPh sb="0" eb="2">
      <t>シンタイ</t>
    </rPh>
    <rPh sb="2" eb="4">
      <t>ショウガイ</t>
    </rPh>
    <phoneticPr fontId="1"/>
  </si>
  <si>
    <t>重複する場合も、それぞれの</t>
    <rPh sb="0" eb="2">
      <t>ジュウフク</t>
    </rPh>
    <rPh sb="4" eb="6">
      <t>バアイ</t>
    </rPh>
    <phoneticPr fontId="1"/>
  </si>
  <si>
    <t>知的障害</t>
    <rPh sb="0" eb="4">
      <t>チテキショウガイ</t>
    </rPh>
    <phoneticPr fontId="1"/>
  </si>
  <si>
    <t>欄に計上してください。</t>
    <phoneticPr fontId="1"/>
  </si>
  <si>
    <t>精神障害</t>
    <rPh sb="0" eb="4">
      <t>セイシンショウガイ</t>
    </rPh>
    <phoneticPr fontId="1"/>
  </si>
  <si>
    <t>難病</t>
    <rPh sb="0" eb="2">
      <t>ナンビョウ</t>
    </rPh>
    <phoneticPr fontId="1"/>
  </si>
  <si>
    <t>うち　重症心身障害者</t>
    <rPh sb="3" eb="5">
      <t>ジュウショウ</t>
    </rPh>
    <rPh sb="5" eb="7">
      <t>シンシン</t>
    </rPh>
    <rPh sb="7" eb="9">
      <t>ショウガイ</t>
    </rPh>
    <rPh sb="9" eb="10">
      <t>シャ</t>
    </rPh>
    <phoneticPr fontId="1"/>
  </si>
  <si>
    <t>うち　医療的ケア必要者</t>
    <rPh sb="3" eb="6">
      <t>イリョウテキ</t>
    </rPh>
    <rPh sb="8" eb="10">
      <t>ヒツヨウ</t>
    </rPh>
    <rPh sb="10" eb="11">
      <t>シャ</t>
    </rPh>
    <phoneticPr fontId="1"/>
  </si>
  <si>
    <t>うち　強度行動障害者</t>
    <rPh sb="3" eb="5">
      <t>キョウド</t>
    </rPh>
    <rPh sb="5" eb="7">
      <t>コウドウ</t>
    </rPh>
    <rPh sb="7" eb="9">
      <t>ショウガイ</t>
    </rPh>
    <rPh sb="9" eb="10">
      <t>シャ</t>
    </rPh>
    <phoneticPr fontId="1"/>
  </si>
  <si>
    <r>
      <t xml:space="preserve">業務継続計画の策定等
</t>
    </r>
    <r>
      <rPr>
        <sz val="10"/>
        <rFont val="ＭＳ ゴシック"/>
        <family val="3"/>
        <charset val="128"/>
      </rPr>
      <t>【Ｒ６年度から義務化】</t>
    </r>
    <rPh sb="0" eb="2">
      <t>ギョウム</t>
    </rPh>
    <rPh sb="2" eb="4">
      <t>ケイゾク</t>
    </rPh>
    <rPh sb="4" eb="6">
      <t>ケイカク</t>
    </rPh>
    <rPh sb="7" eb="9">
      <t>サクテイ</t>
    </rPh>
    <rPh sb="9" eb="10">
      <t>トウ</t>
    </rPh>
    <phoneticPr fontId="9"/>
  </si>
  <si>
    <t>業務継続計画（ＢＣＰ）が策定できている。
　・感染症及び災害の一体的策定も可</t>
    <rPh sb="0" eb="2">
      <t>ギョウム</t>
    </rPh>
    <rPh sb="2" eb="4">
      <t>ケイゾク</t>
    </rPh>
    <rPh sb="4" eb="6">
      <t>ケイカク</t>
    </rPh>
    <rPh sb="12" eb="14">
      <t>サクテイ</t>
    </rPh>
    <rPh sb="23" eb="26">
      <t>カンセンショウ</t>
    </rPh>
    <rPh sb="26" eb="27">
      <t>オヨ</t>
    </rPh>
    <rPh sb="28" eb="30">
      <t>サイガイ</t>
    </rPh>
    <rPh sb="31" eb="34">
      <t>イッタイテキ</t>
    </rPh>
    <rPh sb="37" eb="38">
      <t>カ</t>
    </rPh>
    <phoneticPr fontId="9"/>
  </si>
  <si>
    <t>従業者に対する研修及び訓練が定期的に（年１回以上）実施できている。
　・感染症及び災害の一体的実施も可</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</si>
  <si>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r>
      <t xml:space="preserve">感染症及び
食中毒の予防及び
まん延の防止
</t>
    </r>
    <r>
      <rPr>
        <sz val="10"/>
        <rFont val="ＭＳ ゴシック"/>
        <family val="3"/>
        <charset val="128"/>
      </rPr>
      <t>【Ｒ６年度から義務化】</t>
    </r>
    <rPh sb="0" eb="3">
      <t>カンセンショウ</t>
    </rPh>
    <rPh sb="3" eb="4">
      <t>オヨ</t>
    </rPh>
    <rPh sb="6" eb="8">
      <t>ショクチュウ</t>
    </rPh>
    <rPh sb="8" eb="9">
      <t>ドク</t>
    </rPh>
    <rPh sb="10" eb="12">
      <t>ヨボウ</t>
    </rPh>
    <rPh sb="12" eb="13">
      <t>オヨ</t>
    </rPh>
    <rPh sb="17" eb="18">
      <t>エン</t>
    </rPh>
    <rPh sb="19" eb="21">
      <t>ボウシ</t>
    </rPh>
    <phoneticPr fontId="9"/>
  </si>
  <si>
    <r>
      <t xml:space="preserve">身体拘束
の禁止
</t>
    </r>
    <r>
      <rPr>
        <sz val="10"/>
        <rFont val="ＭＳ ゴシック"/>
        <family val="3"/>
        <charset val="128"/>
      </rPr>
      <t>【Ｒ４年度から義務化】</t>
    </r>
    <rPh sb="0" eb="2">
      <t>シンタイ</t>
    </rPh>
    <rPh sb="2" eb="4">
      <t>コウソク</t>
    </rPh>
    <rPh sb="6" eb="8">
      <t>キンシ</t>
    </rPh>
    <phoneticPr fontId="9"/>
  </si>
  <si>
    <t>〇</t>
    <phoneticPr fontId="1"/>
  </si>
  <si>
    <r>
      <t xml:space="preserve">虐待の防止
</t>
    </r>
    <r>
      <rPr>
        <sz val="10"/>
        <rFont val="ＭＳ ゴシック"/>
        <family val="3"/>
        <charset val="128"/>
      </rPr>
      <t>【Ｒ４年度から義務化】</t>
    </r>
    <rPh sb="0" eb="2">
      <t>ギャクタイ</t>
    </rPh>
    <rPh sb="3" eb="5">
      <t>ボウシ</t>
    </rPh>
    <rPh sb="9" eb="11">
      <t>ネンド</t>
    </rPh>
    <rPh sb="13" eb="16">
      <t>ギムカ</t>
    </rPh>
    <phoneticPr fontId="9"/>
  </si>
  <si>
    <t>虐待防止担当者を配置できている。</t>
    <rPh sb="0" eb="2">
      <t>ギャクタイ</t>
    </rPh>
    <rPh sb="2" eb="4">
      <t>ボウシ</t>
    </rPh>
    <rPh sb="4" eb="7">
      <t>タントウシャ</t>
    </rPh>
    <rPh sb="8" eb="10">
      <t>ハイチ</t>
    </rPh>
    <phoneticPr fontId="9"/>
  </si>
  <si>
    <t>加算名
　(加算区分)</t>
  </si>
  <si>
    <t>前年度及び本年度直近月までに収入のあった加算名及び加算区分</t>
    <rPh sb="0" eb="3">
      <t>ゼンネンド</t>
    </rPh>
    <rPh sb="3" eb="4">
      <t>オヨ</t>
    </rPh>
    <rPh sb="5" eb="6">
      <t>ホン</t>
    </rPh>
    <rPh sb="8" eb="10">
      <t>チョッキン</t>
    </rPh>
    <rPh sb="10" eb="11">
      <t>ツキ</t>
    </rPh>
    <rPh sb="14" eb="16">
      <t>シュウニュウ</t>
    </rPh>
    <rPh sb="20" eb="22">
      <t>カサン</t>
    </rPh>
    <rPh sb="22" eb="23">
      <t>ナ</t>
    </rPh>
    <rPh sb="23" eb="24">
      <t>オヨ</t>
    </rPh>
    <rPh sb="25" eb="29">
      <t>カサンクブン</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</si>
  <si>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</si>
  <si>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22"/>
  </si>
  <si>
    <t>！申請するサービス類型を選択してください</t>
    <rPh sb="1" eb="3">
      <t>シンセイ</t>
    </rPh>
    <rPh sb="9" eb="11">
      <t>ルイケイ</t>
    </rPh>
    <rPh sb="12" eb="14">
      <t>センタク</t>
    </rPh>
    <phoneticPr fontId="23"/>
  </si>
  <si>
    <t>年</t>
    <rPh sb="0" eb="1">
      <t>ネン</t>
    </rPh>
    <phoneticPr fontId="4"/>
  </si>
  <si>
    <t>月</t>
    <rPh sb="0" eb="1">
      <t>ゲツ</t>
    </rPh>
    <phoneticPr fontId="4"/>
  </si>
  <si>
    <t>事業所名</t>
    <rPh sb="0" eb="3">
      <t>ジギョウショ</t>
    </rPh>
    <rPh sb="3" eb="4">
      <t>メイ</t>
    </rPh>
    <phoneticPr fontId="22"/>
  </si>
  <si>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</si>
  <si>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</si>
  <si>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2"/>
  </si>
  <si>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</si>
  <si>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</si>
  <si>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</si>
  <si>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</si>
  <si>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</si>
  <si>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</si>
  <si>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</si>
  <si>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</si>
  <si>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</si>
  <si>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</si>
  <si>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</si>
  <si>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</si>
  <si>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</si>
  <si>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　(1) 「４週」・「暦月」のいずれかを選択してください。</t>
    <rPh sb="7" eb="8">
      <t>シュウ</t>
    </rPh>
    <rPh sb="11" eb="12">
      <t>レキ</t>
    </rPh>
    <rPh sb="12" eb="13">
      <t>ツキ</t>
    </rPh>
    <rPh sb="20" eb="22">
      <t>センタク</t>
    </rPh>
    <phoneticPr fontId="22"/>
  </si>
  <si>
    <t>　(2) 「予定」・「実績」のいずれかを選択してください。</t>
    <rPh sb="6" eb="8">
      <t>ヨテイ</t>
    </rPh>
    <rPh sb="11" eb="13">
      <t>ジッセキ</t>
    </rPh>
    <rPh sb="20" eb="22">
      <t>センタク</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</si>
  <si>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</si>
  <si>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　(4) 従業者の職種を入力してください。</t>
    <rPh sb="5" eb="8">
      <t>ジュウギョウシャ</t>
    </rPh>
    <rPh sb="9" eb="11">
      <t>ショクシュ</t>
    </rPh>
    <rPh sb="12" eb="14">
      <t>ニュウリョク</t>
    </rPh>
    <phoneticPr fontId="22"/>
  </si>
  <si>
    <t xml:space="preserve"> 　　 記入の順序は、職種ごとにまとめてください。</t>
    <rPh sb="4" eb="6">
      <t>キニュウ</t>
    </rPh>
    <rPh sb="7" eb="9">
      <t>ジュンジョ</t>
    </rPh>
    <rPh sb="11" eb="13">
      <t>ショクシュ</t>
    </rPh>
    <phoneticPr fontId="2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</si>
  <si>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</si>
  <si>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22"/>
  </si>
  <si>
    <t>区分</t>
    <rPh sb="0" eb="2">
      <t>クブン</t>
    </rPh>
    <phoneticPr fontId="22"/>
  </si>
  <si>
    <t>A</t>
  </si>
  <si>
    <t>常勤で専従</t>
    <rPh sb="0" eb="2">
      <t>ジョウキン</t>
    </rPh>
    <rPh sb="3" eb="5">
      <t>センジュウ</t>
    </rPh>
    <phoneticPr fontId="22"/>
  </si>
  <si>
    <t>B</t>
  </si>
  <si>
    <t>常勤で兼務</t>
    <rPh sb="0" eb="2">
      <t>ジョウキン</t>
    </rPh>
    <rPh sb="3" eb="5">
      <t>ケンム</t>
    </rPh>
    <phoneticPr fontId="22"/>
  </si>
  <si>
    <t>C</t>
  </si>
  <si>
    <t>非常勤で専従</t>
    <rPh sb="0" eb="3">
      <t>ヒジョウキン</t>
    </rPh>
    <rPh sb="4" eb="6">
      <t>センジュウ</t>
    </rPh>
    <phoneticPr fontId="22"/>
  </si>
  <si>
    <t>D</t>
  </si>
  <si>
    <t>非常勤で兼務</t>
    <rPh sb="0" eb="3">
      <t>ヒジョウキン</t>
    </rPh>
    <rPh sb="4" eb="6">
      <t>ケンム</t>
    </rPh>
    <phoneticPr fontId="22"/>
  </si>
  <si>
    <t>（注）常勤・非常勤の区分について</t>
    <rPh sb="1" eb="2">
      <t>チュウ</t>
    </rPh>
    <rPh sb="3" eb="5">
      <t>ジョウキン</t>
    </rPh>
    <rPh sb="6" eb="9">
      <t>ヒジョウキン</t>
    </rPh>
    <rPh sb="10" eb="12">
      <t>クブン</t>
    </rPh>
    <phoneticPr fontId="2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</si>
  <si>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</si>
  <si>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</si>
  <si>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　(6) 従業者の保有する資格を入力してください。</t>
    <rPh sb="5" eb="8">
      <t>ジュウギョウシャ</t>
    </rPh>
    <rPh sb="9" eb="11">
      <t>ホユウ</t>
    </rPh>
    <rPh sb="13" eb="15">
      <t>シカク</t>
    </rPh>
    <rPh sb="16" eb="18">
      <t>ニュウリョク</t>
    </rPh>
    <phoneticPr fontId="2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</si>
  <si>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</si>
  <si>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2"/>
  </si>
  <si>
    <t>　(7) 従業者の氏名を記入してください。</t>
    <rPh sb="5" eb="8">
      <t>ジュウギョウシャ</t>
    </rPh>
    <rPh sb="9" eb="11">
      <t>シメイ</t>
    </rPh>
    <rPh sb="12" eb="14">
      <t>キニュウ</t>
    </rPh>
    <phoneticPr fontId="2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</si>
  <si>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</si>
  <si>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</si>
  <si>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</si>
  <si>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</si>
  <si>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2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</si>
  <si>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</si>
  <si>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</si>
  <si>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</si>
  <si>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</si>
  <si>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</si>
  <si>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</si>
  <si>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</si>
  <si>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※選択肢にない職種については直接入力してください</t>
    <phoneticPr fontId="23"/>
  </si>
  <si>
    <t>管理者</t>
    <rPh sb="0" eb="3">
      <t>カンリシャ</t>
    </rPh>
    <phoneticPr fontId="23"/>
  </si>
  <si>
    <t>サービス提供責任者</t>
    <rPh sb="4" eb="6">
      <t>テイキョウ</t>
    </rPh>
    <rPh sb="6" eb="9">
      <t>セキニンシャ</t>
    </rPh>
    <phoneticPr fontId="23"/>
  </si>
  <si>
    <t>従業者</t>
    <rPh sb="0" eb="3">
      <t>ジュウギョウシャ</t>
    </rPh>
    <phoneticPr fontId="23"/>
  </si>
  <si>
    <t>＜人員に関する基準＞</t>
    <rPh sb="1" eb="3">
      <t>ジンイン</t>
    </rPh>
    <rPh sb="4" eb="5">
      <t>カン</t>
    </rPh>
    <rPh sb="7" eb="9">
      <t>キジュン</t>
    </rPh>
    <phoneticPr fontId="4"/>
  </si>
  <si>
    <t>区分</t>
    <rPh sb="0" eb="2">
      <t>クブン</t>
    </rPh>
    <phoneticPr fontId="31"/>
  </si>
  <si>
    <t>必要な配置数</t>
    <rPh sb="0" eb="2">
      <t>ヒツヨウ</t>
    </rPh>
    <rPh sb="3" eb="6">
      <t>ハイチスウ</t>
    </rPh>
    <phoneticPr fontId="31"/>
  </si>
  <si>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</si>
  <si>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</si>
  <si>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31"/>
  </si>
  <si>
    <t>兼務</t>
    <rPh sb="0" eb="2">
      <t>ケンム</t>
    </rPh>
    <phoneticPr fontId="4"/>
  </si>
  <si>
    <t>兼務</t>
    <rPh sb="0" eb="2">
      <t>ケンム</t>
    </rPh>
    <phoneticPr fontId="31"/>
  </si>
  <si>
    <t>常勤</t>
    <rPh sb="0" eb="2">
      <t>ジョウキン</t>
    </rPh>
    <phoneticPr fontId="4"/>
  </si>
  <si>
    <t>非常勤</t>
    <rPh sb="0" eb="3">
      <t>ヒジョウキン</t>
    </rPh>
    <phoneticPr fontId="4"/>
  </si>
  <si>
    <t>常勤換算数</t>
    <rPh sb="0" eb="5">
      <t>ジョウキンカンサンスウ</t>
    </rPh>
    <phoneticPr fontId="23"/>
  </si>
  <si>
    <t>重度訪問介護</t>
    <rPh sb="0" eb="2">
      <t>ジュウド</t>
    </rPh>
    <rPh sb="2" eb="4">
      <t>ホウモン</t>
    </rPh>
    <rPh sb="4" eb="6">
      <t>カイゴ</t>
    </rPh>
    <phoneticPr fontId="23"/>
  </si>
  <si>
    <t>同行援護</t>
    <rPh sb="0" eb="2">
      <t>ドウコウ</t>
    </rPh>
    <rPh sb="2" eb="4">
      <t>エンゴ</t>
    </rPh>
    <phoneticPr fontId="23"/>
  </si>
  <si>
    <t>行動援護</t>
    <rPh sb="0" eb="4">
      <t>コウドウエンゴ</t>
    </rPh>
    <phoneticPr fontId="23"/>
  </si>
  <si>
    <t>療養介護</t>
    <rPh sb="0" eb="2">
      <t>リョウヨウ</t>
    </rPh>
    <rPh sb="2" eb="4">
      <t>カイゴ</t>
    </rPh>
    <phoneticPr fontId="4"/>
  </si>
  <si>
    <t>サービス管理責任者</t>
    <rPh sb="4" eb="6">
      <t>カンリ</t>
    </rPh>
    <rPh sb="6" eb="9">
      <t>セキニンシャ</t>
    </rPh>
    <phoneticPr fontId="23"/>
  </si>
  <si>
    <t>医師</t>
    <rPh sb="0" eb="2">
      <t>イシ</t>
    </rPh>
    <phoneticPr fontId="23"/>
  </si>
  <si>
    <t>看護職員</t>
    <rPh sb="0" eb="4">
      <t>カンゴショクイン</t>
    </rPh>
    <phoneticPr fontId="2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</si>
  <si>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</si>
  <si>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</si>
  <si>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</si>
  <si>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31"/>
  </si>
  <si>
    <t>生活支援員</t>
    <rPh sb="0" eb="5">
      <t>セイカツシエンイン</t>
    </rPh>
    <phoneticPr fontId="23"/>
  </si>
  <si>
    <t>利用者延べ数計</t>
    <rPh sb="3" eb="4">
      <t>ノ</t>
    </rPh>
    <rPh sb="6" eb="7">
      <t>ケイ</t>
    </rPh>
    <phoneticPr fontId="4"/>
  </si>
  <si>
    <t>　区分２の延べ利用者数</t>
    <rPh sb="1" eb="3">
      <t>クブン</t>
    </rPh>
    <rPh sb="5" eb="6">
      <t>ノ</t>
    </rPh>
    <rPh sb="7" eb="11">
      <t>リヨウシャスウ</t>
    </rPh>
    <phoneticPr fontId="23"/>
  </si>
  <si>
    <t>　区分３の延べ利用者数</t>
    <rPh sb="1" eb="3">
      <t>クブン</t>
    </rPh>
    <rPh sb="5" eb="6">
      <t>ノ</t>
    </rPh>
    <rPh sb="7" eb="11">
      <t>リヨウシャスウ</t>
    </rPh>
    <phoneticPr fontId="23"/>
  </si>
  <si>
    <t>　区分４の延べ利用者数</t>
    <rPh sb="1" eb="3">
      <t>クブン</t>
    </rPh>
    <rPh sb="5" eb="6">
      <t>ノ</t>
    </rPh>
    <rPh sb="7" eb="11">
      <t>リヨウシャスウ</t>
    </rPh>
    <phoneticPr fontId="23"/>
  </si>
  <si>
    <t>　区分５の延べ利用者数</t>
    <rPh sb="1" eb="3">
      <t>クブン</t>
    </rPh>
    <rPh sb="5" eb="6">
      <t>ノ</t>
    </rPh>
    <rPh sb="7" eb="11">
      <t>リヨウシャスウ</t>
    </rPh>
    <phoneticPr fontId="23"/>
  </si>
  <si>
    <t>　区分６の延べ利用者数</t>
    <rPh sb="1" eb="3">
      <t>クブン</t>
    </rPh>
    <rPh sb="5" eb="6">
      <t>ノ</t>
    </rPh>
    <rPh sb="7" eb="11">
      <t>リヨウシャスウ</t>
    </rPh>
    <phoneticPr fontId="23"/>
  </si>
  <si>
    <t>短期入所・併設型</t>
    <rPh sb="0" eb="2">
      <t>タンキ</t>
    </rPh>
    <rPh sb="2" eb="4">
      <t>ニュウショ</t>
    </rPh>
    <rPh sb="5" eb="7">
      <t>ヘイセツ</t>
    </rPh>
    <rPh sb="7" eb="8">
      <t>ガタ</t>
    </rPh>
    <phoneticPr fontId="4"/>
  </si>
  <si>
    <t>短期入所・空床利用型</t>
    <rPh sb="0" eb="2">
      <t>タンキ</t>
    </rPh>
    <rPh sb="2" eb="4">
      <t>ニュウショ</t>
    </rPh>
    <rPh sb="5" eb="7">
      <t>クウショウ</t>
    </rPh>
    <rPh sb="7" eb="9">
      <t>リヨウ</t>
    </rPh>
    <rPh sb="9" eb="10">
      <t>ガタ</t>
    </rPh>
    <phoneticPr fontId="4"/>
  </si>
  <si>
    <t>短期入所・単独型</t>
    <rPh sb="0" eb="2">
      <t>タンキ</t>
    </rPh>
    <rPh sb="2" eb="4">
      <t>ニュウショ</t>
    </rPh>
    <rPh sb="5" eb="7">
      <t>タンドク</t>
    </rPh>
    <rPh sb="7" eb="8">
      <t>ガタ</t>
    </rPh>
    <phoneticPr fontId="4"/>
  </si>
  <si>
    <t>重度障害者等包括支援</t>
    <rPh sb="0" eb="10">
      <t>ジュウドショウガイシャトウホウカツシエン</t>
    </rPh>
    <phoneticPr fontId="4"/>
  </si>
  <si>
    <t>機能訓練</t>
    <rPh sb="0" eb="2">
      <t>キノウ</t>
    </rPh>
    <rPh sb="2" eb="4">
      <t>クンレン</t>
    </rPh>
    <phoneticPr fontId="4"/>
  </si>
  <si>
    <t>理学療法士</t>
    <rPh sb="0" eb="5">
      <t>リガクリョウホウシ</t>
    </rPh>
    <phoneticPr fontId="23"/>
  </si>
  <si>
    <t>生活訓練</t>
    <rPh sb="0" eb="2">
      <t>セイカツ</t>
    </rPh>
    <rPh sb="2" eb="4">
      <t>クンレン</t>
    </rPh>
    <phoneticPr fontId="4"/>
  </si>
  <si>
    <t>地域移行支援員</t>
    <rPh sb="0" eb="4">
      <t>チイキイコウ</t>
    </rPh>
    <rPh sb="4" eb="7">
      <t>シエンイン</t>
    </rPh>
    <phoneticPr fontId="23"/>
  </si>
  <si>
    <t xml:space="preserve"> 宿泊型自立訓練以外の
 利用者</t>
    <rPh sb="1" eb="4">
      <t>シュクハクガタ</t>
    </rPh>
    <rPh sb="4" eb="8">
      <t>ジリツクンレン</t>
    </rPh>
    <rPh sb="8" eb="10">
      <t>イガイ</t>
    </rPh>
    <rPh sb="13" eb="16">
      <t>リヨウシャ</t>
    </rPh>
    <phoneticPr fontId="4"/>
  </si>
  <si>
    <t xml:space="preserve"> 宿泊型自立訓練の利用者</t>
    <rPh sb="1" eb="4">
      <t>シュクハクガタ</t>
    </rPh>
    <rPh sb="4" eb="8">
      <t>ジリツクンレン</t>
    </rPh>
    <rPh sb="9" eb="12">
      <t>リヨウシャ</t>
    </rPh>
    <phoneticPr fontId="4"/>
  </si>
  <si>
    <t xml:space="preserve"> 　　 保有資格を全て記入するのではなく、人員基準・加配加算上、求められる資格等を入力してください。</t>
    <phoneticPr fontId="22"/>
  </si>
  <si>
    <t>就労選択支援員</t>
    <rPh sb="0" eb="2">
      <t>シュウロウ</t>
    </rPh>
    <rPh sb="2" eb="4">
      <t>センタク</t>
    </rPh>
    <rPh sb="4" eb="7">
      <t>シエンイン</t>
    </rPh>
    <phoneticPr fontId="23"/>
  </si>
  <si>
    <t>就労移行支援</t>
    <rPh sb="0" eb="2">
      <t>シュウロウ</t>
    </rPh>
    <rPh sb="2" eb="4">
      <t>イコウ</t>
    </rPh>
    <rPh sb="4" eb="6">
      <t>シエン</t>
    </rPh>
    <phoneticPr fontId="4"/>
  </si>
  <si>
    <t>就労支援員</t>
    <rPh sb="0" eb="5">
      <t>シュウロウシエンイン</t>
    </rPh>
    <phoneticPr fontId="23"/>
  </si>
  <si>
    <t>職業指導員</t>
    <rPh sb="0" eb="4">
      <t>ショクギョウシドウ</t>
    </rPh>
    <rPh sb="4" eb="5">
      <t>イン</t>
    </rPh>
    <phoneticPr fontId="23"/>
  </si>
  <si>
    <t>認定指定就労移行支援</t>
    <rPh sb="0" eb="2">
      <t>ニンテイ</t>
    </rPh>
    <rPh sb="2" eb="4">
      <t>シテイ</t>
    </rPh>
    <rPh sb="4" eb="6">
      <t>シュウロウ</t>
    </rPh>
    <rPh sb="6" eb="8">
      <t>イコウ</t>
    </rPh>
    <rPh sb="8" eb="10">
      <t>シエン</t>
    </rPh>
    <phoneticPr fontId="4"/>
  </si>
  <si>
    <t>生活支援員</t>
    <rPh sb="0" eb="2">
      <t>セイカツ</t>
    </rPh>
    <rPh sb="2" eb="5">
      <t>シエンイン</t>
    </rPh>
    <phoneticPr fontId="23"/>
  </si>
  <si>
    <t>就労継続支援Ａ型・Ｂ型</t>
    <rPh sb="0" eb="2">
      <t>シュウロウ</t>
    </rPh>
    <rPh sb="2" eb="4">
      <t>ケイゾク</t>
    </rPh>
    <rPh sb="4" eb="6">
      <t>シエン</t>
    </rPh>
    <rPh sb="7" eb="8">
      <t>ガタ</t>
    </rPh>
    <rPh sb="10" eb="11">
      <t>ガタ</t>
    </rPh>
    <phoneticPr fontId="4"/>
  </si>
  <si>
    <t>就労定着支援</t>
    <rPh sb="0" eb="2">
      <t>シュウロウ</t>
    </rPh>
    <rPh sb="2" eb="4">
      <t>テイチャク</t>
    </rPh>
    <rPh sb="4" eb="6">
      <t>シエン</t>
    </rPh>
    <phoneticPr fontId="4"/>
  </si>
  <si>
    <t>就労定着支援員</t>
    <rPh sb="0" eb="2">
      <t>シュウロウ</t>
    </rPh>
    <rPh sb="2" eb="7">
      <t>テイチャクシエンイン</t>
    </rPh>
    <phoneticPr fontId="23"/>
  </si>
  <si>
    <t>自立生活援助</t>
    <rPh sb="0" eb="2">
      <t>ジリツ</t>
    </rPh>
    <rPh sb="2" eb="4">
      <t>セイカツ</t>
    </rPh>
    <rPh sb="4" eb="6">
      <t>エンジョ</t>
    </rPh>
    <phoneticPr fontId="4"/>
  </si>
  <si>
    <t>地域生活支援員</t>
    <rPh sb="0" eb="7">
      <t>チイキセイカツシエンイン</t>
    </rPh>
    <phoneticPr fontId="23"/>
  </si>
  <si>
    <t>共同生活援助・介護サービス包括型</t>
    <rPh sb="0" eb="2">
      <t>キョウドウ</t>
    </rPh>
    <rPh sb="2" eb="4">
      <t>セイカツ</t>
    </rPh>
    <rPh sb="4" eb="6">
      <t>エンジョ</t>
    </rPh>
    <phoneticPr fontId="4"/>
  </si>
  <si>
    <t>※第１週の実際の勤務形態（勤務時間帯）を記載するか、実際に使用するシフト表を添付してください。</t>
    <rPh sb="1" eb="2">
      <t>ダイ</t>
    </rPh>
    <rPh sb="3" eb="4">
      <t>シュウ</t>
    </rPh>
    <rPh sb="5" eb="7">
      <t>ジッサイ</t>
    </rPh>
    <rPh sb="8" eb="12">
      <t>キンムケイタイ</t>
    </rPh>
    <rPh sb="13" eb="18">
      <t>キンムジカンタイ</t>
    </rPh>
    <rPh sb="20" eb="22">
      <t>キサイ</t>
    </rPh>
    <rPh sb="26" eb="28">
      <t>ジッサイ</t>
    </rPh>
    <rPh sb="29" eb="31">
      <t>シヨウ</t>
    </rPh>
    <rPh sb="36" eb="37">
      <t>ヒョウ</t>
    </rPh>
    <rPh sb="38" eb="40">
      <t>テンプ</t>
    </rPh>
    <phoneticPr fontId="4"/>
  </si>
  <si>
    <t>勤務形態</t>
    <rPh sb="0" eb="4">
      <t>キンムケイタイ</t>
    </rPh>
    <phoneticPr fontId="32"/>
  </si>
  <si>
    <t>A</t>
    <phoneticPr fontId="4"/>
  </si>
  <si>
    <t>B</t>
    <phoneticPr fontId="4"/>
  </si>
  <si>
    <t>世話人</t>
    <rPh sb="0" eb="3">
      <t>セワニン</t>
    </rPh>
    <phoneticPr fontId="23"/>
  </si>
  <si>
    <t>個人居宅介護
利用者数平均</t>
    <rPh sb="11" eb="13">
      <t>ヘイキン</t>
    </rPh>
    <phoneticPr fontId="23"/>
  </si>
  <si>
    <t>勤務形態の区分</t>
    <phoneticPr fontId="23"/>
  </si>
  <si>
    <t>　区分１以下の延べ利用者数</t>
    <rPh sb="1" eb="3">
      <t>クブン</t>
    </rPh>
    <rPh sb="4" eb="6">
      <t>イカ</t>
    </rPh>
    <rPh sb="7" eb="8">
      <t>ノ</t>
    </rPh>
    <rPh sb="9" eb="13">
      <t>リヨウシャスウ</t>
    </rPh>
    <phoneticPr fontId="23"/>
  </si>
  <si>
    <t>例）A＝8:30～17:30</t>
    <rPh sb="0" eb="1">
      <t>レイ</t>
    </rPh>
    <phoneticPr fontId="32"/>
  </si>
  <si>
    <t>例）B＝8:00～12:00</t>
    <rPh sb="0" eb="1">
      <t>レイ</t>
    </rPh>
    <phoneticPr fontId="32"/>
  </si>
  <si>
    <t>※適宜修正追加</t>
    <rPh sb="1" eb="7">
      <t>テキギシュウセイツイカ</t>
    </rPh>
    <phoneticPr fontId="32"/>
  </si>
  <si>
    <t>個人居宅介護利用者数</t>
    <rPh sb="0" eb="2">
      <t>コジン</t>
    </rPh>
    <rPh sb="2" eb="4">
      <t>キョタク</t>
    </rPh>
    <rPh sb="4" eb="6">
      <t>カイゴ</t>
    </rPh>
    <rPh sb="6" eb="9">
      <t>リヨウシャ</t>
    </rPh>
    <rPh sb="9" eb="10">
      <t>スウ</t>
    </rPh>
    <phoneticPr fontId="23"/>
  </si>
  <si>
    <t>個人居宅介護利用者数</t>
    <rPh sb="0" eb="2">
      <t>コジン</t>
    </rPh>
    <rPh sb="9" eb="10">
      <t>スウ</t>
    </rPh>
    <phoneticPr fontId="23"/>
  </si>
  <si>
    <t>生活支援員</t>
  </si>
  <si>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</si>
  <si>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</si>
  <si>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夜間支援従事者</t>
    <rPh sb="0" eb="2">
      <t>ヤカン</t>
    </rPh>
    <rPh sb="2" eb="4">
      <t>シエン</t>
    </rPh>
    <rPh sb="4" eb="7">
      <t>ジュウジシャ</t>
    </rPh>
    <phoneticPr fontId="23"/>
  </si>
  <si>
    <t>障害者支援施設</t>
    <rPh sb="0" eb="3">
      <t>ショウガイシャ</t>
    </rPh>
    <rPh sb="3" eb="5">
      <t>シエン</t>
    </rPh>
    <rPh sb="5" eb="7">
      <t>シセツ</t>
    </rPh>
    <phoneticPr fontId="4"/>
  </si>
  <si>
    <t>一般相談支援事業</t>
    <rPh sb="2" eb="4">
      <t>ソウダン</t>
    </rPh>
    <rPh sb="4" eb="6">
      <t>シエン</t>
    </rPh>
    <rPh sb="6" eb="8">
      <t>ジギョウ</t>
    </rPh>
    <phoneticPr fontId="4"/>
  </si>
  <si>
    <t>職種①</t>
    <rPh sb="0" eb="2">
      <t>ショクシュ</t>
    </rPh>
    <phoneticPr fontId="23"/>
  </si>
  <si>
    <t>職種②</t>
    <rPh sb="0" eb="2">
      <t>ショクシュ</t>
    </rPh>
    <phoneticPr fontId="23"/>
  </si>
  <si>
    <t>職種③</t>
    <rPh sb="0" eb="2">
      <t>ショクシュ</t>
    </rPh>
    <phoneticPr fontId="23"/>
  </si>
  <si>
    <t>職種④</t>
    <rPh sb="0" eb="2">
      <t>ショクシュ</t>
    </rPh>
    <phoneticPr fontId="23"/>
  </si>
  <si>
    <t>職種⑤</t>
    <rPh sb="0" eb="2">
      <t>ショクシュ</t>
    </rPh>
    <phoneticPr fontId="23"/>
  </si>
  <si>
    <t>職種⑥</t>
    <rPh sb="0" eb="2">
      <t>ショクシュ</t>
    </rPh>
    <phoneticPr fontId="23"/>
  </si>
  <si>
    <t>職種⑦</t>
    <rPh sb="0" eb="2">
      <t>ショクシュ</t>
    </rPh>
    <phoneticPr fontId="23"/>
  </si>
  <si>
    <t>職種⑧</t>
    <rPh sb="0" eb="2">
      <t>ショクシュ</t>
    </rPh>
    <phoneticPr fontId="23"/>
  </si>
  <si>
    <t>職種⑨</t>
    <phoneticPr fontId="23"/>
  </si>
  <si>
    <t>職種⑩</t>
    <phoneticPr fontId="23"/>
  </si>
  <si>
    <t>居宅介護</t>
    <phoneticPr fontId="4"/>
  </si>
  <si>
    <t>作業療法士</t>
    <rPh sb="0" eb="5">
      <t>サギョウリョウホウシ</t>
    </rPh>
    <phoneticPr fontId="23"/>
  </si>
  <si>
    <t>言語聴覚士</t>
    <rPh sb="0" eb="2">
      <t>ゲンゴ</t>
    </rPh>
    <rPh sb="2" eb="5">
      <t>チョウカクシ</t>
    </rPh>
    <phoneticPr fontId="23"/>
  </si>
  <si>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</si>
  <si>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</si>
  <si>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</si>
  <si>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</si>
  <si>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夜間支援従事者</t>
    <rPh sb="0" eb="7">
      <t>ヤカンシエンジュウジシャ</t>
    </rPh>
    <phoneticPr fontId="23"/>
  </si>
  <si>
    <t>就労支援員</t>
    <rPh sb="0" eb="2">
      <t>シュウロウ</t>
    </rPh>
    <rPh sb="2" eb="5">
      <t>シエンイン</t>
    </rPh>
    <phoneticPr fontId="23"/>
  </si>
  <si>
    <t>職業指導員</t>
    <rPh sb="0" eb="2">
      <t>ショクギョウ</t>
    </rPh>
    <rPh sb="2" eb="4">
      <t>シドウ</t>
    </rPh>
    <rPh sb="4" eb="5">
      <t>イン</t>
    </rPh>
    <phoneticPr fontId="23"/>
  </si>
  <si>
    <t>就労選択支援</t>
    <rPh sb="0" eb="2">
      <t>シュウロウ</t>
    </rPh>
    <rPh sb="2" eb="4">
      <t>センタク</t>
    </rPh>
    <rPh sb="4" eb="6">
      <t>シエン</t>
    </rPh>
    <phoneticPr fontId="23"/>
  </si>
  <si>
    <t>特定相談支援・障害児相談支援</t>
    <rPh sb="0" eb="2">
      <t>トクテイ</t>
    </rPh>
    <rPh sb="2" eb="4">
      <t>ソウダン</t>
    </rPh>
    <rPh sb="4" eb="6">
      <t>シエン</t>
    </rPh>
    <rPh sb="7" eb="10">
      <t>ショウガイジ</t>
    </rPh>
    <rPh sb="10" eb="12">
      <t>ソウダン</t>
    </rPh>
    <rPh sb="12" eb="14">
      <t>シエン</t>
    </rPh>
    <phoneticPr fontId="22"/>
  </si>
  <si>
    <t>相談支援専門員</t>
    <rPh sb="0" eb="7">
      <t>ソウダンシエンセンモンイン</t>
    </rPh>
    <phoneticPr fontId="23"/>
  </si>
  <si>
    <t>相談支援員</t>
    <rPh sb="0" eb="2">
      <t>ソウダン</t>
    </rPh>
    <rPh sb="2" eb="5">
      <t>シエンイン</t>
    </rPh>
    <phoneticPr fontId="23"/>
  </si>
  <si>
    <t>児童発達支援・放課後等デイサービス</t>
    <rPh sb="0" eb="2">
      <t>ジドウ</t>
    </rPh>
    <rPh sb="2" eb="4">
      <t>ハッタツ</t>
    </rPh>
    <rPh sb="4" eb="6">
      <t>シエン</t>
    </rPh>
    <rPh sb="7" eb="11">
      <t>ホウカゴトウ</t>
    </rPh>
    <phoneticPr fontId="22"/>
  </si>
  <si>
    <t>児童発達支援管理責任者</t>
    <rPh sb="0" eb="2">
      <t>ジドウ</t>
    </rPh>
    <rPh sb="2" eb="6">
      <t>ハッタツシエン</t>
    </rPh>
    <rPh sb="6" eb="8">
      <t>カンリ</t>
    </rPh>
    <rPh sb="8" eb="11">
      <t>セキニンシャ</t>
    </rPh>
    <phoneticPr fontId="23"/>
  </si>
  <si>
    <t>児童指導員</t>
    <rPh sb="0" eb="2">
      <t>ジドウ</t>
    </rPh>
    <rPh sb="2" eb="5">
      <t>シドウイン</t>
    </rPh>
    <phoneticPr fontId="23"/>
  </si>
  <si>
    <t>保育士</t>
    <rPh sb="0" eb="3">
      <t>ホイクシ</t>
    </rPh>
    <phoneticPr fontId="23"/>
  </si>
  <si>
    <t>機能訓練担当職員</t>
    <rPh sb="0" eb="4">
      <t>キノウクンレン</t>
    </rPh>
    <rPh sb="4" eb="6">
      <t>タントウ</t>
    </rPh>
    <rPh sb="6" eb="8">
      <t>ショクイン</t>
    </rPh>
    <phoneticPr fontId="23"/>
  </si>
  <si>
    <t>その他職員</t>
    <rPh sb="2" eb="3">
      <t>タ</t>
    </rPh>
    <rPh sb="3" eb="5">
      <t>ショクイン</t>
    </rPh>
    <phoneticPr fontId="2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</si>
  <si>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23"/>
  </si>
  <si>
    <t>嘱託医</t>
    <rPh sb="0" eb="2">
      <t>ショクタク</t>
    </rPh>
    <phoneticPr fontId="23"/>
  </si>
  <si>
    <t>児童発達支援・児童発達支援センターであるもの</t>
    <rPh sb="0" eb="6">
      <t>ジドウハッタツシエン</t>
    </rPh>
    <rPh sb="7" eb="11">
      <t>ジドウハッタツ</t>
    </rPh>
    <rPh sb="11" eb="13">
      <t>シエン</t>
    </rPh>
    <phoneticPr fontId="23"/>
  </si>
  <si>
    <t>栄養士</t>
    <rPh sb="0" eb="3">
      <t>エイヨウシ</t>
    </rPh>
    <phoneticPr fontId="23"/>
  </si>
  <si>
    <t>調理員</t>
    <rPh sb="0" eb="3">
      <t>チョウリイン</t>
    </rPh>
    <phoneticPr fontId="23"/>
  </si>
  <si>
    <t>保育所等訪問支援</t>
    <rPh sb="0" eb="3">
      <t>ホイクショ</t>
    </rPh>
    <rPh sb="3" eb="4">
      <t>トウ</t>
    </rPh>
    <rPh sb="4" eb="6">
      <t>ホウモン</t>
    </rPh>
    <rPh sb="6" eb="8">
      <t>シエン</t>
    </rPh>
    <phoneticPr fontId="22"/>
  </si>
  <si>
    <t>訪問支援員</t>
    <rPh sb="0" eb="2">
      <t>ホウモン</t>
    </rPh>
    <rPh sb="2" eb="5">
      <t>シエンイン</t>
    </rPh>
    <phoneticPr fontId="23"/>
  </si>
  <si>
    <t>居宅訪問型児童発達支援</t>
    <rPh sb="0" eb="2">
      <t>キョタク</t>
    </rPh>
    <rPh sb="2" eb="4">
      <t>ホウモン</t>
    </rPh>
    <rPh sb="4" eb="5">
      <t>ガタ</t>
    </rPh>
    <rPh sb="5" eb="7">
      <t>ジドウ</t>
    </rPh>
    <rPh sb="7" eb="9">
      <t>ハッタツ</t>
    </rPh>
    <rPh sb="9" eb="11">
      <t>シエン</t>
    </rPh>
    <phoneticPr fontId="22"/>
  </si>
  <si>
    <t>福祉型障害児入所施設</t>
    <rPh sb="0" eb="3">
      <t>フクシガタ</t>
    </rPh>
    <rPh sb="3" eb="6">
      <t>ショウガイジ</t>
    </rPh>
    <rPh sb="6" eb="8">
      <t>ニュウショ</t>
    </rPh>
    <rPh sb="8" eb="10">
      <t>シセツ</t>
    </rPh>
    <phoneticPr fontId="22"/>
  </si>
  <si>
    <t>心理担当職員</t>
    <rPh sb="0" eb="6">
      <t>シンリタントウショクイン</t>
    </rPh>
    <phoneticPr fontId="23"/>
  </si>
  <si>
    <t>医療型障害児入所施設</t>
    <rPh sb="0" eb="2">
      <t>イリョウ</t>
    </rPh>
    <rPh sb="2" eb="3">
      <t>ガタ</t>
    </rPh>
    <rPh sb="3" eb="6">
      <t>ショウガイジ</t>
    </rPh>
    <rPh sb="6" eb="8">
      <t>ニュウショ</t>
    </rPh>
    <rPh sb="8" eb="10">
      <t>シセツ</t>
    </rPh>
    <phoneticPr fontId="22"/>
  </si>
  <si>
    <t>理学療法士又は作業療法士</t>
    <rPh sb="0" eb="5">
      <t>リガクリョウホウシ</t>
    </rPh>
    <rPh sb="5" eb="6">
      <t>マタ</t>
    </rPh>
    <rPh sb="7" eb="12">
      <t>サギョウリョウホウシ</t>
    </rPh>
    <phoneticPr fontId="23"/>
  </si>
  <si>
    <t>職業指導員</t>
    <rPh sb="0" eb="5">
      <t>ショクギョウシドウイン</t>
    </rPh>
    <phoneticPr fontId="23"/>
  </si>
  <si>
    <t>実施年月</t>
    <rPh sb="0" eb="2">
      <t>ジッシ</t>
    </rPh>
    <rPh sb="2" eb="4">
      <t>ネンゲツ</t>
    </rPh>
    <phoneticPr fontId="1"/>
  </si>
  <si>
    <t>　年　月</t>
    <rPh sb="1" eb="2">
      <t>ネン</t>
    </rPh>
    <rPh sb="3" eb="4">
      <t>ゲツ</t>
    </rPh>
    <phoneticPr fontId="1"/>
  </si>
  <si>
    <t>　年　月</t>
    <rPh sb="1" eb="2">
      <t>トシ</t>
    </rPh>
    <rPh sb="3" eb="4">
      <t>ツキ</t>
    </rPh>
    <phoneticPr fontId="1"/>
  </si>
  <si>
    <t xml:space="preserve">　年　月
</t>
    <rPh sb="1" eb="2">
      <t>トシ</t>
    </rPh>
    <rPh sb="3" eb="4">
      <t>ゲツ</t>
    </rPh>
    <phoneticPr fontId="1"/>
  </si>
  <si>
    <t>　
　年　月</t>
    <rPh sb="3" eb="4">
      <t>トシ</t>
    </rPh>
    <rPh sb="5" eb="6">
      <t>ツキ</t>
    </rPh>
    <phoneticPr fontId="1"/>
  </si>
  <si>
    <t>実施年月：研修及び訓練、委員会の開催等については直近の実施年月をご記入ください</t>
  </si>
  <si>
    <t>　　　２　前年度及び本年度直近月までに収入のあった全ての加算について、その加算名及び加算区分を記入するとともに、各月ごとに当該加算に係る　　
　　　　実利用者数（レセプト枚数）を計上すること。</t>
    <rPh sb="5" eb="6">
      <t>マエ</t>
    </rPh>
    <rPh sb="8" eb="9">
      <t>オヨ</t>
    </rPh>
    <rPh sb="10" eb="13">
      <t>ホンネンド</t>
    </rPh>
    <rPh sb="13" eb="15">
      <t>チョッキン</t>
    </rPh>
    <rPh sb="15" eb="16">
      <t>ツキ</t>
    </rPh>
    <rPh sb="19" eb="21">
      <t>シュウニュウ</t>
    </rPh>
    <rPh sb="25" eb="26">
      <t>スベ</t>
    </rPh>
    <rPh sb="28" eb="30">
      <t>カサン</t>
    </rPh>
    <rPh sb="37" eb="39">
      <t>カサン</t>
    </rPh>
    <rPh sb="39" eb="40">
      <t>メイ</t>
    </rPh>
    <rPh sb="40" eb="41">
      <t>オヨ</t>
    </rPh>
    <rPh sb="42" eb="44">
      <t>カサン</t>
    </rPh>
    <rPh sb="44" eb="46">
      <t>クブン</t>
    </rPh>
    <rPh sb="47" eb="49">
      <t>キニュウ</t>
    </rPh>
    <rPh sb="56" eb="57">
      <t>カク</t>
    </rPh>
    <rPh sb="57" eb="58">
      <t>ツキ</t>
    </rPh>
    <rPh sb="61" eb="63">
      <t>トウガイ</t>
    </rPh>
    <rPh sb="63" eb="65">
      <t>カサン</t>
    </rPh>
    <rPh sb="66" eb="67">
      <t>カカ</t>
    </rPh>
    <rPh sb="75" eb="76">
      <t>ジツ</t>
    </rPh>
    <rPh sb="76" eb="78">
      <t>リヨウ</t>
    </rPh>
    <rPh sb="78" eb="79">
      <t>シャ</t>
    </rPh>
    <rPh sb="79" eb="80">
      <t>スウ</t>
    </rPh>
    <rPh sb="85" eb="87">
      <t>マイスウ</t>
    </rPh>
    <rPh sb="89" eb="91">
      <t>ケイジョウ</t>
    </rPh>
    <phoneticPr fontId="4"/>
  </si>
  <si>
    <t>利用者数</t>
    <rPh sb="0" eb="4">
      <t>リヨウシャスウ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</si>
</sst>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409]d;@"/>
    <numFmt numFmtId="179" formatCode="aaa"/>
    <numFmt numFmtId="180" formatCode="[$-409]d&quot;月&quot;"/>
    <numFmt numFmtId="181" formatCode="0.0"/>
  </numFmts>
  <fonts count="38">
    <font>
      <sz val="11"/>
      <color theme="1"/>
      <name val="游ゴシック"/>
      <family val="2"/>
      <charset val="128"/>
      <scheme val="minor"/>
    </font>
    <font>
      <sz val="6"/>
      <name val="游ゴシック"/>
      <family val="2"/>
      <charset val="128"/>
      <scheme val="minor"/>
    </font>
    <font>
      <sz val="10"/>
      <color rgb="FF000000"/>
      <name val="Times New Roman"/>
      <family val="1"/>
    </font>
    <font>
      <sz val="10"/>
      <name val="ＭＳ 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ゴシック"/>
      <family val="3"/>
      <charset val="128"/>
    </font>
    <font>
      <sz val="14"/>
      <name val="ＭＳ ゴシック"/>
      <family val="3"/>
      <charset val="128"/>
    </font>
    <font>
      <sz val="6"/>
      <name val="ＭＳ Ｐ明朝"/>
      <family val="1"/>
      <charset val="128"/>
    </font>
    <font>
      <sz val="8"/>
      <name val="ＭＳ ゴシック"/>
      <family val="3"/>
      <charset val="128"/>
    </font>
    <font>
      <sz val="9"/>
      <name val="ＭＳ ゴシック"/>
      <family val="3"/>
      <charset val="128"/>
    </font>
    <font>
      <b/>
      <sz val="12"/>
      <name val="ＭＳ ゴシック"/>
      <family val="3"/>
      <charset val="128"/>
    </font>
    <font>
      <sz val="12"/>
      <name val="ＭＳ ゴシック"/>
      <family val="3"/>
      <charset val="128"/>
    </font>
    <font>
      <sz val="10"/>
      <name val="ＭＳ Ｐ明朝"/>
      <family val="1"/>
      <charset val="128"/>
    </font>
    <font>
      <sz val="18"/>
      <name val="ＭＳ ゴシック"/>
      <family val="3"/>
      <charset val="128"/>
    </font>
    <font>
      <sz val="10"/>
      <name val="HG丸ｺﾞｼｯｸM-PRO"/>
      <family val="3"/>
      <charset val="128"/>
    </font>
    <font>
      <b/>
      <sz val="12"/>
      <color theme="1"/>
      <name val="ＭＳ ゴシック"/>
      <family val="3"/>
      <charset val="128"/>
    </font>
    <font>
      <sz val="11"/>
      <color theme="1"/>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6"/>
      <name val="游ゴシック"/>
      <family val="3"/>
      <charset val="128"/>
    </font>
    <font>
      <sz val="10"/>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6"/>
      <name val="ＭＳ ゴシック"/>
      <family val="3"/>
      <charset val="128"/>
    </font>
    <font>
      <sz val="6"/>
      <name val="游ゴシック"/>
      <family val="3"/>
      <charset val="128"/>
      <scheme val="minor"/>
    </font>
    <font>
      <sz val="11"/>
      <color rgb="FFFF0000"/>
      <name val="游ゴシック"/>
      <family val="3"/>
      <charset val="128"/>
      <scheme val="minor"/>
    </font>
    <font>
      <sz val="12"/>
      <color rgb="FFFF0000"/>
      <name val="ＭＳ ゴシック"/>
      <family val="3"/>
      <charset val="128"/>
    </font>
    <font>
      <sz val="9"/>
      <color theme="1"/>
      <name val="ＭＳ ゴシック"/>
      <family val="3"/>
      <charset val="128"/>
    </font>
    <font>
      <sz val="11"/>
      <name val="游ゴシック"/>
      <family val="3"/>
      <charset val="128"/>
      <scheme val="minor"/>
    </font>
    <font>
      <sz val="11"/>
      <name val="游ゴシック"/>
      <family val="2"/>
      <charset val="128"/>
      <scheme val="minor"/>
    </font>
  </fonts>
  <fills count="10">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1" tint="0.49998474074526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1">
    <xf numFmtId="0" fontId="0" fillId="0" borderId="0">
      <alignment vertical="center"/>
    </xf>
    <xf numFmtId="0" fontId="2" fillId="0" borderId="0"/>
    <xf numFmtId="0" fontId="5" fillId="0" borderId="0">
      <alignment vertical="center"/>
    </xf>
    <xf numFmtId="0" fontId="5" fillId="0" borderId="0"/>
    <xf numFmtId="0" fontId="6"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6" fillId="0" borderId="0">
      <alignment vertical="center"/>
    </xf>
    <xf numFmtId="0" fontId="20" fillId="0" borderId="0">
      <alignment vertical="center"/>
    </xf>
    <xf numFmtId="0" fontId="24" fillId="0" borderId="0">
      <alignment vertical="center"/>
    </xf>
  </cellStyleXfs>
  <cellXfs count="339">
    <xf numFmtId="0" fontId="0" fillId="0" borderId="0" xfId="0">
      <alignment vertical="center"/>
    </xf>
    <xf numFmtId="0" fontId="7" fillId="0" borderId="0" xfId="4" applyFont="1">
      <alignment vertical="center"/>
    </xf>
    <xf numFmtId="0" fontId="7" fillId="2" borderId="0" xfId="4" applyFont="1" applyFill="1">
      <alignment vertical="center"/>
    </xf>
    <xf numFmtId="0" fontId="8" fillId="0" borderId="0" xfId="4" applyFont="1" applyAlignment="1">
      <alignment horizontal="center" vertical="center"/>
    </xf>
    <xf numFmtId="0" fontId="7" fillId="3" borderId="7" xfId="4" applyFont="1" applyFill="1" applyBorder="1" applyAlignment="1">
      <alignment horizontal="center" vertical="center"/>
    </xf>
    <xf numFmtId="0" fontId="7" fillId="0" borderId="7" xfId="4" applyFont="1" applyBorder="1" applyAlignment="1">
      <alignment horizontal="center" vertical="center"/>
    </xf>
    <xf numFmtId="0" fontId="7" fillId="3" borderId="13" xfId="5" applyFont="1" applyFill="1" applyBorder="1" applyAlignment="1">
      <alignment horizontal="center" vertical="center"/>
    </xf>
    <xf numFmtId="0" fontId="7" fillId="3" borderId="7" xfId="5" applyFont="1" applyFill="1" applyBorder="1" applyAlignment="1">
      <alignment horizontal="center" vertical="center"/>
    </xf>
    <xf numFmtId="0" fontId="7" fillId="3" borderId="14" xfId="5" applyFont="1" applyFill="1" applyBorder="1" applyAlignment="1">
      <alignment horizontal="center" vertical="center"/>
    </xf>
    <xf numFmtId="0" fontId="7" fillId="0" borderId="0" xfId="5" applyFont="1">
      <alignment vertical="center"/>
    </xf>
    <xf numFmtId="0" fontId="12" fillId="0" borderId="0" xfId="5" applyFont="1">
      <alignment vertical="center"/>
    </xf>
    <xf numFmtId="0" fontId="3" fillId="0" borderId="0" xfId="5" applyFont="1" applyAlignment="1">
      <alignment horizontal="right"/>
    </xf>
    <xf numFmtId="0" fontId="7" fillId="3" borderId="7" xfId="6" applyFont="1" applyFill="1" applyBorder="1">
      <alignment vertical="center"/>
    </xf>
    <xf numFmtId="0" fontId="7" fillId="3" borderId="8" xfId="6" applyFont="1" applyFill="1" applyBorder="1">
      <alignment vertical="center"/>
    </xf>
    <xf numFmtId="0" fontId="7" fillId="0" borderId="0" xfId="6" applyFont="1">
      <alignment vertical="center"/>
    </xf>
    <xf numFmtId="0" fontId="7" fillId="3" borderId="7" xfId="6" applyFont="1" applyFill="1" applyBorder="1" applyAlignment="1">
      <alignment horizontal="right" vertical="center" wrapText="1"/>
    </xf>
    <xf numFmtId="177" fontId="7" fillId="0" borderId="13" xfId="5" applyNumberFormat="1" applyFont="1" applyBorder="1" applyAlignment="1">
      <alignment horizontal="right" vertical="center"/>
    </xf>
    <xf numFmtId="177" fontId="7" fillId="0" borderId="7" xfId="5" applyNumberFormat="1" applyFont="1" applyBorder="1" applyAlignment="1">
      <alignment horizontal="right" vertical="center"/>
    </xf>
    <xf numFmtId="177" fontId="7" fillId="0" borderId="14" xfId="5" applyNumberFormat="1" applyFont="1" applyBorder="1" applyAlignment="1">
      <alignment horizontal="right" vertical="center"/>
    </xf>
    <xf numFmtId="177" fontId="7" fillId="3" borderId="13" xfId="5" applyNumberFormat="1" applyFont="1" applyFill="1" applyBorder="1" applyAlignment="1">
      <alignment horizontal="right" vertical="center"/>
    </xf>
    <xf numFmtId="0" fontId="3" fillId="0" borderId="0" xfId="5" applyFont="1" applyAlignment="1">
      <alignment horizontal="left" vertical="center"/>
    </xf>
    <xf numFmtId="0" fontId="3" fillId="0" borderId="0" xfId="5" applyFont="1">
      <alignment vertical="center"/>
    </xf>
    <xf numFmtId="0" fontId="8" fillId="0" borderId="0" xfId="4" applyFont="1">
      <alignment vertical="center"/>
    </xf>
    <xf numFmtId="0" fontId="8" fillId="0" borderId="0" xfId="4" applyFont="1" applyAlignment="1">
      <alignment horizontal="left" vertical="center"/>
    </xf>
    <xf numFmtId="0" fontId="7" fillId="3" borderId="7" xfId="4" applyFont="1" applyFill="1" applyBorder="1" applyAlignment="1">
      <alignment horizontal="left" vertical="center" wrapText="1"/>
    </xf>
    <xf numFmtId="0" fontId="11" fillId="3" borderId="7" xfId="4" applyFont="1" applyFill="1" applyBorder="1" applyAlignment="1">
      <alignment horizontal="center" vertical="center" wrapText="1"/>
    </xf>
    <xf numFmtId="0" fontId="7" fillId="0" borderId="7" xfId="4" applyFont="1" applyBorder="1" applyAlignment="1">
      <alignment horizontal="right" vertical="center" wrapText="1"/>
    </xf>
    <xf numFmtId="0" fontId="11" fillId="0" borderId="0" xfId="4" applyFont="1">
      <alignment vertical="center"/>
    </xf>
    <xf numFmtId="0" fontId="7" fillId="0" borderId="0" xfId="4" applyFont="1" applyAlignment="1">
      <alignment horizontal="right" vertical="center" wrapText="1"/>
    </xf>
    <xf numFmtId="0" fontId="7" fillId="3" borderId="7" xfId="4" applyFont="1" applyFill="1" applyBorder="1">
      <alignment vertical="center"/>
    </xf>
    <xf numFmtId="0" fontId="7" fillId="3" borderId="7" xfId="4" applyFont="1" applyFill="1" applyBorder="1" applyAlignment="1">
      <alignment horizontal="center" vertical="center" wrapText="1"/>
    </xf>
    <xf numFmtId="0" fontId="7" fillId="0" borderId="7" xfId="4" applyFont="1" applyBorder="1">
      <alignment vertical="center"/>
    </xf>
    <xf numFmtId="38" fontId="7" fillId="0" borderId="7" xfId="7" applyFont="1" applyBorder="1">
      <alignment vertical="center"/>
    </xf>
    <xf numFmtId="38" fontId="7" fillId="3" borderId="7" xfId="7" applyFont="1" applyFill="1" applyBorder="1">
      <alignment vertical="center"/>
    </xf>
    <xf numFmtId="0" fontId="7" fillId="2" borderId="0" xfId="4" applyFont="1" applyFill="1" applyAlignment="1">
      <alignment vertical="center" wrapText="1"/>
    </xf>
    <xf numFmtId="0" fontId="7" fillId="0" borderId="0" xfId="4" applyFont="1" applyAlignment="1">
      <alignment vertical="top"/>
    </xf>
    <xf numFmtId="0" fontId="6" fillId="0" borderId="0" xfId="4">
      <alignment vertical="center"/>
    </xf>
    <xf numFmtId="0" fontId="10" fillId="0" borderId="0" xfId="4" applyFont="1">
      <alignment vertical="center"/>
    </xf>
    <xf numFmtId="0" fontId="13" fillId="0" borderId="0" xfId="4" applyFont="1">
      <alignment vertical="center"/>
    </xf>
    <xf numFmtId="0" fontId="3" fillId="3" borderId="7" xfId="4" applyFont="1" applyFill="1" applyBorder="1" applyAlignment="1">
      <alignment horizontal="center" vertical="center" wrapText="1"/>
    </xf>
    <xf numFmtId="0" fontId="7" fillId="0" borderId="0" xfId="8" applyFont="1">
      <alignment vertical="center"/>
    </xf>
    <xf numFmtId="0" fontId="17" fillId="0" borderId="0" xfId="0" applyFont="1">
      <alignment vertical="center"/>
    </xf>
    <xf numFmtId="0" fontId="7" fillId="0" borderId="1" xfId="8" applyFont="1" applyBorder="1">
      <alignment vertical="center"/>
    </xf>
    <xf numFmtId="0" fontId="18" fillId="0" borderId="2" xfId="0" applyFont="1" applyBorder="1">
      <alignment vertical="center"/>
    </xf>
    <xf numFmtId="0" fontId="18" fillId="0" borderId="2" xfId="0" applyFont="1" applyBorder="1" applyAlignment="1">
      <alignment horizontal="right" vertical="center"/>
    </xf>
    <xf numFmtId="0" fontId="7" fillId="0" borderId="2" xfId="8" applyFont="1" applyBorder="1">
      <alignment vertical="center"/>
    </xf>
    <xf numFmtId="0" fontId="7" fillId="0" borderId="3" xfId="8" applyFont="1" applyBorder="1">
      <alignment vertical="center"/>
    </xf>
    <xf numFmtId="0" fontId="7" fillId="0" borderId="11" xfId="8" applyFont="1" applyBorder="1">
      <alignment vertical="center"/>
    </xf>
    <xf numFmtId="0" fontId="18" fillId="0" borderId="12" xfId="0" applyFont="1" applyBorder="1">
      <alignment vertical="center"/>
    </xf>
    <xf numFmtId="0" fontId="18" fillId="0" borderId="7" xfId="0" applyFont="1" applyBorder="1">
      <alignment vertical="center"/>
    </xf>
    <xf numFmtId="0" fontId="7" fillId="0" borderId="12" xfId="8" applyFont="1" applyBorder="1">
      <alignment vertical="center"/>
    </xf>
    <xf numFmtId="0" fontId="18" fillId="0" borderId="0" xfId="0" applyFont="1">
      <alignment vertical="center"/>
    </xf>
    <xf numFmtId="0" fontId="18" fillId="0" borderId="5" xfId="0" applyFont="1" applyBorder="1">
      <alignment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horizontal="right" vertical="center"/>
    </xf>
    <xf numFmtId="0" fontId="7" fillId="0" borderId="4" xfId="8" applyFont="1" applyBorder="1">
      <alignment vertical="center"/>
    </xf>
    <xf numFmtId="0" fontId="0" fillId="0" borderId="5" xfId="0" applyBorder="1">
      <alignment vertical="center"/>
    </xf>
    <xf numFmtId="0" fontId="7" fillId="0" borderId="5" xfId="8" applyFont="1" applyBorder="1">
      <alignment vertical="center"/>
    </xf>
    <xf numFmtId="0" fontId="7" fillId="0" borderId="6" xfId="8" applyFont="1" applyBorder="1">
      <alignment vertical="center"/>
    </xf>
    <xf numFmtId="0" fontId="11" fillId="3" borderId="15" xfId="6" applyFont="1" applyFill="1" applyBorder="1" applyAlignment="1">
      <alignment horizontal="right" vertical="top" wrapText="1"/>
    </xf>
    <xf numFmtId="0" fontId="19" fillId="0" borderId="0" xfId="2" applyFont="1" applyAlignment="1">
      <alignment horizontal="left" vertical="center"/>
    </xf>
    <xf numFmtId="0" fontId="13" fillId="0" borderId="0" xfId="2" applyFont="1" applyAlignment="1">
      <alignment vertical="center" textRotation="255" shrinkToFit="1"/>
    </xf>
    <xf numFmtId="0" fontId="7" fillId="0" borderId="0" xfId="2" applyFont="1" applyAlignment="1">
      <alignment horizontal="left" vertical="center"/>
    </xf>
    <xf numFmtId="0" fontId="3" fillId="0" borderId="0" xfId="2" applyFont="1" applyAlignment="1">
      <alignment horizontal="left" vertical="center"/>
    </xf>
    <xf numFmtId="0" fontId="3" fillId="0" borderId="0" xfId="2" applyFont="1">
      <alignment vertical="center"/>
    </xf>
    <xf numFmtId="0" fontId="21" fillId="0" borderId="0" xfId="9" applyFont="1">
      <alignment vertical="center"/>
    </xf>
    <xf numFmtId="0" fontId="3" fillId="0" borderId="0" xfId="2" applyFont="1" applyAlignment="1">
      <alignment horizontal="right" vertical="center"/>
    </xf>
    <xf numFmtId="0" fontId="13" fillId="0" borderId="0" xfId="2" applyFont="1">
      <alignment vertical="center"/>
    </xf>
    <xf numFmtId="0" fontId="3" fillId="0" borderId="0" xfId="2" applyFont="1" applyAlignment="1">
      <alignment horizontal="center" vertical="center"/>
    </xf>
    <xf numFmtId="0" fontId="3" fillId="6" borderId="7" xfId="2" applyFont="1" applyFill="1" applyBorder="1" applyAlignment="1">
      <alignment horizontal="center" vertical="center"/>
    </xf>
    <xf numFmtId="0" fontId="18" fillId="0" borderId="0" xfId="9" applyFont="1">
      <alignment vertical="center"/>
    </xf>
    <xf numFmtId="0" fontId="24" fillId="0" borderId="0" xfId="9" applyFont="1">
      <alignment vertical="center"/>
    </xf>
    <xf numFmtId="0" fontId="24" fillId="0" borderId="0" xfId="9" applyFont="1" applyAlignment="1">
      <alignment horizontal="right" vertical="center"/>
    </xf>
    <xf numFmtId="0" fontId="11" fillId="0" borderId="0" xfId="2" applyFont="1" applyAlignment="1">
      <alignment horizontal="center" vertical="center"/>
    </xf>
    <xf numFmtId="0" fontId="3" fillId="0" borderId="7" xfId="2" applyFont="1" applyBorder="1">
      <alignment vertical="center"/>
    </xf>
    <xf numFmtId="0" fontId="11" fillId="0" borderId="7" xfId="2" applyFont="1" applyBorder="1" applyAlignment="1">
      <alignment horizontal="center" vertical="center"/>
    </xf>
    <xf numFmtId="0" fontId="11" fillId="0" borderId="7" xfId="2" applyFont="1" applyBorder="1" applyAlignment="1">
      <alignment horizontal="center" vertical="center" wrapText="1"/>
    </xf>
    <xf numFmtId="178" fontId="11" fillId="0" borderId="7" xfId="2" applyNumberFormat="1" applyFont="1" applyBorder="1">
      <alignment vertical="center"/>
    </xf>
    <xf numFmtId="179" fontId="11" fillId="0" borderId="7" xfId="2" applyNumberFormat="1" applyFont="1" applyBorder="1">
      <alignment vertical="center"/>
    </xf>
    <xf numFmtId="0" fontId="11" fillId="4" borderId="8" xfId="2" applyFont="1" applyFill="1" applyBorder="1" applyAlignment="1">
      <alignment horizontal="center" vertical="center"/>
    </xf>
    <xf numFmtId="0" fontId="11" fillId="5" borderId="7" xfId="2" applyFont="1" applyFill="1" applyBorder="1" applyAlignment="1">
      <alignment horizontal="right" vertical="center"/>
    </xf>
    <xf numFmtId="0" fontId="11" fillId="0" borderId="10" xfId="2" applyFont="1" applyBorder="1" applyAlignment="1">
      <alignment horizontal="right" vertical="center"/>
    </xf>
    <xf numFmtId="176" fontId="11" fillId="0" borderId="7" xfId="2" applyNumberFormat="1" applyFont="1" applyBorder="1" applyAlignment="1">
      <alignment horizontal="right" vertical="center"/>
    </xf>
    <xf numFmtId="0" fontId="11" fillId="0" borderId="7" xfId="2" applyFont="1" applyBorder="1" applyAlignment="1">
      <alignment horizontal="right" vertical="center"/>
    </xf>
    <xf numFmtId="0" fontId="11" fillId="5" borderId="13" xfId="2" applyFont="1" applyFill="1" applyBorder="1" applyAlignment="1">
      <alignment horizontal="right" vertical="center"/>
    </xf>
    <xf numFmtId="0" fontId="11" fillId="0" borderId="17" xfId="2" applyFont="1" applyBorder="1" applyAlignment="1">
      <alignment horizontal="right" vertical="center"/>
    </xf>
    <xf numFmtId="0" fontId="11" fillId="0" borderId="0" xfId="2" applyFont="1">
      <alignment vertical="center"/>
    </xf>
    <xf numFmtId="0" fontId="25" fillId="0" borderId="0" xfId="2" applyFont="1" applyAlignment="1">
      <alignment horizontal="center" vertical="center"/>
    </xf>
    <xf numFmtId="0" fontId="25" fillId="0" borderId="0" xfId="10" applyFont="1" applyAlignment="1">
      <alignment horizontal="center" vertical="center"/>
    </xf>
    <xf numFmtId="0" fontId="25" fillId="0" borderId="0" xfId="2" applyFont="1">
      <alignment vertical="center"/>
    </xf>
    <xf numFmtId="0" fontId="26" fillId="0" borderId="0" xfId="10" applyFont="1" applyAlignment="1">
      <alignment horizontal="center" vertical="center"/>
    </xf>
    <xf numFmtId="0" fontId="26" fillId="0" borderId="0" xfId="2" applyFont="1">
      <alignment vertical="center"/>
    </xf>
    <xf numFmtId="0" fontId="26" fillId="0" borderId="0" xfId="2" applyFont="1" applyAlignment="1">
      <alignment horizontal="center" vertical="center"/>
    </xf>
    <xf numFmtId="0" fontId="11" fillId="0" borderId="0" xfId="2" applyFont="1" applyAlignment="1">
      <alignment horizontal="left" vertical="center"/>
    </xf>
    <xf numFmtId="0" fontId="11" fillId="0" borderId="0" xfId="2" applyFont="1" applyAlignment="1">
      <alignment vertical="center" textRotation="255" shrinkToFit="1"/>
    </xf>
    <xf numFmtId="0" fontId="11" fillId="0" borderId="7" xfId="2" applyFont="1" applyBorder="1" applyAlignment="1">
      <alignment vertical="center" textRotation="255" shrinkToFit="1"/>
    </xf>
    <xf numFmtId="0" fontId="11" fillId="0" borderId="7" xfId="2" applyFont="1" applyBorder="1">
      <alignment vertical="center"/>
    </xf>
    <xf numFmtId="0" fontId="24" fillId="7" borderId="7" xfId="9" applyFont="1" applyFill="1" applyBorder="1">
      <alignment vertical="center"/>
    </xf>
    <xf numFmtId="0" fontId="11" fillId="4" borderId="7" xfId="2" applyFont="1" applyFill="1" applyBorder="1" applyAlignment="1">
      <alignment horizontal="left" vertical="center"/>
    </xf>
    <xf numFmtId="0" fontId="11" fillId="6" borderId="7" xfId="2" applyFont="1" applyFill="1" applyBorder="1">
      <alignment vertical="center"/>
    </xf>
    <xf numFmtId="0" fontId="11" fillId="6" borderId="8" xfId="2" applyFont="1" applyFill="1" applyBorder="1">
      <alignment vertical="center"/>
    </xf>
    <xf numFmtId="0" fontId="20" fillId="0" borderId="0" xfId="9">
      <alignment vertical="center"/>
    </xf>
    <xf numFmtId="0" fontId="10" fillId="0" borderId="0" xfId="2" applyFont="1">
      <alignment vertical="center"/>
    </xf>
    <xf numFmtId="0" fontId="11" fillId="0" borderId="8" xfId="2" applyFont="1" applyBorder="1" applyAlignment="1">
      <alignment horizontal="left" vertical="center"/>
    </xf>
    <xf numFmtId="0" fontId="11" fillId="0" borderId="9" xfId="2" applyFont="1" applyBorder="1" applyAlignment="1">
      <alignment horizontal="left" vertical="center"/>
    </xf>
    <xf numFmtId="0" fontId="11" fillId="0" borderId="10" xfId="2" applyFont="1" applyBorder="1" applyAlignment="1">
      <alignment horizontal="left" vertical="center"/>
    </xf>
    <xf numFmtId="0" fontId="11" fillId="0" borderId="8" xfId="10" applyFont="1" applyBorder="1" applyAlignment="1">
      <alignment horizontal="center" vertical="center"/>
    </xf>
    <xf numFmtId="0" fontId="11" fillId="0" borderId="7" xfId="10" applyFont="1" applyBorder="1" applyAlignment="1">
      <alignment horizontal="center" vertical="center"/>
    </xf>
    <xf numFmtId="0" fontId="11" fillId="8" borderId="7" xfId="10" applyFont="1" applyFill="1" applyBorder="1" applyAlignment="1">
      <alignment horizontal="center" vertical="center"/>
    </xf>
    <xf numFmtId="0" fontId="3" fillId="0" borderId="0" xfId="10" applyFont="1" applyAlignment="1">
      <alignment horizontal="center" vertical="center"/>
    </xf>
    <xf numFmtId="180" fontId="11" fillId="0" borderId="7" xfId="2" applyNumberFormat="1" applyFont="1" applyBorder="1" applyAlignment="1">
      <alignment horizontal="center" vertical="center"/>
    </xf>
    <xf numFmtId="176" fontId="11" fillId="0" borderId="7" xfId="2" applyNumberFormat="1" applyFont="1" applyBorder="1">
      <alignment vertical="center"/>
    </xf>
    <xf numFmtId="176" fontId="11" fillId="0" borderId="18" xfId="2" applyNumberFormat="1" applyFont="1" applyBorder="1">
      <alignment vertical="center"/>
    </xf>
    <xf numFmtId="0" fontId="3" fillId="9" borderId="8" xfId="2" applyFont="1" applyFill="1" applyBorder="1">
      <alignment vertical="center"/>
    </xf>
    <xf numFmtId="0" fontId="3" fillId="9" borderId="9" xfId="2" applyFont="1" applyFill="1" applyBorder="1">
      <alignment vertical="center"/>
    </xf>
    <xf numFmtId="0" fontId="3" fillId="9" borderId="10" xfId="2" applyFont="1" applyFill="1" applyBorder="1">
      <alignment vertical="center"/>
    </xf>
    <xf numFmtId="178" fontId="3" fillId="0" borderId="7" xfId="2" applyNumberFormat="1" applyFont="1" applyBorder="1" applyAlignment="1">
      <alignment horizontal="center" vertical="center"/>
    </xf>
    <xf numFmtId="179" fontId="3" fillId="0" borderId="7" xfId="2" applyNumberFormat="1" applyFont="1" applyBorder="1" applyAlignment="1">
      <alignment horizontal="center" vertical="center"/>
    </xf>
    <xf numFmtId="0" fontId="19" fillId="5" borderId="7" xfId="2" applyFont="1" applyFill="1" applyBorder="1" applyAlignment="1">
      <alignment horizontal="center" vertical="center"/>
    </xf>
    <xf numFmtId="0" fontId="11" fillId="4" borderId="13" xfId="2" applyFont="1" applyFill="1" applyBorder="1" applyAlignment="1">
      <alignment horizontal="left" vertical="center"/>
    </xf>
    <xf numFmtId="0" fontId="33" fillId="0" borderId="0" xfId="9" applyFont="1">
      <alignment vertical="center"/>
    </xf>
    <xf numFmtId="0" fontId="34" fillId="0" borderId="0" xfId="2" applyFont="1">
      <alignment vertical="center"/>
    </xf>
    <xf numFmtId="0" fontId="3" fillId="0" borderId="1" xfId="2" applyFont="1" applyBorder="1">
      <alignment vertical="center"/>
    </xf>
    <xf numFmtId="0" fontId="13" fillId="0" borderId="2" xfId="2" applyFont="1" applyBorder="1">
      <alignment vertical="center"/>
    </xf>
    <xf numFmtId="0" fontId="13" fillId="0" borderId="3" xfId="2" applyFont="1" applyBorder="1">
      <alignment vertical="center"/>
    </xf>
    <xf numFmtId="0" fontId="3" fillId="0" borderId="11" xfId="2" applyFont="1" applyBorder="1">
      <alignment vertical="center"/>
    </xf>
    <xf numFmtId="0" fontId="13" fillId="0" borderId="12" xfId="2" applyFont="1" applyBorder="1">
      <alignment vertical="center"/>
    </xf>
    <xf numFmtId="0" fontId="11" fillId="0" borderId="4" xfId="2" applyFont="1" applyBorder="1" applyAlignment="1">
      <alignment vertical="center" wrapText="1"/>
    </xf>
    <xf numFmtId="0" fontId="11" fillId="0" borderId="13" xfId="2" applyFont="1" applyBorder="1" applyAlignment="1">
      <alignment vertical="center" wrapText="1"/>
    </xf>
    <xf numFmtId="0" fontId="3" fillId="0" borderId="4" xfId="2" applyFont="1" applyBorder="1">
      <alignment vertical="center"/>
    </xf>
    <xf numFmtId="0" fontId="11" fillId="0" borderId="5" xfId="2" applyFont="1" applyBorder="1">
      <alignment vertical="center"/>
    </xf>
    <xf numFmtId="0" fontId="11" fillId="0" borderId="6" xfId="2" applyFont="1" applyBorder="1">
      <alignment vertical="center"/>
    </xf>
    <xf numFmtId="176" fontId="11" fillId="0" borderId="7" xfId="2" applyNumberFormat="1" applyFont="1" applyBorder="1" applyAlignment="1">
      <alignment horizontal="center" vertical="center"/>
    </xf>
    <xf numFmtId="0" fontId="36" fillId="0" borderId="0" xfId="9" applyFont="1">
      <alignment vertical="center"/>
    </xf>
    <xf numFmtId="0" fontId="7" fillId="0" borderId="17" xfId="8" applyFont="1" applyBorder="1" applyAlignment="1">
      <alignment horizontal="right" vertical="center"/>
    </xf>
    <xf numFmtId="0" fontId="7" fillId="0" borderId="7" xfId="8" applyFont="1" applyBorder="1" applyAlignment="1">
      <alignment horizontal="right" vertical="center"/>
    </xf>
    <xf numFmtId="0" fontId="7" fillId="0" borderId="7" xfId="8" applyFont="1" applyBorder="1" applyAlignment="1">
      <alignment horizontal="right" vertical="center" wrapText="1"/>
    </xf>
    <xf numFmtId="0" fontId="7" fillId="0" borderId="7" xfId="4" applyFont="1" applyBorder="1">
      <alignment vertical="center"/>
    </xf>
    <xf numFmtId="0" fontId="10" fillId="0" borderId="8" xfId="4" applyFont="1" applyBorder="1" applyAlignment="1">
      <alignment horizontal="left" vertical="center" wrapText="1"/>
    </xf>
    <xf numFmtId="0" fontId="10" fillId="0" borderId="10" xfId="4" applyFont="1" applyBorder="1" applyAlignment="1">
      <alignment horizontal="left" vertical="center" wrapText="1"/>
    </xf>
    <xf numFmtId="0" fontId="7" fillId="3" borderId="8" xfId="4" applyFont="1" applyFill="1" applyBorder="1" applyAlignment="1">
      <alignment horizontal="center" vertical="center"/>
    </xf>
    <xf numFmtId="0" fontId="7" fillId="3" borderId="10" xfId="4" applyFont="1" applyFill="1" applyBorder="1" applyAlignment="1">
      <alignment horizontal="center" vertical="center"/>
    </xf>
    <xf numFmtId="0" fontId="11" fillId="0" borderId="8" xfId="4" applyFont="1" applyBorder="1" applyAlignment="1">
      <alignment horizontal="center" vertical="center"/>
    </xf>
    <xf numFmtId="0" fontId="11" fillId="0" borderId="10" xfId="4" applyFont="1" applyBorder="1" applyAlignment="1">
      <alignment horizontal="center" vertical="center"/>
    </xf>
    <xf numFmtId="0" fontId="11" fillId="0" borderId="8"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8" xfId="4" applyFont="1" applyBorder="1" applyAlignment="1">
      <alignment vertical="center" wrapText="1"/>
    </xf>
    <xf numFmtId="0" fontId="11" fillId="0" borderId="10" xfId="4" applyFont="1" applyBorder="1" applyAlignment="1">
      <alignment vertical="center" wrapText="1"/>
    </xf>
    <xf numFmtId="0" fontId="7" fillId="0" borderId="7" xfId="4" applyFont="1" applyBorder="1" applyAlignment="1">
      <alignment vertical="center" wrapText="1"/>
    </xf>
    <xf numFmtId="0" fontId="7" fillId="0" borderId="0" xfId="4" applyFont="1" applyAlignment="1">
      <alignment horizontal="right" vertical="center"/>
    </xf>
    <xf numFmtId="0" fontId="15" fillId="0" borderId="0" xfId="4" applyFont="1" applyAlignment="1">
      <alignment horizontal="center" vertical="center" wrapText="1"/>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0" fontId="7" fillId="0" borderId="10" xfId="4" applyFont="1" applyBorder="1" applyAlignment="1">
      <alignment horizontal="center" vertical="center" wrapText="1"/>
    </xf>
    <xf numFmtId="0" fontId="7" fillId="0" borderId="8" xfId="4" applyFont="1" applyBorder="1" applyAlignment="1">
      <alignment horizontal="left" vertical="center"/>
    </xf>
    <xf numFmtId="0" fontId="7" fillId="0" borderId="9" xfId="4" applyFont="1" applyBorder="1" applyAlignment="1">
      <alignment horizontal="left" vertical="center"/>
    </xf>
    <xf numFmtId="0" fontId="7" fillId="0" borderId="10" xfId="4" applyFont="1" applyBorder="1" applyAlignment="1">
      <alignment horizontal="left" vertical="center"/>
    </xf>
    <xf numFmtId="0" fontId="8" fillId="3" borderId="8" xfId="4" applyFont="1" applyFill="1" applyBorder="1" applyAlignment="1">
      <alignment horizontal="center" vertical="center" wrapText="1"/>
    </xf>
    <xf numFmtId="0" fontId="8" fillId="3" borderId="9" xfId="4" applyFont="1" applyFill="1" applyBorder="1" applyAlignment="1">
      <alignment horizontal="center" vertical="center" wrapText="1"/>
    </xf>
    <xf numFmtId="0" fontId="8" fillId="3" borderId="10" xfId="4" applyFont="1" applyFill="1" applyBorder="1" applyAlignment="1">
      <alignment horizontal="center" vertical="center" wrapText="1"/>
    </xf>
    <xf numFmtId="0" fontId="7" fillId="3" borderId="8" xfId="4" applyFont="1" applyFill="1" applyBorder="1" applyAlignment="1">
      <alignment horizontal="center" vertical="center" wrapText="1"/>
    </xf>
    <xf numFmtId="0" fontId="7" fillId="3" borderId="10" xfId="4" applyFont="1" applyFill="1" applyBorder="1" applyAlignment="1">
      <alignment horizontal="center" vertical="center" wrapText="1"/>
    </xf>
    <xf numFmtId="0" fontId="7" fillId="3" borderId="4" xfId="4" applyFont="1" applyFill="1" applyBorder="1" applyAlignment="1">
      <alignment horizontal="center" vertical="center"/>
    </xf>
    <xf numFmtId="0" fontId="7" fillId="3" borderId="6" xfId="4" applyFont="1" applyFill="1" applyBorder="1" applyAlignment="1">
      <alignment horizontal="center" vertical="center"/>
    </xf>
    <xf numFmtId="0" fontId="3" fillId="0" borderId="0" xfId="5" applyFont="1" applyAlignment="1">
      <alignment horizontal="left" vertical="center" wrapText="1"/>
    </xf>
    <xf numFmtId="0" fontId="37" fillId="0" borderId="0" xfId="0" applyFont="1">
      <alignment vertical="center"/>
    </xf>
    <xf numFmtId="0" fontId="3" fillId="0" borderId="15" xfId="6" applyFont="1" applyBorder="1" applyAlignment="1">
      <alignment horizontal="left" vertical="center" wrapText="1"/>
    </xf>
    <xf numFmtId="0" fontId="3" fillId="0" borderId="13" xfId="6" applyFont="1" applyBorder="1" applyAlignment="1">
      <alignment horizontal="left" vertical="center" wrapText="1"/>
    </xf>
    <xf numFmtId="0" fontId="3" fillId="3" borderId="16" xfId="6" applyFont="1" applyFill="1" applyBorder="1" applyAlignment="1">
      <alignment horizontal="left" wrapText="1" shrinkToFit="1"/>
    </xf>
    <xf numFmtId="0" fontId="3" fillId="3" borderId="13" xfId="6" applyFont="1" applyFill="1" applyBorder="1" applyAlignment="1">
      <alignment horizontal="left" wrapText="1" shrinkToFit="1"/>
    </xf>
    <xf numFmtId="0" fontId="7" fillId="3" borderId="8" xfId="5" applyFont="1" applyFill="1" applyBorder="1" applyAlignment="1">
      <alignment horizontal="center" vertical="center"/>
    </xf>
    <xf numFmtId="0" fontId="7" fillId="3" borderId="10" xfId="5" applyFont="1" applyFill="1" applyBorder="1" applyAlignment="1">
      <alignment horizontal="center" vertical="center"/>
    </xf>
    <xf numFmtId="0" fontId="7" fillId="3" borderId="8" xfId="5" applyFont="1" applyFill="1" applyBorder="1" applyAlignment="1">
      <alignment horizontal="left" vertical="center"/>
    </xf>
    <xf numFmtId="0" fontId="7" fillId="3" borderId="9" xfId="5" applyFont="1" applyFill="1" applyBorder="1" applyAlignment="1">
      <alignment horizontal="left" vertical="center"/>
    </xf>
    <xf numFmtId="0" fontId="7" fillId="3" borderId="10" xfId="5" applyFont="1" applyFill="1" applyBorder="1" applyAlignment="1">
      <alignment horizontal="left" vertical="center"/>
    </xf>
    <xf numFmtId="0" fontId="7" fillId="3" borderId="8" xfId="5" applyFont="1" applyFill="1" applyBorder="1" applyAlignment="1">
      <alignment horizontal="center" vertical="center" wrapText="1"/>
    </xf>
    <xf numFmtId="0" fontId="7" fillId="3" borderId="10" xfId="5" applyFont="1" applyFill="1" applyBorder="1" applyAlignment="1">
      <alignment horizontal="center" vertical="center" wrapText="1"/>
    </xf>
    <xf numFmtId="0" fontId="7" fillId="0" borderId="8" xfId="5" applyFont="1" applyBorder="1" applyAlignment="1">
      <alignment horizontal="center" vertical="center" wrapText="1"/>
    </xf>
    <xf numFmtId="0" fontId="7" fillId="0" borderId="9" xfId="5" applyFont="1" applyBorder="1" applyAlignment="1">
      <alignment horizontal="center" vertical="center" wrapText="1"/>
    </xf>
    <xf numFmtId="0" fontId="7" fillId="0" borderId="10" xfId="5" applyFont="1" applyBorder="1" applyAlignment="1">
      <alignment horizontal="center" vertical="center" wrapText="1"/>
    </xf>
    <xf numFmtId="0" fontId="7" fillId="3" borderId="9" xfId="6" applyFont="1" applyFill="1" applyBorder="1" applyAlignment="1">
      <alignment horizontal="center" vertical="center"/>
    </xf>
    <xf numFmtId="0" fontId="7" fillId="3" borderId="10" xfId="6" applyFont="1" applyFill="1" applyBorder="1" applyAlignment="1">
      <alignment horizontal="center" vertical="center"/>
    </xf>
    <xf numFmtId="0" fontId="7" fillId="3" borderId="15" xfId="5" applyFont="1" applyFill="1" applyBorder="1" applyAlignment="1">
      <alignment horizontal="center" vertical="center" textRotation="255"/>
    </xf>
    <xf numFmtId="0" fontId="7" fillId="3" borderId="16" xfId="5" applyFont="1" applyFill="1" applyBorder="1" applyAlignment="1">
      <alignment horizontal="center" vertical="center" textRotation="255"/>
    </xf>
    <xf numFmtId="0" fontId="7" fillId="3" borderId="13" xfId="5" applyFont="1" applyFill="1" applyBorder="1" applyAlignment="1">
      <alignment horizontal="center" vertical="center" textRotation="255"/>
    </xf>
    <xf numFmtId="0" fontId="7" fillId="3" borderId="15" xfId="5" applyFont="1" applyFill="1" applyBorder="1" applyAlignment="1">
      <alignment horizontal="center" vertical="center"/>
    </xf>
    <xf numFmtId="0" fontId="7" fillId="3" borderId="16" xfId="5" applyFont="1" applyFill="1" applyBorder="1" applyAlignment="1">
      <alignment horizontal="center" vertical="center"/>
    </xf>
    <xf numFmtId="0" fontId="7" fillId="3" borderId="13" xfId="5" applyFont="1" applyFill="1" applyBorder="1" applyAlignment="1">
      <alignment horizontal="center" vertical="center"/>
    </xf>
    <xf numFmtId="0" fontId="7" fillId="3" borderId="15" xfId="4" applyFont="1" applyFill="1" applyBorder="1" applyAlignment="1">
      <alignment horizontal="center" vertical="center" textRotation="255"/>
    </xf>
    <xf numFmtId="0" fontId="7" fillId="3" borderId="16" xfId="4" applyFont="1" applyFill="1" applyBorder="1" applyAlignment="1">
      <alignment horizontal="center" vertical="center" textRotation="255"/>
    </xf>
    <xf numFmtId="0" fontId="7" fillId="3" borderId="13" xfId="4" applyFont="1" applyFill="1" applyBorder="1" applyAlignment="1">
      <alignment horizontal="center" vertical="center" textRotation="255"/>
    </xf>
    <xf numFmtId="0" fontId="3" fillId="0" borderId="2" xfId="4" applyFont="1" applyBorder="1" applyAlignment="1">
      <alignment vertical="top" wrapText="1"/>
    </xf>
    <xf numFmtId="0" fontId="3" fillId="0" borderId="11" xfId="4" applyFont="1" applyBorder="1">
      <alignment vertical="center"/>
    </xf>
    <xf numFmtId="0" fontId="3" fillId="0" borderId="0" xfId="4" applyFont="1">
      <alignment vertical="center"/>
    </xf>
    <xf numFmtId="0" fontId="3" fillId="0" borderId="12" xfId="4" applyFont="1" applyBorder="1">
      <alignment vertical="center"/>
    </xf>
    <xf numFmtId="0" fontId="3" fillId="0" borderId="11" xfId="4" applyFont="1" applyBorder="1" applyAlignment="1">
      <alignment horizontal="right" vertical="center"/>
    </xf>
    <xf numFmtId="0" fontId="3" fillId="0" borderId="0" xfId="4" applyFont="1" applyAlignment="1">
      <alignment horizontal="right" vertical="center"/>
    </xf>
    <xf numFmtId="0" fontId="3" fillId="0" borderId="12" xfId="4" applyFont="1" applyBorder="1" applyAlignment="1">
      <alignment horizontal="right" vertical="center"/>
    </xf>
    <xf numFmtId="0" fontId="3" fillId="0" borderId="11" xfId="4" applyFont="1" applyBorder="1" applyAlignment="1">
      <alignment horizontal="left" vertical="center"/>
    </xf>
    <xf numFmtId="0" fontId="3" fillId="0" borderId="0" xfId="4" applyFont="1" applyAlignment="1">
      <alignment horizontal="left" vertical="center"/>
    </xf>
    <xf numFmtId="0" fontId="3" fillId="0" borderId="12" xfId="4" applyFont="1" applyBorder="1" applyAlignment="1">
      <alignment horizontal="left" vertical="center"/>
    </xf>
    <xf numFmtId="0" fontId="3" fillId="0" borderId="11" xfId="4" applyFont="1" applyBorder="1" applyAlignment="1">
      <alignment horizontal="center" vertical="center"/>
    </xf>
    <xf numFmtId="0" fontId="3" fillId="0" borderId="0" xfId="4" applyFont="1" applyAlignment="1">
      <alignment horizontal="center" vertical="center"/>
    </xf>
    <xf numFmtId="0" fontId="3" fillId="0" borderId="12" xfId="4" applyFont="1" applyBorder="1" applyAlignment="1">
      <alignment horizontal="center" vertical="center"/>
    </xf>
    <xf numFmtId="0" fontId="7" fillId="0" borderId="0" xfId="4" applyFont="1">
      <alignment vertical="center"/>
    </xf>
    <xf numFmtId="0" fontId="7" fillId="3" borderId="9" xfId="4" applyFont="1" applyFill="1" applyBorder="1" applyAlignment="1">
      <alignment horizontal="center" vertical="center"/>
    </xf>
    <xf numFmtId="0" fontId="3" fillId="3" borderId="8" xfId="4" applyFont="1" applyFill="1" applyBorder="1" applyAlignment="1">
      <alignment horizontal="left" vertical="center" wrapText="1"/>
    </xf>
    <xf numFmtId="0" fontId="3" fillId="3" borderId="9" xfId="4" applyFont="1" applyFill="1" applyBorder="1" applyAlignment="1">
      <alignment horizontal="left" vertical="center" wrapText="1"/>
    </xf>
    <xf numFmtId="0" fontId="3" fillId="3" borderId="10" xfId="4" applyFont="1" applyFill="1" applyBorder="1" applyAlignment="1">
      <alignment horizontal="left" vertical="center" wrapText="1"/>
    </xf>
    <xf numFmtId="0" fontId="11" fillId="3" borderId="8" xfId="4" applyFont="1" applyFill="1" applyBorder="1" applyAlignment="1">
      <alignment horizontal="center" vertical="center" wrapText="1"/>
    </xf>
    <xf numFmtId="0" fontId="11" fillId="3" borderId="9" xfId="4" applyFont="1" applyFill="1" applyBorder="1" applyAlignment="1">
      <alignment horizontal="center" vertical="center" wrapText="1"/>
    </xf>
    <xf numFmtId="0" fontId="11" fillId="3" borderId="10" xfId="4" applyFont="1" applyFill="1" applyBorder="1" applyAlignment="1">
      <alignment horizontal="center" vertical="center" wrapText="1"/>
    </xf>
    <xf numFmtId="0" fontId="7" fillId="0" borderId="8" xfId="4" applyFont="1" applyBorder="1" applyAlignment="1">
      <alignment horizontal="left" vertical="center" wrapText="1"/>
    </xf>
    <xf numFmtId="0" fontId="7" fillId="0" borderId="9" xfId="4" applyFont="1" applyBorder="1" applyAlignment="1">
      <alignment horizontal="left" vertical="center" wrapText="1"/>
    </xf>
    <xf numFmtId="0" fontId="7" fillId="0" borderId="10" xfId="4" applyFont="1" applyBorder="1" applyAlignment="1">
      <alignment horizontal="left" vertical="center" wrapText="1"/>
    </xf>
    <xf numFmtId="0" fontId="3" fillId="3" borderId="8" xfId="4" applyFont="1" applyFill="1" applyBorder="1" applyAlignment="1">
      <alignment horizontal="center" vertical="center"/>
    </xf>
    <xf numFmtId="0" fontId="3" fillId="3" borderId="9" xfId="4" applyFont="1" applyFill="1" applyBorder="1" applyAlignment="1">
      <alignment horizontal="center" vertical="center"/>
    </xf>
    <xf numFmtId="0" fontId="3" fillId="3" borderId="10" xfId="4" applyFont="1" applyFill="1" applyBorder="1" applyAlignment="1">
      <alignment horizontal="center" vertical="center"/>
    </xf>
    <xf numFmtId="0" fontId="3" fillId="3" borderId="7" xfId="4" applyFont="1" applyFill="1" applyBorder="1" applyAlignment="1">
      <alignment horizontal="center" vertical="center" wrapText="1"/>
    </xf>
    <xf numFmtId="0" fontId="3" fillId="3" borderId="7" xfId="4" applyFont="1" applyFill="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4" xfId="4" applyFont="1" applyBorder="1" applyAlignment="1">
      <alignment horizontal="left" vertical="center"/>
    </xf>
    <xf numFmtId="0" fontId="3" fillId="0" borderId="5" xfId="4" applyFont="1" applyBorder="1" applyAlignment="1">
      <alignment horizontal="left" vertical="center"/>
    </xf>
    <xf numFmtId="0" fontId="3" fillId="0" borderId="6" xfId="4" applyFont="1" applyBorder="1" applyAlignment="1">
      <alignment horizontal="left" vertical="center"/>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14" fillId="0" borderId="1" xfId="4" applyFont="1" applyBorder="1" applyAlignment="1">
      <alignment horizontal="left" vertical="center"/>
    </xf>
    <xf numFmtId="0" fontId="14" fillId="0" borderId="2" xfId="4" applyFont="1" applyBorder="1" applyAlignment="1">
      <alignment horizontal="left" vertical="center"/>
    </xf>
    <xf numFmtId="0" fontId="14" fillId="0" borderId="3" xfId="4" applyFont="1" applyBorder="1" applyAlignment="1">
      <alignment horizontal="left" vertical="center"/>
    </xf>
    <xf numFmtId="0" fontId="14" fillId="0" borderId="11" xfId="4" applyFont="1" applyBorder="1" applyAlignment="1">
      <alignment horizontal="left" vertical="center"/>
    </xf>
    <xf numFmtId="0" fontId="14" fillId="0" borderId="0" xfId="4" applyFont="1" applyAlignment="1">
      <alignment horizontal="left" vertical="center"/>
    </xf>
    <xf numFmtId="0" fontId="14" fillId="0" borderId="12" xfId="4" applyFont="1" applyBorder="1" applyAlignment="1">
      <alignment horizontal="left" vertical="center"/>
    </xf>
    <xf numFmtId="0" fontId="14" fillId="0" borderId="4" xfId="4" applyFont="1" applyBorder="1" applyAlignment="1">
      <alignment horizontal="left" vertical="center"/>
    </xf>
    <xf numFmtId="0" fontId="14" fillId="0" borderId="5" xfId="4" applyFont="1" applyBorder="1" applyAlignment="1">
      <alignment horizontal="left" vertical="center"/>
    </xf>
    <xf numFmtId="0" fontId="14" fillId="0" borderId="6" xfId="4" applyFont="1" applyBorder="1" applyAlignment="1">
      <alignment horizontal="left" vertical="center"/>
    </xf>
    <xf numFmtId="0" fontId="7" fillId="3" borderId="8" xfId="4" applyFont="1" applyFill="1" applyBorder="1" applyAlignment="1">
      <alignment horizontal="left" vertical="center"/>
    </xf>
    <xf numFmtId="0" fontId="7" fillId="3" borderId="9" xfId="4" applyFont="1" applyFill="1" applyBorder="1" applyAlignment="1">
      <alignment horizontal="left" vertical="center"/>
    </xf>
    <xf numFmtId="0" fontId="7" fillId="3" borderId="10" xfId="4" applyFont="1" applyFill="1" applyBorder="1" applyAlignment="1">
      <alignment horizontal="left" vertical="center"/>
    </xf>
    <xf numFmtId="0" fontId="19" fillId="3" borderId="15" xfId="8" applyFont="1" applyFill="1" applyBorder="1" applyAlignment="1">
      <alignment horizontal="center" vertical="center" wrapText="1"/>
    </xf>
    <xf numFmtId="0" fontId="19" fillId="3" borderId="16" xfId="8" applyFont="1" applyFill="1" applyBorder="1" applyAlignment="1">
      <alignment horizontal="center" vertical="center"/>
    </xf>
    <xf numFmtId="0" fontId="19" fillId="3" borderId="13" xfId="8" applyFont="1" applyFill="1" applyBorder="1" applyAlignment="1">
      <alignment horizontal="center" vertical="center"/>
    </xf>
    <xf numFmtId="0" fontId="3" fillId="0" borderId="8" xfId="8" applyFont="1" applyBorder="1" applyAlignment="1">
      <alignment horizontal="left" vertical="center" wrapText="1"/>
    </xf>
    <xf numFmtId="0" fontId="3" fillId="0" borderId="10" xfId="8" applyFont="1" applyBorder="1" applyAlignment="1">
      <alignment horizontal="left" vertical="center" wrapText="1"/>
    </xf>
    <xf numFmtId="0" fontId="8" fillId="0" borderId="0" xfId="4" applyFont="1" applyAlignment="1">
      <alignment horizontal="center" vertical="center"/>
    </xf>
    <xf numFmtId="0" fontId="3" fillId="3" borderId="8"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10" fillId="0" borderId="0" xfId="4" applyFont="1" applyAlignment="1">
      <alignment horizontal="right" vertical="center" wrapText="1"/>
    </xf>
    <xf numFmtId="0" fontId="19" fillId="3" borderId="16" xfId="8" applyFont="1" applyFill="1" applyBorder="1" applyAlignment="1">
      <alignment horizontal="center" vertical="center" wrapText="1"/>
    </xf>
    <xf numFmtId="0" fontId="19" fillId="3" borderId="13" xfId="8" applyFont="1" applyFill="1" applyBorder="1" applyAlignment="1">
      <alignment horizontal="center" vertical="center" wrapText="1"/>
    </xf>
    <xf numFmtId="0" fontId="11" fillId="0" borderId="7" xfId="2" applyFont="1" applyBorder="1">
      <alignment vertical="center"/>
    </xf>
    <xf numFmtId="0" fontId="3" fillId="6" borderId="7" xfId="2" applyFont="1" applyFill="1" applyBorder="1">
      <alignment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3" fillId="0" borderId="7" xfId="2" applyFont="1" applyBorder="1">
      <alignment vertical="center"/>
    </xf>
    <xf numFmtId="0" fontId="11" fillId="0" borderId="10" xfId="2" applyFont="1" applyBorder="1" applyAlignment="1">
      <alignment horizontal="center" vertical="center"/>
    </xf>
    <xf numFmtId="0" fontId="11" fillId="0" borderId="7" xfId="2" applyFont="1" applyBorder="1" applyAlignment="1">
      <alignment horizontal="center" vertical="center"/>
    </xf>
    <xf numFmtId="0" fontId="11" fillId="0" borderId="7" xfId="2" applyFont="1" applyBorder="1" applyAlignment="1">
      <alignment horizontal="center" vertical="center" wrapText="1"/>
    </xf>
    <xf numFmtId="0" fontId="3" fillId="0" borderId="7" xfId="2" applyFont="1" applyBorder="1" applyAlignment="1">
      <alignment horizontal="center" vertical="center" wrapText="1"/>
    </xf>
    <xf numFmtId="0" fontId="3" fillId="4" borderId="7" xfId="2" applyFont="1" applyFill="1" applyBorder="1" applyAlignment="1">
      <alignment horizontal="center" vertical="center"/>
    </xf>
    <xf numFmtId="0" fontId="11" fillId="0" borderId="1"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4" xfId="2" applyFont="1" applyBorder="1" applyAlignment="1">
      <alignment horizontal="center" vertical="center" wrapText="1"/>
    </xf>
    <xf numFmtId="49" fontId="11" fillId="0" borderId="7" xfId="2" applyNumberFormat="1" applyFont="1" applyBorder="1" applyAlignment="1">
      <alignment horizontal="center" vertical="center"/>
    </xf>
    <xf numFmtId="0" fontId="11" fillId="0" borderId="10" xfId="2" applyFont="1" applyBorder="1" applyAlignment="1">
      <alignment horizontal="center" vertical="center" wrapText="1"/>
    </xf>
    <xf numFmtId="0" fontId="3" fillId="4" borderId="7" xfId="2" applyFont="1" applyFill="1" applyBorder="1" applyAlignment="1">
      <alignment horizontal="center" vertical="center" wrapText="1"/>
    </xf>
    <xf numFmtId="0" fontId="3" fillId="5" borderId="5" xfId="2" applyFont="1" applyFill="1" applyBorder="1" applyAlignment="1">
      <alignment horizontal="center" vertical="center"/>
    </xf>
    <xf numFmtId="0" fontId="3" fillId="0" borderId="5" xfId="2" applyFont="1" applyBorder="1" applyAlignment="1">
      <alignment horizontal="center" vertical="center"/>
    </xf>
    <xf numFmtId="0" fontId="3" fillId="6" borderId="7" xfId="2" applyFont="1" applyFill="1" applyBorder="1" applyAlignment="1">
      <alignment horizontal="center" vertical="center"/>
    </xf>
    <xf numFmtId="0" fontId="11" fillId="0" borderId="8" xfId="10" applyFont="1" applyBorder="1" applyAlignment="1">
      <alignment horizontal="center" vertical="center" wrapText="1"/>
    </xf>
    <xf numFmtId="0" fontId="11" fillId="0" borderId="9" xfId="10" applyFont="1" applyBorder="1" applyAlignment="1">
      <alignment horizontal="center" vertical="center" wrapText="1"/>
    </xf>
    <xf numFmtId="0" fontId="11" fillId="0" borderId="10" xfId="10" applyFont="1" applyBorder="1" applyAlignment="1">
      <alignment horizontal="center" vertical="center" wrapText="1"/>
    </xf>
    <xf numFmtId="181" fontId="11" fillId="0" borderId="8" xfId="10" applyNumberFormat="1" applyFont="1" applyBorder="1" applyAlignment="1">
      <alignment horizontal="center" vertical="center" wrapText="1"/>
    </xf>
    <xf numFmtId="181" fontId="11" fillId="0" borderId="9" xfId="10" applyNumberFormat="1" applyFont="1" applyBorder="1" applyAlignment="1">
      <alignment horizontal="center" vertical="center" wrapText="1"/>
    </xf>
    <xf numFmtId="181" fontId="11" fillId="0" borderId="10" xfId="10" applyNumberFormat="1" applyFont="1" applyBorder="1" applyAlignment="1">
      <alignment horizontal="center" vertical="center" wrapText="1"/>
    </xf>
    <xf numFmtId="0" fontId="11" fillId="0" borderId="8" xfId="10" applyFont="1" applyBorder="1" applyAlignment="1">
      <alignment horizontal="center" vertical="center"/>
    </xf>
    <xf numFmtId="0" fontId="11" fillId="0" borderId="9" xfId="10" applyFont="1" applyBorder="1" applyAlignment="1">
      <alignment horizontal="center" vertical="center"/>
    </xf>
    <xf numFmtId="0" fontId="11" fillId="0" borderId="10" xfId="10" applyFont="1" applyBorder="1" applyAlignment="1">
      <alignment horizontal="center" vertical="center"/>
    </xf>
    <xf numFmtId="0" fontId="11" fillId="0" borderId="7" xfId="10" applyFont="1" applyBorder="1" applyAlignment="1">
      <alignment horizontal="center" vertical="center" wrapText="1"/>
    </xf>
    <xf numFmtId="0" fontId="11" fillId="0" borderId="7" xfId="10" applyFont="1" applyBorder="1" applyAlignment="1">
      <alignment horizontal="center" vertical="center"/>
    </xf>
    <xf numFmtId="0" fontId="11" fillId="0" borderId="7" xfId="2" applyFont="1" applyBorder="1" applyAlignment="1">
      <alignment horizontal="right" vertical="center"/>
    </xf>
    <xf numFmtId="0" fontId="11" fillId="5" borderId="7" xfId="2" applyFont="1" applyFill="1" applyBorder="1" applyAlignment="1">
      <alignment horizontal="right" vertical="center"/>
    </xf>
    <xf numFmtId="176" fontId="11" fillId="0" borderId="15" xfId="2" applyNumberFormat="1" applyFont="1" applyBorder="1">
      <alignment vertical="center"/>
    </xf>
    <xf numFmtId="176" fontId="11" fillId="0" borderId="13" xfId="2" applyNumberFormat="1" applyFont="1" applyBorder="1">
      <alignment vertical="center"/>
    </xf>
    <xf numFmtId="0" fontId="11" fillId="0" borderId="7" xfId="2" applyFont="1" applyBorder="1" applyAlignment="1">
      <alignment horizontal="left" vertical="center"/>
    </xf>
    <xf numFmtId="180" fontId="11" fillId="0" borderId="7" xfId="2" applyNumberFormat="1" applyFont="1" applyBorder="1" applyAlignment="1">
      <alignment horizontal="center" vertical="center"/>
    </xf>
    <xf numFmtId="0" fontId="11" fillId="0" borderId="1" xfId="2" applyFont="1" applyBorder="1" applyAlignment="1">
      <alignment horizontal="center" vertical="center"/>
    </xf>
    <xf numFmtId="0" fontId="11" fillId="0" borderId="11" xfId="2" applyFont="1" applyBorder="1" applyAlignment="1">
      <alignment horizontal="center" vertical="center"/>
    </xf>
    <xf numFmtId="0" fontId="30" fillId="0" borderId="11" xfId="2" applyFont="1" applyBorder="1" applyAlignment="1">
      <alignment horizontal="center" vertical="center" wrapText="1"/>
    </xf>
    <xf numFmtId="0" fontId="30" fillId="0" borderId="4" xfId="2" applyFont="1" applyBorder="1" applyAlignment="1">
      <alignment horizontal="center" vertical="center" wrapText="1"/>
    </xf>
    <xf numFmtId="0" fontId="24" fillId="7" borderId="7" xfId="9" applyFont="1" applyFill="1" applyBorder="1">
      <alignment vertical="center"/>
    </xf>
    <xf numFmtId="0" fontId="11" fillId="0" borderId="7" xfId="2" applyFont="1" applyBorder="1" applyAlignment="1">
      <alignment horizontal="left" vertical="center" wrapText="1"/>
    </xf>
    <xf numFmtId="0" fontId="11" fillId="8" borderId="8" xfId="10" applyFont="1" applyFill="1" applyBorder="1" applyAlignment="1">
      <alignment horizontal="center" vertical="center" wrapText="1"/>
    </xf>
    <xf numFmtId="0" fontId="11" fillId="8" borderId="10" xfId="10" applyFont="1" applyFill="1" applyBorder="1" applyAlignment="1">
      <alignment horizontal="center" vertical="center" wrapText="1"/>
    </xf>
    <xf numFmtId="176" fontId="35" fillId="0" borderId="7" xfId="9" applyNumberFormat="1" applyFont="1" applyBorder="1">
      <alignment vertical="center"/>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10" fillId="0" borderId="8" xfId="2" applyFont="1" applyBorder="1" applyAlignment="1">
      <alignment horizontal="center" vertical="center" wrapText="1"/>
    </xf>
    <xf numFmtId="0" fontId="10" fillId="0" borderId="10" xfId="2" applyFont="1" applyBorder="1" applyAlignment="1">
      <alignment horizontal="center" vertical="center" wrapText="1"/>
    </xf>
    <xf numFmtId="176" fontId="11" fillId="0" borderId="8" xfId="2" applyNumberFormat="1" applyFont="1" applyBorder="1" applyAlignment="1">
      <alignment horizontal="center" vertical="center"/>
    </xf>
    <xf numFmtId="176" fontId="11" fillId="0" borderId="9" xfId="2" applyNumberFormat="1" applyFont="1" applyBorder="1" applyAlignment="1">
      <alignment horizontal="center" vertical="center"/>
    </xf>
    <xf numFmtId="0" fontId="11" fillId="0" borderId="1" xfId="2" applyFont="1" applyBorder="1" applyAlignment="1">
      <alignment horizontal="left" vertical="center" wrapText="1"/>
    </xf>
    <xf numFmtId="0" fontId="11" fillId="0" borderId="9" xfId="2" applyFont="1" applyBorder="1" applyAlignment="1">
      <alignment horizontal="left" vertical="center"/>
    </xf>
    <xf numFmtId="0" fontId="11" fillId="0" borderId="10" xfId="2" applyFont="1" applyBorder="1" applyAlignment="1">
      <alignment horizontal="left" vertical="center"/>
    </xf>
    <xf numFmtId="0" fontId="11" fillId="0" borderId="8" xfId="2" applyFont="1" applyBorder="1" applyAlignment="1">
      <alignment horizontal="left" vertical="center"/>
    </xf>
    <xf numFmtId="0" fontId="11" fillId="0" borderId="8" xfId="2" applyFont="1" applyBorder="1">
      <alignment vertical="center"/>
    </xf>
    <xf numFmtId="0" fontId="11" fillId="0" borderId="9" xfId="2" applyFont="1" applyBorder="1">
      <alignment vertical="center"/>
    </xf>
    <xf numFmtId="0" fontId="11" fillId="0" borderId="10" xfId="2" applyFont="1" applyBorder="1">
      <alignment vertical="center"/>
    </xf>
    <xf numFmtId="176" fontId="11" fillId="0" borderId="8" xfId="2" applyNumberFormat="1" applyFont="1" applyBorder="1" applyAlignment="1">
      <alignment horizontal="center" vertical="center" wrapText="1"/>
    </xf>
    <xf numFmtId="176" fontId="11" fillId="0" borderId="10" xfId="2" applyNumberFormat="1"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7" xfId="2" applyFont="1" applyBorder="1" applyAlignment="1">
      <alignment horizontal="center" vertical="center"/>
    </xf>
    <xf numFmtId="0" fontId="7" fillId="0" borderId="0" xfId="2" applyFont="1" applyAlignment="1">
      <alignment horizontal="left" vertical="center" wrapText="1"/>
    </xf>
    <xf numFmtId="0" fontId="3" fillId="0" borderId="8" xfId="2" applyFont="1" applyBorder="1">
      <alignment vertical="center"/>
    </xf>
    <xf numFmtId="0" fontId="11" fillId="0" borderId="2" xfId="2" applyFont="1" applyBorder="1" applyAlignment="1">
      <alignment horizontal="center" vertical="center" wrapText="1"/>
    </xf>
    <xf numFmtId="0" fontId="11" fillId="0" borderId="0" xfId="2" applyFont="1" applyAlignment="1">
      <alignment horizontal="center" vertical="center" wrapText="1"/>
    </xf>
    <xf numFmtId="0" fontId="11" fillId="0" borderId="5" xfId="2" applyFont="1" applyBorder="1" applyAlignment="1">
      <alignment horizontal="center" vertical="center" wrapText="1"/>
    </xf>
    <xf numFmtId="0" fontId="11" fillId="0" borderId="19" xfId="10" applyFont="1" applyBorder="1" applyAlignment="1">
      <alignment horizontal="center" vertical="center" wrapText="1"/>
    </xf>
    <xf numFmtId="0" fontId="11" fillId="0" borderId="21" xfId="10" applyFont="1" applyBorder="1" applyAlignment="1">
      <alignment horizontal="center" vertical="center" wrapText="1"/>
    </xf>
    <xf numFmtId="0" fontId="11" fillId="0" borderId="20" xfId="10" applyFont="1" applyBorder="1" applyAlignment="1">
      <alignment horizontal="center" vertical="center" wrapText="1"/>
    </xf>
    <xf numFmtId="176" fontId="35" fillId="0" borderId="7" xfId="9" quotePrefix="1" applyNumberFormat="1" applyFont="1" applyBorder="1">
      <alignment vertical="center"/>
    </xf>
    <xf numFmtId="0" fontId="36" fillId="0" borderId="7" xfId="9" applyFont="1" applyBorder="1" applyAlignment="1">
      <alignment horizontal="right" vertical="center"/>
    </xf>
    <xf numFmtId="0" fontId="11" fillId="5" borderId="8" xfId="2" applyFont="1" applyFill="1" applyBorder="1" applyAlignment="1">
      <alignment horizontal="right" vertical="center"/>
    </xf>
    <xf numFmtId="0" fontId="11" fillId="5" borderId="9" xfId="2" applyFont="1" applyFill="1" applyBorder="1" applyAlignment="1">
      <alignment horizontal="right" vertical="center"/>
    </xf>
    <xf numFmtId="0" fontId="11" fillId="5" borderId="10" xfId="2" applyFont="1" applyFill="1" applyBorder="1" applyAlignment="1">
      <alignment horizontal="right" vertical="center"/>
    </xf>
    <xf numFmtId="176" fontId="11" fillId="0" borderId="10" xfId="2" applyNumberFormat="1" applyFont="1" applyBorder="1" applyAlignment="1">
      <alignment horizontal="center" vertical="center"/>
    </xf>
    <xf numFmtId="176" fontId="11" fillId="0" borderId="15" xfId="2" applyNumberFormat="1" applyFont="1" applyBorder="1" applyAlignment="1">
      <alignment horizontal="center" vertical="center"/>
    </xf>
    <xf numFmtId="176" fontId="11" fillId="0" borderId="13" xfId="2" applyNumberFormat="1" applyFont="1" applyBorder="1" applyAlignment="1">
      <alignment horizontal="center" vertical="center"/>
    </xf>
    <xf numFmtId="0" fontId="11" fillId="7" borderId="7" xfId="2" applyFont="1" applyFill="1" applyBorder="1">
      <alignment vertical="center"/>
    </xf>
    <xf numFmtId="0" fontId="11" fillId="0" borderId="17" xfId="2" applyFont="1" applyBorder="1" applyAlignment="1">
      <alignment horizontal="center" vertical="center"/>
    </xf>
  </cellXfs>
  <cellStyles count="11">
    <cellStyle name="桁区切り 2" xfId="7" xr:uid="{00000000-0005-0000-0000-000000000000}"/>
    <cellStyle name="標準" xfId="0" builtinId="0"/>
    <cellStyle name="標準 2" xfId="1" xr:uid="{00000000-0005-0000-0000-000002000000}"/>
    <cellStyle name="標準 2 2" xfId="5" xr:uid="{00000000-0005-0000-0000-000003000000}"/>
    <cellStyle name="標準 2 3" xfId="10" xr:uid="{6EE15EEF-D60A-432E-BDC6-7DFA12F402A9}"/>
    <cellStyle name="標準 3" xfId="3" xr:uid="{00000000-0005-0000-0000-000004000000}"/>
    <cellStyle name="標準 4" xfId="4" xr:uid="{00000000-0005-0000-0000-000005000000}"/>
    <cellStyle name="標準 4 2" xfId="8" xr:uid="{00000000-0005-0000-0000-000006000000}"/>
    <cellStyle name="標準 5" xfId="9" xr:uid="{E87CA4DC-C1CC-47AC-B53A-8B95F67C6265}"/>
    <cellStyle name="標準_14-00-01収入額 2" xfId="6" xr:uid="{00000000-0005-0000-0000-000007000000}"/>
    <cellStyle name="標準_③-２加算様式（就労）"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12700</xdr:colOff>
      <xdr:row>5</xdr:row>
      <xdr:rowOff>38100</xdr:rowOff>
    </xdr:from>
    <xdr:to>
      <xdr:col>2</xdr:col>
      <xdr:colOff>6350</xdr:colOff>
      <xdr:row>8</xdr:row>
      <xdr:rowOff>6350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381000" y="1181100"/>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857250</xdr:colOff>
      <xdr:row>4</xdr:row>
      <xdr:rowOff>171450</xdr:rowOff>
    </xdr:from>
    <xdr:to>
      <xdr:col>6</xdr:col>
      <xdr:colOff>0</xdr:colOff>
      <xdr:row>5</xdr:row>
      <xdr:rowOff>158750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22450" y="1320800"/>
          <a:ext cx="4559300" cy="36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該当する欄に○を記入してください</a:t>
          </a:r>
          <a:r>
            <a:rPr kumimoji="1" lang="ja-JP" altLang="en-US" sz="1100"/>
            <a:t>。</a:t>
          </a:r>
          <a:r>
            <a:rPr kumimoji="1" lang="ja-JP" altLang="en-US" sz="900"/>
            <a:t>「はい」の場合、実施年月も記載してください。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xdr:row>
      <xdr:rowOff>39688</xdr:rowOff>
    </xdr:from>
    <xdr:to>
      <xdr:col>10</xdr:col>
      <xdr:colOff>63500</xdr:colOff>
      <xdr:row>2</xdr:row>
      <xdr:rowOff>104776</xdr:rowOff>
    </xdr:to>
    <xdr:sp macro="" textlink="">
      <xdr:nvSpPr>
        <xdr:cNvPr id="2" name="テキスト ボックス 1">
          <a:extLst>
            <a:ext uri="{FF2B5EF4-FFF2-40B4-BE49-F238E27FC236}">
              <a16:creationId xmlns:a16="http://schemas.microsoft.com/office/drawing/2014/main" id="{FE61AF4D-212B-44C2-925A-E5DB967A9D4B}"/>
            </a:ext>
          </a:extLst>
        </xdr:cNvPr>
        <xdr:cNvSpPr txBox="1"/>
      </xdr:nvSpPr>
      <xdr:spPr>
        <a:xfrm>
          <a:off x="234950" y="293688"/>
          <a:ext cx="3771900" cy="2936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本体施設の様式で作成・提出してもかまいません。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76200</xdr:colOff>
      <xdr:row>1</xdr:row>
      <xdr:rowOff>228598</xdr:rowOff>
    </xdr:from>
    <xdr:to>
      <xdr:col>49</xdr:col>
      <xdr:colOff>76200</xdr:colOff>
      <xdr:row>51</xdr:row>
      <xdr:rowOff>152400</xdr:rowOff>
    </xdr:to>
    <xdr:sp macro="" textlink="">
      <xdr:nvSpPr>
        <xdr:cNvPr id="2" name="正方形/長方形 1">
          <a:extLst>
            <a:ext uri="{FF2B5EF4-FFF2-40B4-BE49-F238E27FC236}">
              <a16:creationId xmlns:a16="http://schemas.microsoft.com/office/drawing/2014/main" id="{B26B0E64-C41B-4330-BCB8-F7078A3263B0}"/>
            </a:ext>
          </a:extLst>
        </xdr:cNvPr>
        <xdr:cNvSpPr/>
      </xdr:nvSpPr>
      <xdr:spPr>
        <a:xfrm>
          <a:off x="11544300" y="546098"/>
          <a:ext cx="2152650" cy="11798302"/>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76200</xdr:colOff>
      <xdr:row>1</xdr:row>
      <xdr:rowOff>228598</xdr:rowOff>
    </xdr:from>
    <xdr:to>
      <xdr:col>49</xdr:col>
      <xdr:colOff>76200</xdr:colOff>
      <xdr:row>51</xdr:row>
      <xdr:rowOff>152400</xdr:rowOff>
    </xdr:to>
    <xdr:sp macro="" textlink="">
      <xdr:nvSpPr>
        <xdr:cNvPr id="2" name="正方形/長方形 1">
          <a:extLst>
            <a:ext uri="{FF2B5EF4-FFF2-40B4-BE49-F238E27FC236}">
              <a16:creationId xmlns:a16="http://schemas.microsoft.com/office/drawing/2014/main" id="{FFE5A3A0-2F2C-4011-9C62-D658B01352C9}"/>
            </a:ext>
          </a:extLst>
        </xdr:cNvPr>
        <xdr:cNvSpPr/>
      </xdr:nvSpPr>
      <xdr:spPr>
        <a:xfrm>
          <a:off x="11658600" y="546098"/>
          <a:ext cx="2152650" cy="11290302"/>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40</xdr:col>
      <xdr:colOff>76200</xdr:colOff>
      <xdr:row>1</xdr:row>
      <xdr:rowOff>228598</xdr:rowOff>
    </xdr:from>
    <xdr:to>
      <xdr:col>49</xdr:col>
      <xdr:colOff>76200</xdr:colOff>
      <xdr:row>58</xdr:row>
      <xdr:rowOff>66674</xdr:rowOff>
    </xdr:to>
    <xdr:sp macro="" textlink="">
      <xdr:nvSpPr>
        <xdr:cNvPr id="2" name="正方形/長方形 1">
          <a:extLst>
            <a:ext uri="{FF2B5EF4-FFF2-40B4-BE49-F238E27FC236}">
              <a16:creationId xmlns:a16="http://schemas.microsoft.com/office/drawing/2014/main" id="{D4D8DF0D-EECA-4F23-BAB4-2CFEFA4EB97D}"/>
            </a:ext>
          </a:extLst>
        </xdr:cNvPr>
        <xdr:cNvSpPr/>
      </xdr:nvSpPr>
      <xdr:spPr>
        <a:xfrm>
          <a:off x="11245850" y="546098"/>
          <a:ext cx="2152650" cy="13261976"/>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51"/>
  <sheetViews>
    <sheetView tabSelected="1" topLeftCell="A3" zoomScaleNormal="100" workbookViewId="0">
      <selection activeCell="B8" sqref="B8:C8"/>
    </sheetView>
  </sheetViews>
  <sheetFormatPr defaultRowHeight="13"/>
  <cols>
    <col min="1" max="1" width="8.6640625" style="1"/>
    <col min="2" max="2" width="4.25" style="1" customWidth="1"/>
    <col min="3" max="3" width="28.08203125" style="1" customWidth="1"/>
    <col min="4" max="4" width="17.08203125" style="1" customWidth="1"/>
    <col min="5" max="5" width="11.58203125" style="1" customWidth="1"/>
    <col min="6" max="8" width="8.6640625" style="1"/>
    <col min="9" max="9" width="3" style="1" customWidth="1"/>
    <col min="10" max="257" width="8.6640625" style="1"/>
    <col min="258" max="258" width="4.25" style="1" customWidth="1"/>
    <col min="259" max="259" width="28.08203125" style="1" customWidth="1"/>
    <col min="260" max="260" width="17.08203125" style="1" customWidth="1"/>
    <col min="261" max="261" width="11.58203125" style="1" customWidth="1"/>
    <col min="262" max="264" width="8.6640625" style="1"/>
    <col min="265" max="265" width="3" style="1" customWidth="1"/>
    <col min="266" max="513" width="8.6640625" style="1"/>
    <col min="514" max="514" width="4.25" style="1" customWidth="1"/>
    <col min="515" max="515" width="28.08203125" style="1" customWidth="1"/>
    <col min="516" max="516" width="17.08203125" style="1" customWidth="1"/>
    <col min="517" max="517" width="11.58203125" style="1" customWidth="1"/>
    <col min="518" max="520" width="8.6640625" style="1"/>
    <col min="521" max="521" width="3" style="1" customWidth="1"/>
    <col min="522" max="769" width="8.6640625" style="1"/>
    <col min="770" max="770" width="4.25" style="1" customWidth="1"/>
    <col min="771" max="771" width="28.08203125" style="1" customWidth="1"/>
    <col min="772" max="772" width="17.08203125" style="1" customWidth="1"/>
    <col min="773" max="773" width="11.58203125" style="1" customWidth="1"/>
    <col min="774" max="776" width="8.6640625" style="1"/>
    <col min="777" max="777" width="3" style="1" customWidth="1"/>
    <col min="778" max="1025" width="8.6640625" style="1"/>
    <col min="1026" max="1026" width="4.25" style="1" customWidth="1"/>
    <col min="1027" max="1027" width="28.08203125" style="1" customWidth="1"/>
    <col min="1028" max="1028" width="17.08203125" style="1" customWidth="1"/>
    <col min="1029" max="1029" width="11.58203125" style="1" customWidth="1"/>
    <col min="1030" max="1032" width="8.6640625" style="1"/>
    <col min="1033" max="1033" width="3" style="1" customWidth="1"/>
    <col min="1034" max="1281" width="8.6640625" style="1"/>
    <col min="1282" max="1282" width="4.25" style="1" customWidth="1"/>
    <col min="1283" max="1283" width="28.08203125" style="1" customWidth="1"/>
    <col min="1284" max="1284" width="17.08203125" style="1" customWidth="1"/>
    <col min="1285" max="1285" width="11.58203125" style="1" customWidth="1"/>
    <col min="1286" max="1288" width="8.6640625" style="1"/>
    <col min="1289" max="1289" width="3" style="1" customWidth="1"/>
    <col min="1290" max="1537" width="8.6640625" style="1"/>
    <col min="1538" max="1538" width="4.25" style="1" customWidth="1"/>
    <col min="1539" max="1539" width="28.08203125" style="1" customWidth="1"/>
    <col min="1540" max="1540" width="17.08203125" style="1" customWidth="1"/>
    <col min="1541" max="1541" width="11.58203125" style="1" customWidth="1"/>
    <col min="1542" max="1544" width="8.6640625" style="1"/>
    <col min="1545" max="1545" width="3" style="1" customWidth="1"/>
    <col min="1546" max="1793" width="8.6640625" style="1"/>
    <col min="1794" max="1794" width="4.25" style="1" customWidth="1"/>
    <col min="1795" max="1795" width="28.08203125" style="1" customWidth="1"/>
    <col min="1796" max="1796" width="17.08203125" style="1" customWidth="1"/>
    <col min="1797" max="1797" width="11.58203125" style="1" customWidth="1"/>
    <col min="1798" max="1800" width="8.6640625" style="1"/>
    <col min="1801" max="1801" width="3" style="1" customWidth="1"/>
    <col min="1802" max="2049" width="8.6640625" style="1"/>
    <col min="2050" max="2050" width="4.25" style="1" customWidth="1"/>
    <col min="2051" max="2051" width="28.08203125" style="1" customWidth="1"/>
    <col min="2052" max="2052" width="17.08203125" style="1" customWidth="1"/>
    <col min="2053" max="2053" width="11.58203125" style="1" customWidth="1"/>
    <col min="2054" max="2056" width="8.6640625" style="1"/>
    <col min="2057" max="2057" width="3" style="1" customWidth="1"/>
    <col min="2058" max="2305" width="8.6640625" style="1"/>
    <col min="2306" max="2306" width="4.25" style="1" customWidth="1"/>
    <col min="2307" max="2307" width="28.08203125" style="1" customWidth="1"/>
    <col min="2308" max="2308" width="17.08203125" style="1" customWidth="1"/>
    <col min="2309" max="2309" width="11.58203125" style="1" customWidth="1"/>
    <col min="2310" max="2312" width="8.6640625" style="1"/>
    <col min="2313" max="2313" width="3" style="1" customWidth="1"/>
    <col min="2314" max="2561" width="8.6640625" style="1"/>
    <col min="2562" max="2562" width="4.25" style="1" customWidth="1"/>
    <col min="2563" max="2563" width="28.08203125" style="1" customWidth="1"/>
    <col min="2564" max="2564" width="17.08203125" style="1" customWidth="1"/>
    <col min="2565" max="2565" width="11.58203125" style="1" customWidth="1"/>
    <col min="2566" max="2568" width="8.6640625" style="1"/>
    <col min="2569" max="2569" width="3" style="1" customWidth="1"/>
    <col min="2570" max="2817" width="8.6640625" style="1"/>
    <col min="2818" max="2818" width="4.25" style="1" customWidth="1"/>
    <col min="2819" max="2819" width="28.08203125" style="1" customWidth="1"/>
    <col min="2820" max="2820" width="17.08203125" style="1" customWidth="1"/>
    <col min="2821" max="2821" width="11.58203125" style="1" customWidth="1"/>
    <col min="2822" max="2824" width="8.6640625" style="1"/>
    <col min="2825" max="2825" width="3" style="1" customWidth="1"/>
    <col min="2826" max="3073" width="8.6640625" style="1"/>
    <col min="3074" max="3074" width="4.25" style="1" customWidth="1"/>
    <col min="3075" max="3075" width="28.08203125" style="1" customWidth="1"/>
    <col min="3076" max="3076" width="17.08203125" style="1" customWidth="1"/>
    <col min="3077" max="3077" width="11.58203125" style="1" customWidth="1"/>
    <col min="3078" max="3080" width="8.6640625" style="1"/>
    <col min="3081" max="3081" width="3" style="1" customWidth="1"/>
    <col min="3082" max="3329" width="8.6640625" style="1"/>
    <col min="3330" max="3330" width="4.25" style="1" customWidth="1"/>
    <col min="3331" max="3331" width="28.08203125" style="1" customWidth="1"/>
    <col min="3332" max="3332" width="17.08203125" style="1" customWidth="1"/>
    <col min="3333" max="3333" width="11.58203125" style="1" customWidth="1"/>
    <col min="3334" max="3336" width="8.6640625" style="1"/>
    <col min="3337" max="3337" width="3" style="1" customWidth="1"/>
    <col min="3338" max="3585" width="8.6640625" style="1"/>
    <col min="3586" max="3586" width="4.25" style="1" customWidth="1"/>
    <col min="3587" max="3587" width="28.08203125" style="1" customWidth="1"/>
    <col min="3588" max="3588" width="17.08203125" style="1" customWidth="1"/>
    <col min="3589" max="3589" width="11.58203125" style="1" customWidth="1"/>
    <col min="3590" max="3592" width="8.6640625" style="1"/>
    <col min="3593" max="3593" width="3" style="1" customWidth="1"/>
    <col min="3594" max="3841" width="8.6640625" style="1"/>
    <col min="3842" max="3842" width="4.25" style="1" customWidth="1"/>
    <col min="3843" max="3843" width="28.08203125" style="1" customWidth="1"/>
    <col min="3844" max="3844" width="17.08203125" style="1" customWidth="1"/>
    <col min="3845" max="3845" width="11.58203125" style="1" customWidth="1"/>
    <col min="3846" max="3848" width="8.6640625" style="1"/>
    <col min="3849" max="3849" width="3" style="1" customWidth="1"/>
    <col min="3850" max="4097" width="8.6640625" style="1"/>
    <col min="4098" max="4098" width="4.25" style="1" customWidth="1"/>
    <col min="4099" max="4099" width="28.08203125" style="1" customWidth="1"/>
    <col min="4100" max="4100" width="17.08203125" style="1" customWidth="1"/>
    <col min="4101" max="4101" width="11.58203125" style="1" customWidth="1"/>
    <col min="4102" max="4104" width="8.6640625" style="1"/>
    <col min="4105" max="4105" width="3" style="1" customWidth="1"/>
    <col min="4106" max="4353" width="8.6640625" style="1"/>
    <col min="4354" max="4354" width="4.25" style="1" customWidth="1"/>
    <col min="4355" max="4355" width="28.08203125" style="1" customWidth="1"/>
    <col min="4356" max="4356" width="17.08203125" style="1" customWidth="1"/>
    <col min="4357" max="4357" width="11.58203125" style="1" customWidth="1"/>
    <col min="4358" max="4360" width="8.6640625" style="1"/>
    <col min="4361" max="4361" width="3" style="1" customWidth="1"/>
    <col min="4362" max="4609" width="8.6640625" style="1"/>
    <col min="4610" max="4610" width="4.25" style="1" customWidth="1"/>
    <col min="4611" max="4611" width="28.08203125" style="1" customWidth="1"/>
    <col min="4612" max="4612" width="17.08203125" style="1" customWidth="1"/>
    <col min="4613" max="4613" width="11.58203125" style="1" customWidth="1"/>
    <col min="4614" max="4616" width="8.6640625" style="1"/>
    <col min="4617" max="4617" width="3" style="1" customWidth="1"/>
    <col min="4618" max="4865" width="8.6640625" style="1"/>
    <col min="4866" max="4866" width="4.25" style="1" customWidth="1"/>
    <col min="4867" max="4867" width="28.08203125" style="1" customWidth="1"/>
    <col min="4868" max="4868" width="17.08203125" style="1" customWidth="1"/>
    <col min="4869" max="4869" width="11.58203125" style="1" customWidth="1"/>
    <col min="4870" max="4872" width="8.6640625" style="1"/>
    <col min="4873" max="4873" width="3" style="1" customWidth="1"/>
    <col min="4874" max="5121" width="8.6640625" style="1"/>
    <col min="5122" max="5122" width="4.25" style="1" customWidth="1"/>
    <col min="5123" max="5123" width="28.08203125" style="1" customWidth="1"/>
    <col min="5124" max="5124" width="17.08203125" style="1" customWidth="1"/>
    <col min="5125" max="5125" width="11.58203125" style="1" customWidth="1"/>
    <col min="5126" max="5128" width="8.6640625" style="1"/>
    <col min="5129" max="5129" width="3" style="1" customWidth="1"/>
    <col min="5130" max="5377" width="8.6640625" style="1"/>
    <col min="5378" max="5378" width="4.25" style="1" customWidth="1"/>
    <col min="5379" max="5379" width="28.08203125" style="1" customWidth="1"/>
    <col min="5380" max="5380" width="17.08203125" style="1" customWidth="1"/>
    <col min="5381" max="5381" width="11.58203125" style="1" customWidth="1"/>
    <col min="5382" max="5384" width="8.6640625" style="1"/>
    <col min="5385" max="5385" width="3" style="1" customWidth="1"/>
    <col min="5386" max="5633" width="8.6640625" style="1"/>
    <col min="5634" max="5634" width="4.25" style="1" customWidth="1"/>
    <col min="5635" max="5635" width="28.08203125" style="1" customWidth="1"/>
    <col min="5636" max="5636" width="17.08203125" style="1" customWidth="1"/>
    <col min="5637" max="5637" width="11.58203125" style="1" customWidth="1"/>
    <col min="5638" max="5640" width="8.6640625" style="1"/>
    <col min="5641" max="5641" width="3" style="1" customWidth="1"/>
    <col min="5642" max="5889" width="8.6640625" style="1"/>
    <col min="5890" max="5890" width="4.25" style="1" customWidth="1"/>
    <col min="5891" max="5891" width="28.08203125" style="1" customWidth="1"/>
    <col min="5892" max="5892" width="17.08203125" style="1" customWidth="1"/>
    <col min="5893" max="5893" width="11.58203125" style="1" customWidth="1"/>
    <col min="5894" max="5896" width="8.6640625" style="1"/>
    <col min="5897" max="5897" width="3" style="1" customWidth="1"/>
    <col min="5898" max="6145" width="8.6640625" style="1"/>
    <col min="6146" max="6146" width="4.25" style="1" customWidth="1"/>
    <col min="6147" max="6147" width="28.08203125" style="1" customWidth="1"/>
    <col min="6148" max="6148" width="17.08203125" style="1" customWidth="1"/>
    <col min="6149" max="6149" width="11.58203125" style="1" customWidth="1"/>
    <col min="6150" max="6152" width="8.6640625" style="1"/>
    <col min="6153" max="6153" width="3" style="1" customWidth="1"/>
    <col min="6154" max="6401" width="8.6640625" style="1"/>
    <col min="6402" max="6402" width="4.25" style="1" customWidth="1"/>
    <col min="6403" max="6403" width="28.08203125" style="1" customWidth="1"/>
    <col min="6404" max="6404" width="17.08203125" style="1" customWidth="1"/>
    <col min="6405" max="6405" width="11.58203125" style="1" customWidth="1"/>
    <col min="6406" max="6408" width="8.6640625" style="1"/>
    <col min="6409" max="6409" width="3" style="1" customWidth="1"/>
    <col min="6410" max="6657" width="8.6640625" style="1"/>
    <col min="6658" max="6658" width="4.25" style="1" customWidth="1"/>
    <col min="6659" max="6659" width="28.08203125" style="1" customWidth="1"/>
    <col min="6660" max="6660" width="17.08203125" style="1" customWidth="1"/>
    <col min="6661" max="6661" width="11.58203125" style="1" customWidth="1"/>
    <col min="6662" max="6664" width="8.6640625" style="1"/>
    <col min="6665" max="6665" width="3" style="1" customWidth="1"/>
    <col min="6666" max="6913" width="8.6640625" style="1"/>
    <col min="6914" max="6914" width="4.25" style="1" customWidth="1"/>
    <col min="6915" max="6915" width="28.08203125" style="1" customWidth="1"/>
    <col min="6916" max="6916" width="17.08203125" style="1" customWidth="1"/>
    <col min="6917" max="6917" width="11.58203125" style="1" customWidth="1"/>
    <col min="6918" max="6920" width="8.6640625" style="1"/>
    <col min="6921" max="6921" width="3" style="1" customWidth="1"/>
    <col min="6922" max="7169" width="8.6640625" style="1"/>
    <col min="7170" max="7170" width="4.25" style="1" customWidth="1"/>
    <col min="7171" max="7171" width="28.08203125" style="1" customWidth="1"/>
    <col min="7172" max="7172" width="17.08203125" style="1" customWidth="1"/>
    <col min="7173" max="7173" width="11.58203125" style="1" customWidth="1"/>
    <col min="7174" max="7176" width="8.6640625" style="1"/>
    <col min="7177" max="7177" width="3" style="1" customWidth="1"/>
    <col min="7178" max="7425" width="8.6640625" style="1"/>
    <col min="7426" max="7426" width="4.25" style="1" customWidth="1"/>
    <col min="7427" max="7427" width="28.08203125" style="1" customWidth="1"/>
    <col min="7428" max="7428" width="17.08203125" style="1" customWidth="1"/>
    <col min="7429" max="7429" width="11.58203125" style="1" customWidth="1"/>
    <col min="7430" max="7432" width="8.6640625" style="1"/>
    <col min="7433" max="7433" width="3" style="1" customWidth="1"/>
    <col min="7434" max="7681" width="8.6640625" style="1"/>
    <col min="7682" max="7682" width="4.25" style="1" customWidth="1"/>
    <col min="7683" max="7683" width="28.08203125" style="1" customWidth="1"/>
    <col min="7684" max="7684" width="17.08203125" style="1" customWidth="1"/>
    <col min="7685" max="7685" width="11.58203125" style="1" customWidth="1"/>
    <col min="7686" max="7688" width="8.6640625" style="1"/>
    <col min="7689" max="7689" width="3" style="1" customWidth="1"/>
    <col min="7690" max="7937" width="8.6640625" style="1"/>
    <col min="7938" max="7938" width="4.25" style="1" customWidth="1"/>
    <col min="7939" max="7939" width="28.08203125" style="1" customWidth="1"/>
    <col min="7940" max="7940" width="17.08203125" style="1" customWidth="1"/>
    <col min="7941" max="7941" width="11.58203125" style="1" customWidth="1"/>
    <col min="7942" max="7944" width="8.6640625" style="1"/>
    <col min="7945" max="7945" width="3" style="1" customWidth="1"/>
    <col min="7946" max="8193" width="8.6640625" style="1"/>
    <col min="8194" max="8194" width="4.25" style="1" customWidth="1"/>
    <col min="8195" max="8195" width="28.08203125" style="1" customWidth="1"/>
    <col min="8196" max="8196" width="17.08203125" style="1" customWidth="1"/>
    <col min="8197" max="8197" width="11.58203125" style="1" customWidth="1"/>
    <col min="8198" max="8200" width="8.6640625" style="1"/>
    <col min="8201" max="8201" width="3" style="1" customWidth="1"/>
    <col min="8202" max="8449" width="8.6640625" style="1"/>
    <col min="8450" max="8450" width="4.25" style="1" customWidth="1"/>
    <col min="8451" max="8451" width="28.08203125" style="1" customWidth="1"/>
    <col min="8452" max="8452" width="17.08203125" style="1" customWidth="1"/>
    <col min="8453" max="8453" width="11.58203125" style="1" customWidth="1"/>
    <col min="8454" max="8456" width="8.6640625" style="1"/>
    <col min="8457" max="8457" width="3" style="1" customWidth="1"/>
    <col min="8458" max="8705" width="8.6640625" style="1"/>
    <col min="8706" max="8706" width="4.25" style="1" customWidth="1"/>
    <col min="8707" max="8707" width="28.08203125" style="1" customWidth="1"/>
    <col min="8708" max="8708" width="17.08203125" style="1" customWidth="1"/>
    <col min="8709" max="8709" width="11.58203125" style="1" customWidth="1"/>
    <col min="8710" max="8712" width="8.6640625" style="1"/>
    <col min="8713" max="8713" width="3" style="1" customWidth="1"/>
    <col min="8714" max="8961" width="8.6640625" style="1"/>
    <col min="8962" max="8962" width="4.25" style="1" customWidth="1"/>
    <col min="8963" max="8963" width="28.08203125" style="1" customWidth="1"/>
    <col min="8964" max="8964" width="17.08203125" style="1" customWidth="1"/>
    <col min="8965" max="8965" width="11.58203125" style="1" customWidth="1"/>
    <col min="8966" max="8968" width="8.6640625" style="1"/>
    <col min="8969" max="8969" width="3" style="1" customWidth="1"/>
    <col min="8970" max="9217" width="8.6640625" style="1"/>
    <col min="9218" max="9218" width="4.25" style="1" customWidth="1"/>
    <col min="9219" max="9219" width="28.08203125" style="1" customWidth="1"/>
    <col min="9220" max="9220" width="17.08203125" style="1" customWidth="1"/>
    <col min="9221" max="9221" width="11.58203125" style="1" customWidth="1"/>
    <col min="9222" max="9224" width="8.6640625" style="1"/>
    <col min="9225" max="9225" width="3" style="1" customWidth="1"/>
    <col min="9226" max="9473" width="8.6640625" style="1"/>
    <col min="9474" max="9474" width="4.25" style="1" customWidth="1"/>
    <col min="9475" max="9475" width="28.08203125" style="1" customWidth="1"/>
    <col min="9476" max="9476" width="17.08203125" style="1" customWidth="1"/>
    <col min="9477" max="9477" width="11.58203125" style="1" customWidth="1"/>
    <col min="9478" max="9480" width="8.6640625" style="1"/>
    <col min="9481" max="9481" width="3" style="1" customWidth="1"/>
    <col min="9482" max="9729" width="8.6640625" style="1"/>
    <col min="9730" max="9730" width="4.25" style="1" customWidth="1"/>
    <col min="9731" max="9731" width="28.08203125" style="1" customWidth="1"/>
    <col min="9732" max="9732" width="17.08203125" style="1" customWidth="1"/>
    <col min="9733" max="9733" width="11.58203125" style="1" customWidth="1"/>
    <col min="9734" max="9736" width="8.6640625" style="1"/>
    <col min="9737" max="9737" width="3" style="1" customWidth="1"/>
    <col min="9738" max="9985" width="8.6640625" style="1"/>
    <col min="9986" max="9986" width="4.25" style="1" customWidth="1"/>
    <col min="9987" max="9987" width="28.08203125" style="1" customWidth="1"/>
    <col min="9988" max="9988" width="17.08203125" style="1" customWidth="1"/>
    <col min="9989" max="9989" width="11.58203125" style="1" customWidth="1"/>
    <col min="9990" max="9992" width="8.6640625" style="1"/>
    <col min="9993" max="9993" width="3" style="1" customWidth="1"/>
    <col min="9994" max="10241" width="8.6640625" style="1"/>
    <col min="10242" max="10242" width="4.25" style="1" customWidth="1"/>
    <col min="10243" max="10243" width="28.08203125" style="1" customWidth="1"/>
    <col min="10244" max="10244" width="17.08203125" style="1" customWidth="1"/>
    <col min="10245" max="10245" width="11.58203125" style="1" customWidth="1"/>
    <col min="10246" max="10248" width="8.6640625" style="1"/>
    <col min="10249" max="10249" width="3" style="1" customWidth="1"/>
    <col min="10250" max="10497" width="8.6640625" style="1"/>
    <col min="10498" max="10498" width="4.25" style="1" customWidth="1"/>
    <col min="10499" max="10499" width="28.08203125" style="1" customWidth="1"/>
    <col min="10500" max="10500" width="17.08203125" style="1" customWidth="1"/>
    <col min="10501" max="10501" width="11.58203125" style="1" customWidth="1"/>
    <col min="10502" max="10504" width="8.6640625" style="1"/>
    <col min="10505" max="10505" width="3" style="1" customWidth="1"/>
    <col min="10506" max="10753" width="8.6640625" style="1"/>
    <col min="10754" max="10754" width="4.25" style="1" customWidth="1"/>
    <col min="10755" max="10755" width="28.08203125" style="1" customWidth="1"/>
    <col min="10756" max="10756" width="17.08203125" style="1" customWidth="1"/>
    <col min="10757" max="10757" width="11.58203125" style="1" customWidth="1"/>
    <col min="10758" max="10760" width="8.6640625" style="1"/>
    <col min="10761" max="10761" width="3" style="1" customWidth="1"/>
    <col min="10762" max="11009" width="8.6640625" style="1"/>
    <col min="11010" max="11010" width="4.25" style="1" customWidth="1"/>
    <col min="11011" max="11011" width="28.08203125" style="1" customWidth="1"/>
    <col min="11012" max="11012" width="17.08203125" style="1" customWidth="1"/>
    <col min="11013" max="11013" width="11.58203125" style="1" customWidth="1"/>
    <col min="11014" max="11016" width="8.6640625" style="1"/>
    <col min="11017" max="11017" width="3" style="1" customWidth="1"/>
    <col min="11018" max="11265" width="8.6640625" style="1"/>
    <col min="11266" max="11266" width="4.25" style="1" customWidth="1"/>
    <col min="11267" max="11267" width="28.08203125" style="1" customWidth="1"/>
    <col min="11268" max="11268" width="17.08203125" style="1" customWidth="1"/>
    <col min="11269" max="11269" width="11.58203125" style="1" customWidth="1"/>
    <col min="11270" max="11272" width="8.6640625" style="1"/>
    <col min="11273" max="11273" width="3" style="1" customWidth="1"/>
    <col min="11274" max="11521" width="8.6640625" style="1"/>
    <col min="11522" max="11522" width="4.25" style="1" customWidth="1"/>
    <col min="11523" max="11523" width="28.08203125" style="1" customWidth="1"/>
    <col min="11524" max="11524" width="17.08203125" style="1" customWidth="1"/>
    <col min="11525" max="11525" width="11.58203125" style="1" customWidth="1"/>
    <col min="11526" max="11528" width="8.6640625" style="1"/>
    <col min="11529" max="11529" width="3" style="1" customWidth="1"/>
    <col min="11530" max="11777" width="8.6640625" style="1"/>
    <col min="11778" max="11778" width="4.25" style="1" customWidth="1"/>
    <col min="11779" max="11779" width="28.08203125" style="1" customWidth="1"/>
    <col min="11780" max="11780" width="17.08203125" style="1" customWidth="1"/>
    <col min="11781" max="11781" width="11.58203125" style="1" customWidth="1"/>
    <col min="11782" max="11784" width="8.6640625" style="1"/>
    <col min="11785" max="11785" width="3" style="1" customWidth="1"/>
    <col min="11786" max="12033" width="8.6640625" style="1"/>
    <col min="12034" max="12034" width="4.25" style="1" customWidth="1"/>
    <col min="12035" max="12035" width="28.08203125" style="1" customWidth="1"/>
    <col min="12036" max="12036" width="17.08203125" style="1" customWidth="1"/>
    <col min="12037" max="12037" width="11.58203125" style="1" customWidth="1"/>
    <col min="12038" max="12040" width="8.6640625" style="1"/>
    <col min="12041" max="12041" width="3" style="1" customWidth="1"/>
    <col min="12042" max="12289" width="8.6640625" style="1"/>
    <col min="12290" max="12290" width="4.25" style="1" customWidth="1"/>
    <col min="12291" max="12291" width="28.08203125" style="1" customWidth="1"/>
    <col min="12292" max="12292" width="17.08203125" style="1" customWidth="1"/>
    <col min="12293" max="12293" width="11.58203125" style="1" customWidth="1"/>
    <col min="12294" max="12296" width="8.6640625" style="1"/>
    <col min="12297" max="12297" width="3" style="1" customWidth="1"/>
    <col min="12298" max="12545" width="8.6640625" style="1"/>
    <col min="12546" max="12546" width="4.25" style="1" customWidth="1"/>
    <col min="12547" max="12547" width="28.08203125" style="1" customWidth="1"/>
    <col min="12548" max="12548" width="17.08203125" style="1" customWidth="1"/>
    <col min="12549" max="12549" width="11.58203125" style="1" customWidth="1"/>
    <col min="12550" max="12552" width="8.6640625" style="1"/>
    <col min="12553" max="12553" width="3" style="1" customWidth="1"/>
    <col min="12554" max="12801" width="8.6640625" style="1"/>
    <col min="12802" max="12802" width="4.25" style="1" customWidth="1"/>
    <col min="12803" max="12803" width="28.08203125" style="1" customWidth="1"/>
    <col min="12804" max="12804" width="17.08203125" style="1" customWidth="1"/>
    <col min="12805" max="12805" width="11.58203125" style="1" customWidth="1"/>
    <col min="12806" max="12808" width="8.6640625" style="1"/>
    <col min="12809" max="12809" width="3" style="1" customWidth="1"/>
    <col min="12810" max="13057" width="8.6640625" style="1"/>
    <col min="13058" max="13058" width="4.25" style="1" customWidth="1"/>
    <col min="13059" max="13059" width="28.08203125" style="1" customWidth="1"/>
    <col min="13060" max="13060" width="17.08203125" style="1" customWidth="1"/>
    <col min="13061" max="13061" width="11.58203125" style="1" customWidth="1"/>
    <col min="13062" max="13064" width="8.6640625" style="1"/>
    <col min="13065" max="13065" width="3" style="1" customWidth="1"/>
    <col min="13066" max="13313" width="8.6640625" style="1"/>
    <col min="13314" max="13314" width="4.25" style="1" customWidth="1"/>
    <col min="13315" max="13315" width="28.08203125" style="1" customWidth="1"/>
    <col min="13316" max="13316" width="17.08203125" style="1" customWidth="1"/>
    <col min="13317" max="13317" width="11.58203125" style="1" customWidth="1"/>
    <col min="13318" max="13320" width="8.6640625" style="1"/>
    <col min="13321" max="13321" width="3" style="1" customWidth="1"/>
    <col min="13322" max="13569" width="8.6640625" style="1"/>
    <col min="13570" max="13570" width="4.25" style="1" customWidth="1"/>
    <col min="13571" max="13571" width="28.08203125" style="1" customWidth="1"/>
    <col min="13572" max="13572" width="17.08203125" style="1" customWidth="1"/>
    <col min="13573" max="13573" width="11.58203125" style="1" customWidth="1"/>
    <col min="13574" max="13576" width="8.6640625" style="1"/>
    <col min="13577" max="13577" width="3" style="1" customWidth="1"/>
    <col min="13578" max="13825" width="8.6640625" style="1"/>
    <col min="13826" max="13826" width="4.25" style="1" customWidth="1"/>
    <col min="13827" max="13827" width="28.08203125" style="1" customWidth="1"/>
    <col min="13828" max="13828" width="17.08203125" style="1" customWidth="1"/>
    <col min="13829" max="13829" width="11.58203125" style="1" customWidth="1"/>
    <col min="13830" max="13832" width="8.6640625" style="1"/>
    <col min="13833" max="13833" width="3" style="1" customWidth="1"/>
    <col min="13834" max="14081" width="8.6640625" style="1"/>
    <col min="14082" max="14082" width="4.25" style="1" customWidth="1"/>
    <col min="14083" max="14083" width="28.08203125" style="1" customWidth="1"/>
    <col min="14084" max="14084" width="17.08203125" style="1" customWidth="1"/>
    <col min="14085" max="14085" width="11.58203125" style="1" customWidth="1"/>
    <col min="14086" max="14088" width="8.6640625" style="1"/>
    <col min="14089" max="14089" width="3" style="1" customWidth="1"/>
    <col min="14090" max="14337" width="8.6640625" style="1"/>
    <col min="14338" max="14338" width="4.25" style="1" customWidth="1"/>
    <col min="14339" max="14339" width="28.08203125" style="1" customWidth="1"/>
    <col min="14340" max="14340" width="17.08203125" style="1" customWidth="1"/>
    <col min="14341" max="14341" width="11.58203125" style="1" customWidth="1"/>
    <col min="14342" max="14344" width="8.6640625" style="1"/>
    <col min="14345" max="14345" width="3" style="1" customWidth="1"/>
    <col min="14346" max="14593" width="8.6640625" style="1"/>
    <col min="14594" max="14594" width="4.25" style="1" customWidth="1"/>
    <col min="14595" max="14595" width="28.08203125" style="1" customWidth="1"/>
    <col min="14596" max="14596" width="17.08203125" style="1" customWidth="1"/>
    <col min="14597" max="14597" width="11.58203125" style="1" customWidth="1"/>
    <col min="14598" max="14600" width="8.6640625" style="1"/>
    <col min="14601" max="14601" width="3" style="1" customWidth="1"/>
    <col min="14602" max="14849" width="8.6640625" style="1"/>
    <col min="14850" max="14850" width="4.25" style="1" customWidth="1"/>
    <col min="14851" max="14851" width="28.08203125" style="1" customWidth="1"/>
    <col min="14852" max="14852" width="17.08203125" style="1" customWidth="1"/>
    <col min="14853" max="14853" width="11.58203125" style="1" customWidth="1"/>
    <col min="14854" max="14856" width="8.6640625" style="1"/>
    <col min="14857" max="14857" width="3" style="1" customWidth="1"/>
    <col min="14858" max="15105" width="8.6640625" style="1"/>
    <col min="15106" max="15106" width="4.25" style="1" customWidth="1"/>
    <col min="15107" max="15107" width="28.08203125" style="1" customWidth="1"/>
    <col min="15108" max="15108" width="17.08203125" style="1" customWidth="1"/>
    <col min="15109" max="15109" width="11.58203125" style="1" customWidth="1"/>
    <col min="15110" max="15112" width="8.6640625" style="1"/>
    <col min="15113" max="15113" width="3" style="1" customWidth="1"/>
    <col min="15114" max="15361" width="8.6640625" style="1"/>
    <col min="15362" max="15362" width="4.25" style="1" customWidth="1"/>
    <col min="15363" max="15363" width="28.08203125" style="1" customWidth="1"/>
    <col min="15364" max="15364" width="17.08203125" style="1" customWidth="1"/>
    <col min="15365" max="15365" width="11.58203125" style="1" customWidth="1"/>
    <col min="15366" max="15368" width="8.6640625" style="1"/>
    <col min="15369" max="15369" width="3" style="1" customWidth="1"/>
    <col min="15370" max="15617" width="8.6640625" style="1"/>
    <col min="15618" max="15618" width="4.25" style="1" customWidth="1"/>
    <col min="15619" max="15619" width="28.08203125" style="1" customWidth="1"/>
    <col min="15620" max="15620" width="17.08203125" style="1" customWidth="1"/>
    <col min="15621" max="15621" width="11.58203125" style="1" customWidth="1"/>
    <col min="15622" max="15624" width="8.6640625" style="1"/>
    <col min="15625" max="15625" width="3" style="1" customWidth="1"/>
    <col min="15626" max="15873" width="8.6640625" style="1"/>
    <col min="15874" max="15874" width="4.25" style="1" customWidth="1"/>
    <col min="15875" max="15875" width="28.08203125" style="1" customWidth="1"/>
    <col min="15876" max="15876" width="17.08203125" style="1" customWidth="1"/>
    <col min="15877" max="15877" width="11.58203125" style="1" customWidth="1"/>
    <col min="15878" max="15880" width="8.6640625" style="1"/>
    <col min="15881" max="15881" width="3" style="1" customWidth="1"/>
    <col min="15882" max="16129" width="8.6640625" style="1"/>
    <col min="16130" max="16130" width="4.25" style="1" customWidth="1"/>
    <col min="16131" max="16131" width="28.08203125" style="1" customWidth="1"/>
    <col min="16132" max="16132" width="17.08203125" style="1" customWidth="1"/>
    <col min="16133" max="16133" width="11.58203125" style="1" customWidth="1"/>
    <col min="16134" max="16136" width="8.6640625" style="1"/>
    <col min="16137" max="16137" width="3" style="1" customWidth="1"/>
    <col min="16138" max="16384" width="8.6640625" style="1"/>
  </cols>
  <sheetData>
    <row r="2" spans="2:7" ht="25" customHeight="1">
      <c r="B2" s="150" t="s">
        <v>7</v>
      </c>
      <c r="C2" s="150"/>
      <c r="D2" s="150"/>
      <c r="E2" s="150"/>
      <c r="F2" s="150"/>
      <c r="G2" s="150"/>
    </row>
    <row r="5" spans="2:7" ht="60" customHeight="1">
      <c r="B5" s="151" t="s">
        <v>80</v>
      </c>
      <c r="C5" s="151"/>
      <c r="D5" s="151"/>
      <c r="E5" s="151"/>
      <c r="F5" s="151"/>
      <c r="G5" s="151"/>
    </row>
    <row r="7" spans="2:7" ht="24.5" customHeight="1">
      <c r="B7" s="141" t="s">
        <v>64</v>
      </c>
      <c r="C7" s="142"/>
      <c r="D7" s="152"/>
      <c r="E7" s="153"/>
      <c r="F7" s="153"/>
      <c r="G7" s="154"/>
    </row>
    <row r="8" spans="2:7" ht="24.5" customHeight="1">
      <c r="B8" s="141" t="s">
        <v>8</v>
      </c>
      <c r="C8" s="142"/>
      <c r="D8" s="152"/>
      <c r="E8" s="153"/>
      <c r="F8" s="153"/>
      <c r="G8" s="154"/>
    </row>
    <row r="9" spans="2:7" ht="24.5" customHeight="1">
      <c r="B9" s="161" t="s">
        <v>65</v>
      </c>
      <c r="C9" s="162"/>
      <c r="D9" s="152"/>
      <c r="E9" s="153"/>
      <c r="F9" s="153"/>
      <c r="G9" s="154"/>
    </row>
    <row r="10" spans="2:7" ht="24.5" customHeight="1">
      <c r="B10" s="161" t="s">
        <v>35</v>
      </c>
      <c r="C10" s="162"/>
      <c r="D10" s="152"/>
      <c r="E10" s="153"/>
      <c r="F10" s="153"/>
      <c r="G10" s="154"/>
    </row>
    <row r="11" spans="2:7" ht="24.5" customHeight="1">
      <c r="B11" s="163" t="s">
        <v>9</v>
      </c>
      <c r="C11" s="164"/>
      <c r="D11" s="152"/>
      <c r="E11" s="153"/>
      <c r="F11" s="153"/>
      <c r="G11" s="154"/>
    </row>
    <row r="12" spans="2:7" ht="24.5" customHeight="1">
      <c r="B12" s="141" t="s">
        <v>10</v>
      </c>
      <c r="C12" s="142"/>
      <c r="D12" s="155" t="s">
        <v>11</v>
      </c>
      <c r="E12" s="156"/>
      <c r="F12" s="156"/>
      <c r="G12" s="157"/>
    </row>
    <row r="13" spans="2:7" ht="8.5" customHeight="1"/>
    <row r="14" spans="2:7" s="40" customFormat="1" ht="14">
      <c r="B14" s="40" t="s">
        <v>83</v>
      </c>
      <c r="C14" s="41"/>
    </row>
    <row r="15" spans="2:7" s="40" customFormat="1" ht="6.5" customHeight="1">
      <c r="B15" s="42"/>
      <c r="C15" s="43"/>
      <c r="D15" s="44"/>
      <c r="E15" s="45"/>
      <c r="F15" s="45"/>
      <c r="G15" s="46"/>
    </row>
    <row r="16" spans="2:7" s="40" customFormat="1">
      <c r="B16" s="47"/>
      <c r="C16" s="48" t="s">
        <v>84</v>
      </c>
      <c r="D16" s="49"/>
      <c r="G16" s="50"/>
    </row>
    <row r="17" spans="2:7" s="40" customFormat="1" ht="6" customHeight="1">
      <c r="B17" s="47"/>
      <c r="C17" s="51"/>
      <c r="D17" s="43"/>
      <c r="G17" s="50"/>
    </row>
    <row r="18" spans="2:7" s="40" customFormat="1" ht="18">
      <c r="B18" s="47"/>
      <c r="C18" s="52" t="s">
        <v>85</v>
      </c>
      <c r="D18" s="53"/>
      <c r="G18" s="50"/>
    </row>
    <row r="19" spans="2:7" s="40" customFormat="1" ht="18">
      <c r="B19" s="47"/>
      <c r="C19" s="49" t="s">
        <v>86</v>
      </c>
      <c r="D19" s="49"/>
      <c r="E19" t="s">
        <v>87</v>
      </c>
      <c r="G19" s="50"/>
    </row>
    <row r="20" spans="2:7" s="40" customFormat="1" ht="18">
      <c r="B20" s="47"/>
      <c r="C20" s="49" t="s">
        <v>86</v>
      </c>
      <c r="D20" s="54"/>
      <c r="E20"/>
      <c r="G20" s="50"/>
    </row>
    <row r="21" spans="2:7" s="40" customFormat="1" ht="18">
      <c r="B21" s="47"/>
      <c r="C21" s="49" t="s">
        <v>86</v>
      </c>
      <c r="D21" s="54"/>
      <c r="E21"/>
      <c r="G21" s="50"/>
    </row>
    <row r="22" spans="2:7" s="40" customFormat="1" ht="18">
      <c r="B22" s="47"/>
      <c r="C22" s="49" t="s">
        <v>86</v>
      </c>
      <c r="D22" s="54"/>
      <c r="E22"/>
      <c r="G22" s="50"/>
    </row>
    <row r="23" spans="2:7" s="40" customFormat="1" ht="18">
      <c r="B23" s="47"/>
      <c r="C23" s="49" t="s">
        <v>88</v>
      </c>
      <c r="D23" s="54"/>
      <c r="E23"/>
      <c r="G23" s="50"/>
    </row>
    <row r="24" spans="2:7" s="40" customFormat="1" ht="18">
      <c r="B24" s="47"/>
      <c r="C24" s="49" t="s">
        <v>89</v>
      </c>
      <c r="D24" s="54">
        <f>SUM(D19:D23)</f>
        <v>0</v>
      </c>
      <c r="E24" t="s">
        <v>90</v>
      </c>
      <c r="G24" s="50"/>
    </row>
    <row r="25" spans="2:7" s="40" customFormat="1" ht="5.5" customHeight="1">
      <c r="B25" s="47"/>
      <c r="C25" s="51"/>
      <c r="D25"/>
      <c r="G25" s="50"/>
    </row>
    <row r="26" spans="2:7" s="40" customFormat="1" ht="18">
      <c r="B26" s="47"/>
      <c r="C26" s="51" t="s">
        <v>91</v>
      </c>
      <c r="D26" s="53"/>
      <c r="G26" s="50"/>
    </row>
    <row r="27" spans="2:7" s="40" customFormat="1" ht="18">
      <c r="B27" s="47"/>
      <c r="C27" s="49" t="s">
        <v>92</v>
      </c>
      <c r="D27" s="55"/>
      <c r="E27" s="40" t="s">
        <v>93</v>
      </c>
      <c r="G27" s="50"/>
    </row>
    <row r="28" spans="2:7" s="40" customFormat="1" ht="18">
      <c r="B28" s="47"/>
      <c r="C28" s="49" t="s">
        <v>94</v>
      </c>
      <c r="D28" s="55"/>
      <c r="E28" s="40" t="s">
        <v>95</v>
      </c>
      <c r="G28" s="50"/>
    </row>
    <row r="29" spans="2:7" s="40" customFormat="1" ht="18">
      <c r="B29" s="47"/>
      <c r="C29" s="49" t="s">
        <v>96</v>
      </c>
      <c r="D29" s="55"/>
      <c r="G29" s="50"/>
    </row>
    <row r="30" spans="2:7" s="40" customFormat="1" ht="18">
      <c r="B30" s="47"/>
      <c r="C30" s="49" t="s">
        <v>97</v>
      </c>
      <c r="D30" s="55"/>
      <c r="G30" s="50"/>
    </row>
    <row r="31" spans="2:7" s="40" customFormat="1" ht="18">
      <c r="B31" s="47"/>
      <c r="C31" s="54" t="s">
        <v>98</v>
      </c>
      <c r="D31" s="54"/>
      <c r="G31" s="50"/>
    </row>
    <row r="32" spans="2:7" s="40" customFormat="1" ht="18">
      <c r="B32" s="47"/>
      <c r="C32" s="54" t="s">
        <v>99</v>
      </c>
      <c r="D32" s="54"/>
      <c r="G32" s="50"/>
    </row>
    <row r="33" spans="2:10" s="40" customFormat="1" ht="18">
      <c r="B33" s="47"/>
      <c r="C33" s="54" t="s">
        <v>100</v>
      </c>
      <c r="D33" s="54"/>
      <c r="G33" s="50"/>
    </row>
    <row r="34" spans="2:10" s="40" customFormat="1" ht="4" customHeight="1">
      <c r="B34" s="56"/>
      <c r="C34" s="57"/>
      <c r="D34" s="57"/>
      <c r="E34" s="58"/>
      <c r="F34" s="58"/>
      <c r="G34" s="59"/>
      <c r="H34" s="47"/>
    </row>
    <row r="35" spans="2:10" ht="7.5" customHeight="1"/>
    <row r="36" spans="2:10" ht="31" customHeight="1">
      <c r="B36" s="158" t="s">
        <v>68</v>
      </c>
      <c r="C36" s="159"/>
      <c r="D36" s="159"/>
      <c r="E36" s="159"/>
      <c r="F36" s="159"/>
      <c r="G36" s="160"/>
    </row>
    <row r="37" spans="2:10" ht="16.5" customHeight="1">
      <c r="B37" s="4" t="s">
        <v>12</v>
      </c>
      <c r="C37" s="141" t="s">
        <v>13</v>
      </c>
      <c r="D37" s="142"/>
      <c r="E37" s="39" t="s">
        <v>14</v>
      </c>
      <c r="F37" s="141" t="s">
        <v>15</v>
      </c>
      <c r="G37" s="142"/>
    </row>
    <row r="38" spans="2:10" ht="18.5" customHeight="1">
      <c r="B38" s="5">
        <v>1</v>
      </c>
      <c r="C38" s="138" t="s">
        <v>16</v>
      </c>
      <c r="D38" s="138"/>
      <c r="E38" s="5"/>
      <c r="F38" s="143"/>
      <c r="G38" s="144"/>
    </row>
    <row r="39" spans="2:10" ht="18.5" customHeight="1">
      <c r="B39" s="5">
        <v>2</v>
      </c>
      <c r="C39" s="138" t="s">
        <v>17</v>
      </c>
      <c r="D39" s="138"/>
      <c r="E39" s="5"/>
      <c r="F39" s="143"/>
      <c r="G39" s="144"/>
    </row>
    <row r="40" spans="2:10" ht="18.5" customHeight="1">
      <c r="B40" s="5">
        <v>3</v>
      </c>
      <c r="C40" s="138" t="s">
        <v>18</v>
      </c>
      <c r="D40" s="138"/>
      <c r="E40" s="5"/>
      <c r="F40" s="139"/>
      <c r="G40" s="140"/>
    </row>
    <row r="41" spans="2:10" ht="18.5" customHeight="1">
      <c r="B41" s="5">
        <v>4</v>
      </c>
      <c r="C41" s="149" t="s">
        <v>74</v>
      </c>
      <c r="D41" s="149"/>
      <c r="E41" s="5"/>
      <c r="F41" s="145"/>
      <c r="G41" s="146"/>
    </row>
    <row r="42" spans="2:10" ht="18.5" customHeight="1">
      <c r="B42" s="5">
        <v>5</v>
      </c>
      <c r="C42" s="138" t="s">
        <v>20</v>
      </c>
      <c r="D42" s="138"/>
      <c r="E42" s="5"/>
      <c r="F42" s="147" t="s">
        <v>77</v>
      </c>
      <c r="G42" s="148"/>
    </row>
    <row r="43" spans="2:10" ht="18.5" customHeight="1">
      <c r="B43" s="5">
        <v>6</v>
      </c>
      <c r="C43" s="138" t="s">
        <v>21</v>
      </c>
      <c r="D43" s="138"/>
      <c r="E43" s="5"/>
      <c r="F43" s="147" t="s">
        <v>78</v>
      </c>
      <c r="G43" s="148"/>
    </row>
    <row r="44" spans="2:10" ht="18.5" customHeight="1">
      <c r="B44" s="5">
        <v>7</v>
      </c>
      <c r="C44" s="138" t="s">
        <v>69</v>
      </c>
      <c r="D44" s="138"/>
      <c r="E44" s="5"/>
      <c r="F44" s="143"/>
      <c r="G44" s="144"/>
    </row>
    <row r="45" spans="2:10" ht="18.5" customHeight="1">
      <c r="B45" s="5">
        <v>8</v>
      </c>
      <c r="C45" s="138" t="s">
        <v>19</v>
      </c>
      <c r="D45" s="138"/>
      <c r="E45" s="5"/>
      <c r="F45" s="143"/>
      <c r="G45" s="144"/>
      <c r="J45" s="1" t="s">
        <v>63</v>
      </c>
    </row>
    <row r="46" spans="2:10" ht="25" customHeight="1"/>
    <row r="47" spans="2:10" ht="25" customHeight="1"/>
    <row r="48" spans="2:10" ht="25" customHeight="1"/>
    <row r="49" ht="25" customHeight="1"/>
    <row r="50" ht="25" customHeight="1"/>
    <row r="51" ht="25" customHeight="1"/>
  </sheetData>
  <mergeCells count="33">
    <mergeCell ref="B12:C12"/>
    <mergeCell ref="D12:G12"/>
    <mergeCell ref="B36:G36"/>
    <mergeCell ref="F39:G39"/>
    <mergeCell ref="B9:C9"/>
    <mergeCell ref="D9:G9"/>
    <mergeCell ref="B10:C10"/>
    <mergeCell ref="D10:G10"/>
    <mergeCell ref="B11:C11"/>
    <mergeCell ref="D11:G11"/>
    <mergeCell ref="B2:G2"/>
    <mergeCell ref="B5:G5"/>
    <mergeCell ref="B7:C7"/>
    <mergeCell ref="D7:G7"/>
    <mergeCell ref="B8:C8"/>
    <mergeCell ref="D8:G8"/>
    <mergeCell ref="F41:G41"/>
    <mergeCell ref="F42:G42"/>
    <mergeCell ref="F43:G43"/>
    <mergeCell ref="C41:D41"/>
    <mergeCell ref="F45:G45"/>
    <mergeCell ref="C43:D43"/>
    <mergeCell ref="C44:D44"/>
    <mergeCell ref="C42:D42"/>
    <mergeCell ref="C45:D45"/>
    <mergeCell ref="F44:G44"/>
    <mergeCell ref="C40:D40"/>
    <mergeCell ref="F40:G40"/>
    <mergeCell ref="C37:D37"/>
    <mergeCell ref="F37:G37"/>
    <mergeCell ref="C38:D38"/>
    <mergeCell ref="F38:G38"/>
    <mergeCell ref="C39:D39"/>
  </mergeCells>
  <phoneticPr fontId="1"/>
  <dataValidations count="2">
    <dataValidation type="list" allowBlank="1" showInputMessage="1" showErrorMessage="1" sqref="WVM983074:WVM983084 WLQ983074:WLQ983084 WBU983074:WBU983084 VRY983074:VRY983084 VIC983074:VIC983084 UYG983074:UYG983084 UOK983074:UOK983084 UEO983074:UEO983084 TUS983074:TUS983084 TKW983074:TKW983084 TBA983074:TBA983084 SRE983074:SRE983084 SHI983074:SHI983084 RXM983074:RXM983084 RNQ983074:RNQ983084 RDU983074:RDU983084 QTY983074:QTY983084 QKC983074:QKC983084 QAG983074:QAG983084 PQK983074:PQK983084 PGO983074:PGO983084 OWS983074:OWS983084 OMW983074:OMW983084 ODA983074:ODA983084 NTE983074:NTE983084 NJI983074:NJI983084 MZM983074:MZM983084 MPQ983074:MPQ983084 MFU983074:MFU983084 LVY983074:LVY983084 LMC983074:LMC983084 LCG983074:LCG983084 KSK983074:KSK983084 KIO983074:KIO983084 JYS983074:JYS983084 JOW983074:JOW983084 JFA983074:JFA983084 IVE983074:IVE983084 ILI983074:ILI983084 IBM983074:IBM983084 HRQ983074:HRQ983084 HHU983074:HHU983084 GXY983074:GXY983084 GOC983074:GOC983084 GEG983074:GEG983084 FUK983074:FUK983084 FKO983074:FKO983084 FAS983074:FAS983084 EQW983074:EQW983084 EHA983074:EHA983084 DXE983074:DXE983084 DNI983074:DNI983084 DDM983074:DDM983084 CTQ983074:CTQ983084 CJU983074:CJU983084 BZY983074:BZY983084 BQC983074:BQC983084 BGG983074:BGG983084 AWK983074:AWK983084 AMO983074:AMO983084 ACS983074:ACS983084 SW983074:SW983084 JA983074:JA983084 E983074:E983084 WVM917538:WVM917548 WLQ917538:WLQ917548 WBU917538:WBU917548 VRY917538:VRY917548 VIC917538:VIC917548 UYG917538:UYG917548 UOK917538:UOK917548 UEO917538:UEO917548 TUS917538:TUS917548 TKW917538:TKW917548 TBA917538:TBA917548 SRE917538:SRE917548 SHI917538:SHI917548 RXM917538:RXM917548 RNQ917538:RNQ917548 RDU917538:RDU917548 QTY917538:QTY917548 QKC917538:QKC917548 QAG917538:QAG917548 PQK917538:PQK917548 PGO917538:PGO917548 OWS917538:OWS917548 OMW917538:OMW917548 ODA917538:ODA917548 NTE917538:NTE917548 NJI917538:NJI917548 MZM917538:MZM917548 MPQ917538:MPQ917548 MFU917538:MFU917548 LVY917538:LVY917548 LMC917538:LMC917548 LCG917538:LCG917548 KSK917538:KSK917548 KIO917538:KIO917548 JYS917538:JYS917548 JOW917538:JOW917548 JFA917538:JFA917548 IVE917538:IVE917548 ILI917538:ILI917548 IBM917538:IBM917548 HRQ917538:HRQ917548 HHU917538:HHU917548 GXY917538:GXY917548 GOC917538:GOC917548 GEG917538:GEG917548 FUK917538:FUK917548 FKO917538:FKO917548 FAS917538:FAS917548 EQW917538:EQW917548 EHA917538:EHA917548 DXE917538:DXE917548 DNI917538:DNI917548 DDM917538:DDM917548 CTQ917538:CTQ917548 CJU917538:CJU917548 BZY917538:BZY917548 BQC917538:BQC917548 BGG917538:BGG917548 AWK917538:AWK917548 AMO917538:AMO917548 ACS917538:ACS917548 SW917538:SW917548 JA917538:JA917548 E917538:E917548 WVM852002:WVM852012 WLQ852002:WLQ852012 WBU852002:WBU852012 VRY852002:VRY852012 VIC852002:VIC852012 UYG852002:UYG852012 UOK852002:UOK852012 UEO852002:UEO852012 TUS852002:TUS852012 TKW852002:TKW852012 TBA852002:TBA852012 SRE852002:SRE852012 SHI852002:SHI852012 RXM852002:RXM852012 RNQ852002:RNQ852012 RDU852002:RDU852012 QTY852002:QTY852012 QKC852002:QKC852012 QAG852002:QAG852012 PQK852002:PQK852012 PGO852002:PGO852012 OWS852002:OWS852012 OMW852002:OMW852012 ODA852002:ODA852012 NTE852002:NTE852012 NJI852002:NJI852012 MZM852002:MZM852012 MPQ852002:MPQ852012 MFU852002:MFU852012 LVY852002:LVY852012 LMC852002:LMC852012 LCG852002:LCG852012 KSK852002:KSK852012 KIO852002:KIO852012 JYS852002:JYS852012 JOW852002:JOW852012 JFA852002:JFA852012 IVE852002:IVE852012 ILI852002:ILI852012 IBM852002:IBM852012 HRQ852002:HRQ852012 HHU852002:HHU852012 GXY852002:GXY852012 GOC852002:GOC852012 GEG852002:GEG852012 FUK852002:FUK852012 FKO852002:FKO852012 FAS852002:FAS852012 EQW852002:EQW852012 EHA852002:EHA852012 DXE852002:DXE852012 DNI852002:DNI852012 DDM852002:DDM852012 CTQ852002:CTQ852012 CJU852002:CJU852012 BZY852002:BZY852012 BQC852002:BQC852012 BGG852002:BGG852012 AWK852002:AWK852012 AMO852002:AMO852012 ACS852002:ACS852012 SW852002:SW852012 JA852002:JA852012 E852002:E852012 WVM786466:WVM786476 WLQ786466:WLQ786476 WBU786466:WBU786476 VRY786466:VRY786476 VIC786466:VIC786476 UYG786466:UYG786476 UOK786466:UOK786476 UEO786466:UEO786476 TUS786466:TUS786476 TKW786466:TKW786476 TBA786466:TBA786476 SRE786466:SRE786476 SHI786466:SHI786476 RXM786466:RXM786476 RNQ786466:RNQ786476 RDU786466:RDU786476 QTY786466:QTY786476 QKC786466:QKC786476 QAG786466:QAG786476 PQK786466:PQK786476 PGO786466:PGO786476 OWS786466:OWS786476 OMW786466:OMW786476 ODA786466:ODA786476 NTE786466:NTE786476 NJI786466:NJI786476 MZM786466:MZM786476 MPQ786466:MPQ786476 MFU786466:MFU786476 LVY786466:LVY786476 LMC786466:LMC786476 LCG786466:LCG786476 KSK786466:KSK786476 KIO786466:KIO786476 JYS786466:JYS786476 JOW786466:JOW786476 JFA786466:JFA786476 IVE786466:IVE786476 ILI786466:ILI786476 IBM786466:IBM786476 HRQ786466:HRQ786476 HHU786466:HHU786476 GXY786466:GXY786476 GOC786466:GOC786476 GEG786466:GEG786476 FUK786466:FUK786476 FKO786466:FKO786476 FAS786466:FAS786476 EQW786466:EQW786476 EHA786466:EHA786476 DXE786466:DXE786476 DNI786466:DNI786476 DDM786466:DDM786476 CTQ786466:CTQ786476 CJU786466:CJU786476 BZY786466:BZY786476 BQC786466:BQC786476 BGG786466:BGG786476 AWK786466:AWK786476 AMO786466:AMO786476 ACS786466:ACS786476 SW786466:SW786476 JA786466:JA786476 E786466:E786476 WVM720930:WVM720940 WLQ720930:WLQ720940 WBU720930:WBU720940 VRY720930:VRY720940 VIC720930:VIC720940 UYG720930:UYG720940 UOK720930:UOK720940 UEO720930:UEO720940 TUS720930:TUS720940 TKW720930:TKW720940 TBA720930:TBA720940 SRE720930:SRE720940 SHI720930:SHI720940 RXM720930:RXM720940 RNQ720930:RNQ720940 RDU720930:RDU720940 QTY720930:QTY720940 QKC720930:QKC720940 QAG720930:QAG720940 PQK720930:PQK720940 PGO720930:PGO720940 OWS720930:OWS720940 OMW720930:OMW720940 ODA720930:ODA720940 NTE720930:NTE720940 NJI720930:NJI720940 MZM720930:MZM720940 MPQ720930:MPQ720940 MFU720930:MFU720940 LVY720930:LVY720940 LMC720930:LMC720940 LCG720930:LCG720940 KSK720930:KSK720940 KIO720930:KIO720940 JYS720930:JYS720940 JOW720930:JOW720940 JFA720930:JFA720940 IVE720930:IVE720940 ILI720930:ILI720940 IBM720930:IBM720940 HRQ720930:HRQ720940 HHU720930:HHU720940 GXY720930:GXY720940 GOC720930:GOC720940 GEG720930:GEG720940 FUK720930:FUK720940 FKO720930:FKO720940 FAS720930:FAS720940 EQW720930:EQW720940 EHA720930:EHA720940 DXE720930:DXE720940 DNI720930:DNI720940 DDM720930:DDM720940 CTQ720930:CTQ720940 CJU720930:CJU720940 BZY720930:BZY720940 BQC720930:BQC720940 BGG720930:BGG720940 AWK720930:AWK720940 AMO720930:AMO720940 ACS720930:ACS720940 SW720930:SW720940 JA720930:JA720940 E720930:E720940 WVM655394:WVM655404 WLQ655394:WLQ655404 WBU655394:WBU655404 VRY655394:VRY655404 VIC655394:VIC655404 UYG655394:UYG655404 UOK655394:UOK655404 UEO655394:UEO655404 TUS655394:TUS655404 TKW655394:TKW655404 TBA655394:TBA655404 SRE655394:SRE655404 SHI655394:SHI655404 RXM655394:RXM655404 RNQ655394:RNQ655404 RDU655394:RDU655404 QTY655394:QTY655404 QKC655394:QKC655404 QAG655394:QAG655404 PQK655394:PQK655404 PGO655394:PGO655404 OWS655394:OWS655404 OMW655394:OMW655404 ODA655394:ODA655404 NTE655394:NTE655404 NJI655394:NJI655404 MZM655394:MZM655404 MPQ655394:MPQ655404 MFU655394:MFU655404 LVY655394:LVY655404 LMC655394:LMC655404 LCG655394:LCG655404 KSK655394:KSK655404 KIO655394:KIO655404 JYS655394:JYS655404 JOW655394:JOW655404 JFA655394:JFA655404 IVE655394:IVE655404 ILI655394:ILI655404 IBM655394:IBM655404 HRQ655394:HRQ655404 HHU655394:HHU655404 GXY655394:GXY655404 GOC655394:GOC655404 GEG655394:GEG655404 FUK655394:FUK655404 FKO655394:FKO655404 FAS655394:FAS655404 EQW655394:EQW655404 EHA655394:EHA655404 DXE655394:DXE655404 DNI655394:DNI655404 DDM655394:DDM655404 CTQ655394:CTQ655404 CJU655394:CJU655404 BZY655394:BZY655404 BQC655394:BQC655404 BGG655394:BGG655404 AWK655394:AWK655404 AMO655394:AMO655404 ACS655394:ACS655404 SW655394:SW655404 JA655394:JA655404 E655394:E655404 WVM589858:WVM589868 WLQ589858:WLQ589868 WBU589858:WBU589868 VRY589858:VRY589868 VIC589858:VIC589868 UYG589858:UYG589868 UOK589858:UOK589868 UEO589858:UEO589868 TUS589858:TUS589868 TKW589858:TKW589868 TBA589858:TBA589868 SRE589858:SRE589868 SHI589858:SHI589868 RXM589858:RXM589868 RNQ589858:RNQ589868 RDU589858:RDU589868 QTY589858:QTY589868 QKC589858:QKC589868 QAG589858:QAG589868 PQK589858:PQK589868 PGO589858:PGO589868 OWS589858:OWS589868 OMW589858:OMW589868 ODA589858:ODA589868 NTE589858:NTE589868 NJI589858:NJI589868 MZM589858:MZM589868 MPQ589858:MPQ589868 MFU589858:MFU589868 LVY589858:LVY589868 LMC589858:LMC589868 LCG589858:LCG589868 KSK589858:KSK589868 KIO589858:KIO589868 JYS589858:JYS589868 JOW589858:JOW589868 JFA589858:JFA589868 IVE589858:IVE589868 ILI589858:ILI589868 IBM589858:IBM589868 HRQ589858:HRQ589868 HHU589858:HHU589868 GXY589858:GXY589868 GOC589858:GOC589868 GEG589858:GEG589868 FUK589858:FUK589868 FKO589858:FKO589868 FAS589858:FAS589868 EQW589858:EQW589868 EHA589858:EHA589868 DXE589858:DXE589868 DNI589858:DNI589868 DDM589858:DDM589868 CTQ589858:CTQ589868 CJU589858:CJU589868 BZY589858:BZY589868 BQC589858:BQC589868 BGG589858:BGG589868 AWK589858:AWK589868 AMO589858:AMO589868 ACS589858:ACS589868 SW589858:SW589868 JA589858:JA589868 E589858:E589868 WVM524322:WVM524332 WLQ524322:WLQ524332 WBU524322:WBU524332 VRY524322:VRY524332 VIC524322:VIC524332 UYG524322:UYG524332 UOK524322:UOK524332 UEO524322:UEO524332 TUS524322:TUS524332 TKW524322:TKW524332 TBA524322:TBA524332 SRE524322:SRE524332 SHI524322:SHI524332 RXM524322:RXM524332 RNQ524322:RNQ524332 RDU524322:RDU524332 QTY524322:QTY524332 QKC524322:QKC524332 QAG524322:QAG524332 PQK524322:PQK524332 PGO524322:PGO524332 OWS524322:OWS524332 OMW524322:OMW524332 ODA524322:ODA524332 NTE524322:NTE524332 NJI524322:NJI524332 MZM524322:MZM524332 MPQ524322:MPQ524332 MFU524322:MFU524332 LVY524322:LVY524332 LMC524322:LMC524332 LCG524322:LCG524332 KSK524322:KSK524332 KIO524322:KIO524332 JYS524322:JYS524332 JOW524322:JOW524332 JFA524322:JFA524332 IVE524322:IVE524332 ILI524322:ILI524332 IBM524322:IBM524332 HRQ524322:HRQ524332 HHU524322:HHU524332 GXY524322:GXY524332 GOC524322:GOC524332 GEG524322:GEG524332 FUK524322:FUK524332 FKO524322:FKO524332 FAS524322:FAS524332 EQW524322:EQW524332 EHA524322:EHA524332 DXE524322:DXE524332 DNI524322:DNI524332 DDM524322:DDM524332 CTQ524322:CTQ524332 CJU524322:CJU524332 BZY524322:BZY524332 BQC524322:BQC524332 BGG524322:BGG524332 AWK524322:AWK524332 AMO524322:AMO524332 ACS524322:ACS524332 SW524322:SW524332 JA524322:JA524332 E524322:E524332 WVM458786:WVM458796 WLQ458786:WLQ458796 WBU458786:WBU458796 VRY458786:VRY458796 VIC458786:VIC458796 UYG458786:UYG458796 UOK458786:UOK458796 UEO458786:UEO458796 TUS458786:TUS458796 TKW458786:TKW458796 TBA458786:TBA458796 SRE458786:SRE458796 SHI458786:SHI458796 RXM458786:RXM458796 RNQ458786:RNQ458796 RDU458786:RDU458796 QTY458786:QTY458796 QKC458786:QKC458796 QAG458786:QAG458796 PQK458786:PQK458796 PGO458786:PGO458796 OWS458786:OWS458796 OMW458786:OMW458796 ODA458786:ODA458796 NTE458786:NTE458796 NJI458786:NJI458796 MZM458786:MZM458796 MPQ458786:MPQ458796 MFU458786:MFU458796 LVY458786:LVY458796 LMC458786:LMC458796 LCG458786:LCG458796 KSK458786:KSK458796 KIO458786:KIO458796 JYS458786:JYS458796 JOW458786:JOW458796 JFA458786:JFA458796 IVE458786:IVE458796 ILI458786:ILI458796 IBM458786:IBM458796 HRQ458786:HRQ458796 HHU458786:HHU458796 GXY458786:GXY458796 GOC458786:GOC458796 GEG458786:GEG458796 FUK458786:FUK458796 FKO458786:FKO458796 FAS458786:FAS458796 EQW458786:EQW458796 EHA458786:EHA458796 DXE458786:DXE458796 DNI458786:DNI458796 DDM458786:DDM458796 CTQ458786:CTQ458796 CJU458786:CJU458796 BZY458786:BZY458796 BQC458786:BQC458796 BGG458786:BGG458796 AWK458786:AWK458796 AMO458786:AMO458796 ACS458786:ACS458796 SW458786:SW458796 JA458786:JA458796 E458786:E458796 WVM393250:WVM393260 WLQ393250:WLQ393260 WBU393250:WBU393260 VRY393250:VRY393260 VIC393250:VIC393260 UYG393250:UYG393260 UOK393250:UOK393260 UEO393250:UEO393260 TUS393250:TUS393260 TKW393250:TKW393260 TBA393250:TBA393260 SRE393250:SRE393260 SHI393250:SHI393260 RXM393250:RXM393260 RNQ393250:RNQ393260 RDU393250:RDU393260 QTY393250:QTY393260 QKC393250:QKC393260 QAG393250:QAG393260 PQK393250:PQK393260 PGO393250:PGO393260 OWS393250:OWS393260 OMW393250:OMW393260 ODA393250:ODA393260 NTE393250:NTE393260 NJI393250:NJI393260 MZM393250:MZM393260 MPQ393250:MPQ393260 MFU393250:MFU393260 LVY393250:LVY393260 LMC393250:LMC393260 LCG393250:LCG393260 KSK393250:KSK393260 KIO393250:KIO393260 JYS393250:JYS393260 JOW393250:JOW393260 JFA393250:JFA393260 IVE393250:IVE393260 ILI393250:ILI393260 IBM393250:IBM393260 HRQ393250:HRQ393260 HHU393250:HHU393260 GXY393250:GXY393260 GOC393250:GOC393260 GEG393250:GEG393260 FUK393250:FUK393260 FKO393250:FKO393260 FAS393250:FAS393260 EQW393250:EQW393260 EHA393250:EHA393260 DXE393250:DXE393260 DNI393250:DNI393260 DDM393250:DDM393260 CTQ393250:CTQ393260 CJU393250:CJU393260 BZY393250:BZY393260 BQC393250:BQC393260 BGG393250:BGG393260 AWK393250:AWK393260 AMO393250:AMO393260 ACS393250:ACS393260 SW393250:SW393260 JA393250:JA393260 E393250:E393260 WVM327714:WVM327724 WLQ327714:WLQ327724 WBU327714:WBU327724 VRY327714:VRY327724 VIC327714:VIC327724 UYG327714:UYG327724 UOK327714:UOK327724 UEO327714:UEO327724 TUS327714:TUS327724 TKW327714:TKW327724 TBA327714:TBA327724 SRE327714:SRE327724 SHI327714:SHI327724 RXM327714:RXM327724 RNQ327714:RNQ327724 RDU327714:RDU327724 QTY327714:QTY327724 QKC327714:QKC327724 QAG327714:QAG327724 PQK327714:PQK327724 PGO327714:PGO327724 OWS327714:OWS327724 OMW327714:OMW327724 ODA327714:ODA327724 NTE327714:NTE327724 NJI327714:NJI327724 MZM327714:MZM327724 MPQ327714:MPQ327724 MFU327714:MFU327724 LVY327714:LVY327724 LMC327714:LMC327724 LCG327714:LCG327724 KSK327714:KSK327724 KIO327714:KIO327724 JYS327714:JYS327724 JOW327714:JOW327724 JFA327714:JFA327724 IVE327714:IVE327724 ILI327714:ILI327724 IBM327714:IBM327724 HRQ327714:HRQ327724 HHU327714:HHU327724 GXY327714:GXY327724 GOC327714:GOC327724 GEG327714:GEG327724 FUK327714:FUK327724 FKO327714:FKO327724 FAS327714:FAS327724 EQW327714:EQW327724 EHA327714:EHA327724 DXE327714:DXE327724 DNI327714:DNI327724 DDM327714:DDM327724 CTQ327714:CTQ327724 CJU327714:CJU327724 BZY327714:BZY327724 BQC327714:BQC327724 BGG327714:BGG327724 AWK327714:AWK327724 AMO327714:AMO327724 ACS327714:ACS327724 SW327714:SW327724 JA327714:JA327724 E327714:E327724 WVM262178:WVM262188 WLQ262178:WLQ262188 WBU262178:WBU262188 VRY262178:VRY262188 VIC262178:VIC262188 UYG262178:UYG262188 UOK262178:UOK262188 UEO262178:UEO262188 TUS262178:TUS262188 TKW262178:TKW262188 TBA262178:TBA262188 SRE262178:SRE262188 SHI262178:SHI262188 RXM262178:RXM262188 RNQ262178:RNQ262188 RDU262178:RDU262188 QTY262178:QTY262188 QKC262178:QKC262188 QAG262178:QAG262188 PQK262178:PQK262188 PGO262178:PGO262188 OWS262178:OWS262188 OMW262178:OMW262188 ODA262178:ODA262188 NTE262178:NTE262188 NJI262178:NJI262188 MZM262178:MZM262188 MPQ262178:MPQ262188 MFU262178:MFU262188 LVY262178:LVY262188 LMC262178:LMC262188 LCG262178:LCG262188 KSK262178:KSK262188 KIO262178:KIO262188 JYS262178:JYS262188 JOW262178:JOW262188 JFA262178:JFA262188 IVE262178:IVE262188 ILI262178:ILI262188 IBM262178:IBM262188 HRQ262178:HRQ262188 HHU262178:HHU262188 GXY262178:GXY262188 GOC262178:GOC262188 GEG262178:GEG262188 FUK262178:FUK262188 FKO262178:FKO262188 FAS262178:FAS262188 EQW262178:EQW262188 EHA262178:EHA262188 DXE262178:DXE262188 DNI262178:DNI262188 DDM262178:DDM262188 CTQ262178:CTQ262188 CJU262178:CJU262188 BZY262178:BZY262188 BQC262178:BQC262188 BGG262178:BGG262188 AWK262178:AWK262188 AMO262178:AMO262188 ACS262178:ACS262188 SW262178:SW262188 JA262178:JA262188 E262178:E262188 WVM196642:WVM196652 WLQ196642:WLQ196652 WBU196642:WBU196652 VRY196642:VRY196652 VIC196642:VIC196652 UYG196642:UYG196652 UOK196642:UOK196652 UEO196642:UEO196652 TUS196642:TUS196652 TKW196642:TKW196652 TBA196642:TBA196652 SRE196642:SRE196652 SHI196642:SHI196652 RXM196642:RXM196652 RNQ196642:RNQ196652 RDU196642:RDU196652 QTY196642:QTY196652 QKC196642:QKC196652 QAG196642:QAG196652 PQK196642:PQK196652 PGO196642:PGO196652 OWS196642:OWS196652 OMW196642:OMW196652 ODA196642:ODA196652 NTE196642:NTE196652 NJI196642:NJI196652 MZM196642:MZM196652 MPQ196642:MPQ196652 MFU196642:MFU196652 LVY196642:LVY196652 LMC196642:LMC196652 LCG196642:LCG196652 KSK196642:KSK196652 KIO196642:KIO196652 JYS196642:JYS196652 JOW196642:JOW196652 JFA196642:JFA196652 IVE196642:IVE196652 ILI196642:ILI196652 IBM196642:IBM196652 HRQ196642:HRQ196652 HHU196642:HHU196652 GXY196642:GXY196652 GOC196642:GOC196652 GEG196642:GEG196652 FUK196642:FUK196652 FKO196642:FKO196652 FAS196642:FAS196652 EQW196642:EQW196652 EHA196642:EHA196652 DXE196642:DXE196652 DNI196642:DNI196652 DDM196642:DDM196652 CTQ196642:CTQ196652 CJU196642:CJU196652 BZY196642:BZY196652 BQC196642:BQC196652 BGG196642:BGG196652 AWK196642:AWK196652 AMO196642:AMO196652 ACS196642:ACS196652 SW196642:SW196652 JA196642:JA196652 E196642:E196652 WVM131106:WVM131116 WLQ131106:WLQ131116 WBU131106:WBU131116 VRY131106:VRY131116 VIC131106:VIC131116 UYG131106:UYG131116 UOK131106:UOK131116 UEO131106:UEO131116 TUS131106:TUS131116 TKW131106:TKW131116 TBA131106:TBA131116 SRE131106:SRE131116 SHI131106:SHI131116 RXM131106:RXM131116 RNQ131106:RNQ131116 RDU131106:RDU131116 QTY131106:QTY131116 QKC131106:QKC131116 QAG131106:QAG131116 PQK131106:PQK131116 PGO131106:PGO131116 OWS131106:OWS131116 OMW131106:OMW131116 ODA131106:ODA131116 NTE131106:NTE131116 NJI131106:NJI131116 MZM131106:MZM131116 MPQ131106:MPQ131116 MFU131106:MFU131116 LVY131106:LVY131116 LMC131106:LMC131116 LCG131106:LCG131116 KSK131106:KSK131116 KIO131106:KIO131116 JYS131106:JYS131116 JOW131106:JOW131116 JFA131106:JFA131116 IVE131106:IVE131116 ILI131106:ILI131116 IBM131106:IBM131116 HRQ131106:HRQ131116 HHU131106:HHU131116 GXY131106:GXY131116 GOC131106:GOC131116 GEG131106:GEG131116 FUK131106:FUK131116 FKO131106:FKO131116 FAS131106:FAS131116 EQW131106:EQW131116 EHA131106:EHA131116 DXE131106:DXE131116 DNI131106:DNI131116 DDM131106:DDM131116 CTQ131106:CTQ131116 CJU131106:CJU131116 BZY131106:BZY131116 BQC131106:BQC131116 BGG131106:BGG131116 AWK131106:AWK131116 AMO131106:AMO131116 ACS131106:ACS131116 SW131106:SW131116 JA131106:JA131116 E131106:E131116 WVM65570:WVM65580 WLQ65570:WLQ65580 WBU65570:WBU65580 VRY65570:VRY65580 VIC65570:VIC65580 UYG65570:UYG65580 UOK65570:UOK65580 UEO65570:UEO65580 TUS65570:TUS65580 TKW65570:TKW65580 TBA65570:TBA65580 SRE65570:SRE65580 SHI65570:SHI65580 RXM65570:RXM65580 RNQ65570:RNQ65580 RDU65570:RDU65580 QTY65570:QTY65580 QKC65570:QKC65580 QAG65570:QAG65580 PQK65570:PQK65580 PGO65570:PGO65580 OWS65570:OWS65580 OMW65570:OMW65580 ODA65570:ODA65580 NTE65570:NTE65580 NJI65570:NJI65580 MZM65570:MZM65580 MPQ65570:MPQ65580 MFU65570:MFU65580 LVY65570:LVY65580 LMC65570:LMC65580 LCG65570:LCG65580 KSK65570:KSK65580 KIO65570:KIO65580 JYS65570:JYS65580 JOW65570:JOW65580 JFA65570:JFA65580 IVE65570:IVE65580 ILI65570:ILI65580 IBM65570:IBM65580 HRQ65570:HRQ65580 HHU65570:HHU65580 GXY65570:GXY65580 GOC65570:GOC65580 GEG65570:GEG65580 FUK65570:FUK65580 FKO65570:FKO65580 FAS65570:FAS65580 EQW65570:EQW65580 EHA65570:EHA65580 DXE65570:DXE65580 DNI65570:DNI65580 DDM65570:DDM65580 CTQ65570:CTQ65580 CJU65570:CJU65580 BZY65570:BZY65580 BQC65570:BQC65580 BGG65570:BGG65580 AWK65570:AWK65580 AMO65570:AMO65580 ACS65570:ACS65580 SW65570:SW65580 JA65570:JA65580 E65570:E65580 JA38:JA45 WVM38:WVM45 WLQ38:WLQ45 WBU38:WBU45 VRY38:VRY45 VIC38:VIC45 UYG38:UYG45 UOK38:UOK45 UEO38:UEO45 TUS38:TUS45 TKW38:TKW45 TBA38:TBA45 SRE38:SRE45 SHI38:SHI45 RXM38:RXM45 RNQ38:RNQ45 RDU38:RDU45 QTY38:QTY45 QKC38:QKC45 QAG38:QAG45 PQK38:PQK45 PGO38:PGO45 OWS38:OWS45 OMW38:OMW45 ODA38:ODA45 NTE38:NTE45 NJI38:NJI45 MZM38:MZM45 MPQ38:MPQ45 MFU38:MFU45 LVY38:LVY45 LMC38:LMC45 LCG38:LCG45 KSK38:KSK45 KIO38:KIO45 JYS38:JYS45 JOW38:JOW45 JFA38:JFA45 IVE38:IVE45 ILI38:ILI45 IBM38:IBM45 HRQ38:HRQ45 HHU38:HHU45 GXY38:GXY45 GOC38:GOC45 GEG38:GEG45 FUK38:FUK45 FKO38:FKO45 FAS38:FAS45 EQW38:EQW45 EHA38:EHA45 DXE38:DXE45 DNI38:DNI45 DDM38:DDM45 CTQ38:CTQ45 CJU38:CJU45 BZY38:BZY45 BQC38:BQC45 BGG38:BGG45 AWK38:AWK45 AMO38:AMO45 ACS38:ACS45 SW38:SW45" xr:uid="{00000000-0002-0000-0000-000000000000}">
      <formula1>#REF!</formula1>
    </dataValidation>
    <dataValidation type="list" allowBlank="1" showInputMessage="1" showErrorMessage="1" sqref="E38:E45" xr:uid="{00000000-0002-0000-0000-000001000000}">
      <formula1>$J$45</formula1>
    </dataValidation>
  </dataValidations>
  <printOptions horizontalCentered="1"/>
  <pageMargins left="0.78740157480314965" right="0.78740157480314965" top="0.98425196850393704" bottom="0.78740157480314965"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E214-0311-46DF-B825-ACC2EB8D5B09}">
  <dimension ref="A1:AY66"/>
  <sheetViews>
    <sheetView showGridLines="0" view="pageBreakPreview" topLeftCell="A30" zoomScaleNormal="100" zoomScaleSheetLayoutView="100" workbookViewId="0">
      <selection activeCell="AK33" sqref="AK33:AL33"/>
    </sheetView>
  </sheetViews>
  <sheetFormatPr defaultColWidth="8.25" defaultRowHeight="21" customHeight="1"/>
  <cols>
    <col min="1" max="1" width="2.58203125" style="68" customWidth="1"/>
    <col min="2" max="2" width="14.5" style="62" customWidth="1"/>
    <col min="3" max="3" width="6.58203125" style="68" customWidth="1"/>
    <col min="4" max="5" width="7.58203125" style="68" customWidth="1"/>
    <col min="6" max="36" width="2.58203125" style="68" customWidth="1"/>
    <col min="37" max="37" width="6.58203125" style="68" customWidth="1"/>
    <col min="38" max="39" width="7.58203125" style="68" customWidth="1"/>
    <col min="40" max="40" width="5.58203125" style="68" customWidth="1"/>
    <col min="41" max="16384" width="8.25" style="68"/>
  </cols>
  <sheetData>
    <row r="1" spans="1:40" ht="20.149999999999999" customHeight="1">
      <c r="A1" s="61" t="s">
        <v>111</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66"/>
      <c r="AE1" s="66"/>
      <c r="AF1" s="66"/>
      <c r="AG1" s="66"/>
      <c r="AH1" s="66"/>
      <c r="AI1" s="67" t="s">
        <v>112</v>
      </c>
      <c r="AJ1" s="67"/>
      <c r="AK1" s="272" t="s">
        <v>204</v>
      </c>
      <c r="AL1" s="272"/>
      <c r="AM1" s="272"/>
      <c r="AN1" s="272"/>
    </row>
    <row r="2" spans="1:40" ht="18" customHeight="1">
      <c r="A2" s="65"/>
      <c r="B2" s="69"/>
      <c r="C2" s="69"/>
      <c r="D2" s="69"/>
      <c r="E2" s="69"/>
      <c r="F2" s="69"/>
      <c r="G2" s="69"/>
      <c r="H2" s="69"/>
      <c r="I2" s="69"/>
      <c r="J2" s="69"/>
      <c r="K2" s="69"/>
      <c r="L2" s="69"/>
      <c r="M2" s="273">
        <v>2026</v>
      </c>
      <c r="N2" s="273"/>
      <c r="O2" s="273"/>
      <c r="P2" s="273"/>
      <c r="Q2" s="274" t="s">
        <v>114</v>
      </c>
      <c r="R2" s="274"/>
      <c r="S2" s="273"/>
      <c r="T2" s="273"/>
      <c r="U2" s="274" t="s">
        <v>115</v>
      </c>
      <c r="V2" s="274"/>
      <c r="W2" s="69"/>
      <c r="X2" s="69"/>
      <c r="Y2" s="69"/>
      <c r="Z2" s="65"/>
      <c r="AA2" s="65"/>
      <c r="AC2" s="67"/>
      <c r="AD2" s="69"/>
      <c r="AE2" s="69"/>
      <c r="AF2" s="69"/>
      <c r="AG2" s="69"/>
      <c r="AH2" s="69"/>
      <c r="AI2" s="67" t="s">
        <v>116</v>
      </c>
      <c r="AJ2" s="67"/>
      <c r="AK2" s="275"/>
      <c r="AL2" s="275"/>
      <c r="AM2" s="275"/>
      <c r="AN2" s="275"/>
    </row>
    <row r="3" spans="1:40"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5"/>
      <c r="AC3" s="72"/>
      <c r="AD3" s="72"/>
      <c r="AE3" s="72"/>
      <c r="AF3" s="72"/>
      <c r="AG3" s="72"/>
      <c r="AH3" s="72"/>
      <c r="AI3" s="73" t="s">
        <v>117</v>
      </c>
      <c r="AJ3" s="67"/>
      <c r="AK3" s="266"/>
      <c r="AL3" s="266"/>
      <c r="AM3" s="266"/>
      <c r="AN3" s="266"/>
    </row>
    <row r="4" spans="1:40" ht="18" customHeight="1">
      <c r="A4" s="71"/>
      <c r="B4" s="71"/>
      <c r="C4" s="71"/>
      <c r="D4" s="71"/>
      <c r="E4" s="71"/>
      <c r="F4" s="71"/>
      <c r="G4" s="71"/>
      <c r="H4" s="71"/>
      <c r="I4" s="71"/>
      <c r="J4" s="71"/>
      <c r="K4" s="71"/>
      <c r="L4" s="71"/>
      <c r="M4" s="71"/>
      <c r="N4" s="71"/>
      <c r="O4" s="71"/>
      <c r="P4" s="71"/>
      <c r="Q4" s="71"/>
      <c r="R4" s="71"/>
      <c r="S4" s="71"/>
      <c r="T4" s="71"/>
      <c r="U4" s="71"/>
      <c r="V4" s="71"/>
      <c r="W4" s="71"/>
      <c r="Y4" s="72"/>
      <c r="Z4" s="72"/>
      <c r="AA4" s="72"/>
      <c r="AB4" s="65"/>
      <c r="AC4" s="72"/>
      <c r="AD4" s="72"/>
      <c r="AE4" s="72"/>
      <c r="AF4" s="72"/>
      <c r="AG4" s="72"/>
      <c r="AH4" s="72"/>
      <c r="AI4" s="73" t="s">
        <v>118</v>
      </c>
      <c r="AJ4" s="67"/>
      <c r="AK4" s="266"/>
      <c r="AL4" s="266"/>
      <c r="AM4" s="266"/>
      <c r="AN4" s="266"/>
    </row>
    <row r="5" spans="1:40"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5"/>
      <c r="AC5" s="72"/>
      <c r="AD5" s="72"/>
      <c r="AE5" s="72"/>
      <c r="AF5" s="72"/>
      <c r="AG5" s="73" t="s">
        <v>119</v>
      </c>
      <c r="AH5" s="297">
        <v>40</v>
      </c>
      <c r="AI5" s="297"/>
      <c r="AJ5" s="297"/>
      <c r="AK5" s="72" t="s">
        <v>120</v>
      </c>
      <c r="AL5" s="98"/>
      <c r="AM5" s="72" t="s">
        <v>121</v>
      </c>
      <c r="AN5" s="65"/>
    </row>
    <row r="6" spans="1:40" ht="10" customHeight="1">
      <c r="A6" s="65"/>
      <c r="B6" s="74"/>
      <c r="C6" s="74"/>
      <c r="D6" s="74"/>
      <c r="E6" s="74"/>
      <c r="F6" s="74"/>
      <c r="G6" s="74"/>
      <c r="H6" s="74"/>
      <c r="I6" s="74"/>
      <c r="J6" s="74"/>
      <c r="K6" s="74"/>
      <c r="L6" s="74"/>
      <c r="M6" s="74"/>
      <c r="N6" s="74"/>
      <c r="O6" s="74"/>
      <c r="P6" s="74"/>
      <c r="Q6" s="74"/>
      <c r="R6" s="74"/>
      <c r="S6" s="74"/>
      <c r="T6" s="74"/>
      <c r="U6" s="74"/>
      <c r="V6" s="74"/>
      <c r="W6" s="74"/>
      <c r="X6" s="69"/>
      <c r="Y6" s="69"/>
      <c r="Z6" s="69"/>
      <c r="AA6" s="69"/>
      <c r="AB6" s="69"/>
      <c r="AC6" s="69"/>
      <c r="AD6" s="69"/>
      <c r="AE6" s="69"/>
      <c r="AF6" s="69"/>
      <c r="AG6" s="69"/>
      <c r="AH6" s="69"/>
      <c r="AI6" s="69"/>
      <c r="AJ6" s="69"/>
      <c r="AK6" s="69"/>
      <c r="AL6" s="69"/>
      <c r="AM6" s="65"/>
      <c r="AN6" s="65"/>
    </row>
    <row r="7" spans="1:40" ht="15" customHeight="1">
      <c r="A7" s="261" t="s">
        <v>122</v>
      </c>
      <c r="B7" s="293" t="s">
        <v>123</v>
      </c>
      <c r="C7" s="267" t="s">
        <v>124</v>
      </c>
      <c r="D7" s="263" t="s">
        <v>125</v>
      </c>
      <c r="E7" s="259" t="s">
        <v>126</v>
      </c>
      <c r="F7" s="270" t="s">
        <v>127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1" t="s">
        <v>128</v>
      </c>
      <c r="AL7" s="264" t="s">
        <v>129</v>
      </c>
      <c r="AM7" s="265" t="s">
        <v>130</v>
      </c>
      <c r="AN7" s="265"/>
    </row>
    <row r="8" spans="1:40" ht="15" customHeight="1">
      <c r="A8" s="261"/>
      <c r="B8" s="294"/>
      <c r="C8" s="268"/>
      <c r="D8" s="263"/>
      <c r="E8" s="259"/>
      <c r="F8" s="263" t="s">
        <v>1</v>
      </c>
      <c r="G8" s="263"/>
      <c r="H8" s="263"/>
      <c r="I8" s="263"/>
      <c r="J8" s="263"/>
      <c r="K8" s="263"/>
      <c r="L8" s="263"/>
      <c r="M8" s="263" t="s">
        <v>2</v>
      </c>
      <c r="N8" s="263"/>
      <c r="O8" s="263"/>
      <c r="P8" s="263"/>
      <c r="Q8" s="263"/>
      <c r="R8" s="263"/>
      <c r="S8" s="263"/>
      <c r="T8" s="263" t="s">
        <v>3</v>
      </c>
      <c r="U8" s="263"/>
      <c r="V8" s="263"/>
      <c r="W8" s="263"/>
      <c r="X8" s="263"/>
      <c r="Y8" s="263"/>
      <c r="Z8" s="263"/>
      <c r="AA8" s="263" t="s">
        <v>4</v>
      </c>
      <c r="AB8" s="263"/>
      <c r="AC8" s="263"/>
      <c r="AD8" s="263"/>
      <c r="AE8" s="263"/>
      <c r="AF8" s="263"/>
      <c r="AG8" s="263"/>
      <c r="AH8" s="263" t="s">
        <v>131</v>
      </c>
      <c r="AI8" s="263"/>
      <c r="AJ8" s="263"/>
      <c r="AK8" s="271"/>
      <c r="AL8" s="264"/>
      <c r="AM8" s="265"/>
      <c r="AN8" s="265"/>
    </row>
    <row r="9" spans="1:40" ht="15" customHeight="1">
      <c r="A9" s="261"/>
      <c r="B9" s="295" t="s">
        <v>168</v>
      </c>
      <c r="C9" s="268"/>
      <c r="D9" s="263"/>
      <c r="E9" s="259"/>
      <c r="F9" s="78">
        <f>DATE($M$2,$S$2,1)</f>
        <v>45992</v>
      </c>
      <c r="G9" s="78">
        <f>DATE($M$2,$S$2,2)</f>
        <v>45993</v>
      </c>
      <c r="H9" s="78">
        <f>DATE($M$2,$S$2,3)</f>
        <v>45994</v>
      </c>
      <c r="I9" s="78">
        <f>DATE($M$2,$S$2,4)</f>
        <v>45995</v>
      </c>
      <c r="J9" s="78">
        <f>DATE($M$2,$S$2,5)</f>
        <v>45996</v>
      </c>
      <c r="K9" s="78">
        <f>DATE($M$2,$S$2,6)</f>
        <v>45997</v>
      </c>
      <c r="L9" s="78">
        <f>DATE($M$2,$S$2,7)</f>
        <v>45998</v>
      </c>
      <c r="M9" s="78">
        <f>DATE($M$2,$S$2,8)</f>
        <v>45999</v>
      </c>
      <c r="N9" s="78">
        <f>DATE($M$2,$S$2,9)</f>
        <v>46000</v>
      </c>
      <c r="O9" s="78">
        <f>DATE($M$2,$S$2,10)</f>
        <v>46001</v>
      </c>
      <c r="P9" s="78">
        <f>DATE($M$2,$S$2,11)</f>
        <v>46002</v>
      </c>
      <c r="Q9" s="78">
        <f>DATE($M$2,$S$2,12)</f>
        <v>46003</v>
      </c>
      <c r="R9" s="78">
        <f>DATE($M$2,$S$2,13)</f>
        <v>46004</v>
      </c>
      <c r="S9" s="78">
        <f>DATE($M$2,$S$2,14)</f>
        <v>46005</v>
      </c>
      <c r="T9" s="78">
        <f>DATE($M$2,$S$2,15)</f>
        <v>46006</v>
      </c>
      <c r="U9" s="78">
        <f>DATE($M$2,$S$2,16)</f>
        <v>46007</v>
      </c>
      <c r="V9" s="78">
        <f>DATE($M$2,$S$2,17)</f>
        <v>46008</v>
      </c>
      <c r="W9" s="78">
        <f>DATE($M$2,$S$2,18)</f>
        <v>46009</v>
      </c>
      <c r="X9" s="78">
        <f>DATE($M$2,$S$2,19)</f>
        <v>46010</v>
      </c>
      <c r="Y9" s="78">
        <f>DATE($M$2,$S$2,20)</f>
        <v>46011</v>
      </c>
      <c r="Z9" s="78">
        <f>DATE($M$2,$S$2,21)</f>
        <v>46012</v>
      </c>
      <c r="AA9" s="78">
        <f>DATE($M$2,$S$2,22)</f>
        <v>46013</v>
      </c>
      <c r="AB9" s="78">
        <f>DATE($M$2,$S$2,23)</f>
        <v>46014</v>
      </c>
      <c r="AC9" s="78">
        <f>DATE($M$2,$S$2,24)</f>
        <v>46015</v>
      </c>
      <c r="AD9" s="78">
        <f>DATE($M$2,$S$2,25)</f>
        <v>46016</v>
      </c>
      <c r="AE9" s="78">
        <f>DATE($M$2,$S$2,26)</f>
        <v>46017</v>
      </c>
      <c r="AF9" s="78">
        <f>DATE($M$2,$S$2,27)</f>
        <v>46018</v>
      </c>
      <c r="AG9" s="78">
        <f>DATE($M$2,$S$2,28)</f>
        <v>46019</v>
      </c>
      <c r="AH9" s="78">
        <f>IF(DAY(EOMONTH(F9,0))&lt;29,"",DATE($M$2,$S$2,29))</f>
        <v>46020</v>
      </c>
      <c r="AI9" s="78">
        <f>IF(DAY(EOMONTH(F9,0))&lt;30,"",DATE($M$2,$S$2,30))</f>
        <v>46021</v>
      </c>
      <c r="AJ9" s="78">
        <f>IF(DAY(EOMONTH(F9,0))&lt;31,"",DATE($M$2,$S$2,31))</f>
        <v>46022</v>
      </c>
      <c r="AK9" s="271"/>
      <c r="AL9" s="264"/>
      <c r="AM9" s="265"/>
      <c r="AN9" s="265"/>
    </row>
    <row r="10" spans="1:40" ht="15" customHeight="1">
      <c r="A10" s="261"/>
      <c r="B10" s="296"/>
      <c r="C10" s="269"/>
      <c r="D10" s="263"/>
      <c r="E10" s="259"/>
      <c r="F10" s="79">
        <f>DATE($M$2,$S$2,1)</f>
        <v>45992</v>
      </c>
      <c r="G10" s="79">
        <f>DATE($M$2,$S$2,2)</f>
        <v>45993</v>
      </c>
      <c r="H10" s="79">
        <f>DATE($M$2,$S$2,3)</f>
        <v>45994</v>
      </c>
      <c r="I10" s="79">
        <f>DATE($M$2,$S$2,4)</f>
        <v>45995</v>
      </c>
      <c r="J10" s="79">
        <f>DATE($M$2,$S$2,5)</f>
        <v>45996</v>
      </c>
      <c r="K10" s="79">
        <f>DATE($M$2,$S$2,6)</f>
        <v>45997</v>
      </c>
      <c r="L10" s="79">
        <f>DATE($M$2,$S$2,7)</f>
        <v>45998</v>
      </c>
      <c r="M10" s="79">
        <f>DATE($M$2,$S$2,8)</f>
        <v>45999</v>
      </c>
      <c r="N10" s="79">
        <f>DATE($M$2,$S$2,9)</f>
        <v>46000</v>
      </c>
      <c r="O10" s="79">
        <f>DATE($M$2,$S$2,10)</f>
        <v>46001</v>
      </c>
      <c r="P10" s="79">
        <f>DATE($M$2,$S$2,11)</f>
        <v>46002</v>
      </c>
      <c r="Q10" s="79">
        <f>DATE($M$2,$S$2,12)</f>
        <v>46003</v>
      </c>
      <c r="R10" s="79">
        <f>DATE($M$2,$S$2,13)</f>
        <v>46004</v>
      </c>
      <c r="S10" s="79">
        <f>DATE($M$2,$S$2,14)</f>
        <v>46005</v>
      </c>
      <c r="T10" s="79">
        <f>DATE($M$2,$S$2,15)</f>
        <v>46006</v>
      </c>
      <c r="U10" s="79">
        <f>DATE($M$2,$S$2,16)</f>
        <v>46007</v>
      </c>
      <c r="V10" s="79">
        <f>DATE($M$2,$S$2,17)</f>
        <v>46008</v>
      </c>
      <c r="W10" s="79">
        <f>DATE($M$2,$S$2,18)</f>
        <v>46009</v>
      </c>
      <c r="X10" s="79">
        <f>DATE($M$2,$S$2,19)</f>
        <v>46010</v>
      </c>
      <c r="Y10" s="79">
        <f>DATE($M$2,$S$2,20)</f>
        <v>46011</v>
      </c>
      <c r="Z10" s="79">
        <f>DATE($M$2,$S$2,21)</f>
        <v>46012</v>
      </c>
      <c r="AA10" s="79">
        <f>DATE($M$2,$S$2,22)</f>
        <v>46013</v>
      </c>
      <c r="AB10" s="79">
        <f>DATE($M$2,$S$2,23)</f>
        <v>46014</v>
      </c>
      <c r="AC10" s="79">
        <f>DATE($M$2,$S$2,24)</f>
        <v>46015</v>
      </c>
      <c r="AD10" s="79">
        <f>DATE($M$2,$S$2,25)</f>
        <v>46016</v>
      </c>
      <c r="AE10" s="79">
        <f>DATE($M$2,$S$2,26)</f>
        <v>46017</v>
      </c>
      <c r="AF10" s="79">
        <f>DATE($M$2,$S$2,27)</f>
        <v>46018</v>
      </c>
      <c r="AG10" s="79">
        <f>DATE($M$2,$S$2,28)</f>
        <v>46019</v>
      </c>
      <c r="AH10" s="79">
        <f>IF(DAY(EOMONTH(F10,0))&lt;29,"",DATE($M$2,$S$2,29))</f>
        <v>46020</v>
      </c>
      <c r="AI10" s="79">
        <f>IF(DAY(EOMONTH(F10,0))&lt;30,"",DATE($M$2,$S$2,30))</f>
        <v>46021</v>
      </c>
      <c r="AJ10" s="79">
        <f>IF(DAY(EOMONTH(F10,0))&lt;31,"",DATE($M$2,$S$2,31))</f>
        <v>46022</v>
      </c>
      <c r="AK10" s="271"/>
      <c r="AL10" s="264"/>
      <c r="AM10" s="265"/>
      <c r="AN10" s="265"/>
    </row>
    <row r="11" spans="1:40" ht="18" customHeight="1">
      <c r="A11" s="75">
        <v>1</v>
      </c>
      <c r="B11" s="99" t="s">
        <v>169</v>
      </c>
      <c r="C11" s="80"/>
      <c r="D11" s="100"/>
      <c r="E11" s="10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2">
        <f>+SUM(F11:AJ11)</f>
        <v>0</v>
      </c>
      <c r="AL11" s="83">
        <f>IF($AK$3="４週",AK11/4,AK11/(DAY(EOMONTH($F$9,0))/7))</f>
        <v>0</v>
      </c>
      <c r="AM11" s="258"/>
      <c r="AN11" s="258"/>
    </row>
    <row r="12" spans="1:40" ht="18" customHeight="1">
      <c r="A12" s="75">
        <v>2</v>
      </c>
      <c r="B12" s="99"/>
      <c r="C12" s="80"/>
      <c r="D12" s="100"/>
      <c r="E12" s="10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f t="shared" ref="AK12:AK31" si="0">+SUM(F12:AJ12)</f>
        <v>0</v>
      </c>
      <c r="AL12" s="83">
        <f t="shared" ref="AL12:AL30" si="1">IF($AK$3="４週",AK12/4,AK12/(DAY(EOMONTH($F$9,0))/7))</f>
        <v>0</v>
      </c>
      <c r="AM12" s="258"/>
      <c r="AN12" s="258"/>
    </row>
    <row r="13" spans="1:40" ht="16.5" customHeight="1">
      <c r="A13" s="75">
        <v>3</v>
      </c>
      <c r="B13" s="99"/>
      <c r="C13" s="80"/>
      <c r="D13" s="100"/>
      <c r="E13" s="10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f t="shared" si="0"/>
        <v>0</v>
      </c>
      <c r="AL13" s="83">
        <f t="shared" si="1"/>
        <v>0</v>
      </c>
      <c r="AM13" s="258"/>
      <c r="AN13" s="258"/>
    </row>
    <row r="14" spans="1:40" ht="18" customHeight="1">
      <c r="A14" s="75">
        <v>4</v>
      </c>
      <c r="B14" s="99"/>
      <c r="C14" s="80"/>
      <c r="D14" s="100"/>
      <c r="E14" s="10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f t="shared" si="0"/>
        <v>0</v>
      </c>
      <c r="AL14" s="83">
        <f t="shared" si="1"/>
        <v>0</v>
      </c>
      <c r="AM14" s="258"/>
      <c r="AN14" s="258"/>
    </row>
    <row r="15" spans="1:40" ht="18" customHeight="1">
      <c r="A15" s="75">
        <v>5</v>
      </c>
      <c r="B15" s="99"/>
      <c r="C15" s="80"/>
      <c r="D15" s="100"/>
      <c r="E15" s="10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2">
        <f t="shared" si="0"/>
        <v>0</v>
      </c>
      <c r="AL15" s="83">
        <f t="shared" si="1"/>
        <v>0</v>
      </c>
      <c r="AM15" s="258"/>
      <c r="AN15" s="258"/>
    </row>
    <row r="16" spans="1:40" ht="18" customHeight="1">
      <c r="A16" s="75">
        <v>6</v>
      </c>
      <c r="B16" s="99"/>
      <c r="C16" s="80"/>
      <c r="D16" s="100"/>
      <c r="E16" s="10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2">
        <f t="shared" si="0"/>
        <v>0</v>
      </c>
      <c r="AL16" s="83">
        <f t="shared" si="1"/>
        <v>0</v>
      </c>
      <c r="AM16" s="258"/>
      <c r="AN16" s="258"/>
    </row>
    <row r="17" spans="1:40" ht="18" customHeight="1">
      <c r="A17" s="75">
        <v>7</v>
      </c>
      <c r="B17" s="99"/>
      <c r="C17" s="80"/>
      <c r="D17" s="100"/>
      <c r="E17" s="10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2">
        <f t="shared" si="0"/>
        <v>0</v>
      </c>
      <c r="AL17" s="83">
        <f t="shared" si="1"/>
        <v>0</v>
      </c>
      <c r="AM17" s="258"/>
      <c r="AN17" s="258"/>
    </row>
    <row r="18" spans="1:40" ht="18" customHeight="1">
      <c r="A18" s="75">
        <v>8</v>
      </c>
      <c r="B18" s="99"/>
      <c r="C18" s="80"/>
      <c r="D18" s="100"/>
      <c r="E18" s="10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2">
        <f t="shared" si="0"/>
        <v>0</v>
      </c>
      <c r="AL18" s="83">
        <f t="shared" si="1"/>
        <v>0</v>
      </c>
      <c r="AM18" s="258"/>
      <c r="AN18" s="258"/>
    </row>
    <row r="19" spans="1:40" ht="18" customHeight="1">
      <c r="A19" s="75">
        <v>9</v>
      </c>
      <c r="B19" s="99"/>
      <c r="C19" s="80"/>
      <c r="D19" s="100"/>
      <c r="E19" s="10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f t="shared" si="0"/>
        <v>0</v>
      </c>
      <c r="AL19" s="83">
        <f t="shared" si="1"/>
        <v>0</v>
      </c>
      <c r="AM19" s="258"/>
      <c r="AN19" s="258"/>
    </row>
    <row r="20" spans="1:40" ht="18" customHeight="1">
      <c r="A20" s="75">
        <v>10</v>
      </c>
      <c r="B20" s="99"/>
      <c r="C20" s="80"/>
      <c r="D20" s="100"/>
      <c r="E20" s="10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f t="shared" si="0"/>
        <v>0</v>
      </c>
      <c r="AL20" s="83">
        <f t="shared" si="1"/>
        <v>0</v>
      </c>
      <c r="AM20" s="258"/>
      <c r="AN20" s="258"/>
    </row>
    <row r="21" spans="1:40" ht="18" customHeight="1">
      <c r="A21" s="75">
        <v>11</v>
      </c>
      <c r="B21" s="99"/>
      <c r="C21" s="80"/>
      <c r="D21" s="100"/>
      <c r="E21" s="10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f t="shared" si="0"/>
        <v>0</v>
      </c>
      <c r="AL21" s="83">
        <f t="shared" si="1"/>
        <v>0</v>
      </c>
      <c r="AM21" s="258"/>
      <c r="AN21" s="258"/>
    </row>
    <row r="22" spans="1:40" ht="18" customHeight="1">
      <c r="A22" s="75">
        <v>12</v>
      </c>
      <c r="B22" s="99"/>
      <c r="C22" s="80"/>
      <c r="D22" s="100"/>
      <c r="E22" s="10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f t="shared" si="0"/>
        <v>0</v>
      </c>
      <c r="AL22" s="83">
        <f t="shared" si="1"/>
        <v>0</v>
      </c>
      <c r="AM22" s="258"/>
      <c r="AN22" s="258"/>
    </row>
    <row r="23" spans="1:40" ht="18" customHeight="1">
      <c r="A23" s="75">
        <v>13</v>
      </c>
      <c r="B23" s="99"/>
      <c r="C23" s="80"/>
      <c r="D23" s="100"/>
      <c r="E23" s="10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f t="shared" si="0"/>
        <v>0</v>
      </c>
      <c r="AL23" s="83">
        <f t="shared" si="1"/>
        <v>0</v>
      </c>
      <c r="AM23" s="258"/>
      <c r="AN23" s="258"/>
    </row>
    <row r="24" spans="1:40" ht="18" customHeight="1">
      <c r="A24" s="75">
        <v>14</v>
      </c>
      <c r="B24" s="99"/>
      <c r="C24" s="80"/>
      <c r="D24" s="100"/>
      <c r="E24" s="10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f t="shared" si="0"/>
        <v>0</v>
      </c>
      <c r="AL24" s="83">
        <f t="shared" si="1"/>
        <v>0</v>
      </c>
      <c r="AM24" s="258"/>
      <c r="AN24" s="258"/>
    </row>
    <row r="25" spans="1:40" ht="18" customHeight="1">
      <c r="A25" s="75">
        <v>15</v>
      </c>
      <c r="B25" s="99"/>
      <c r="C25" s="80"/>
      <c r="D25" s="100"/>
      <c r="E25" s="10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f t="shared" si="0"/>
        <v>0</v>
      </c>
      <c r="AL25" s="83">
        <f t="shared" si="1"/>
        <v>0</v>
      </c>
      <c r="AM25" s="258"/>
      <c r="AN25" s="258"/>
    </row>
    <row r="26" spans="1:40" ht="18" customHeight="1">
      <c r="A26" s="75">
        <v>16</v>
      </c>
      <c r="B26" s="99"/>
      <c r="C26" s="80"/>
      <c r="D26" s="100"/>
      <c r="E26" s="10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2">
        <f t="shared" si="0"/>
        <v>0</v>
      </c>
      <c r="AL26" s="83">
        <f t="shared" si="1"/>
        <v>0</v>
      </c>
      <c r="AM26" s="258"/>
      <c r="AN26" s="258"/>
    </row>
    <row r="27" spans="1:40" ht="18" customHeight="1">
      <c r="A27" s="75">
        <v>17</v>
      </c>
      <c r="B27" s="99"/>
      <c r="C27" s="80"/>
      <c r="D27" s="100"/>
      <c r="E27" s="10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f t="shared" si="0"/>
        <v>0</v>
      </c>
      <c r="AL27" s="83">
        <f t="shared" si="1"/>
        <v>0</v>
      </c>
      <c r="AM27" s="258"/>
      <c r="AN27" s="258"/>
    </row>
    <row r="28" spans="1:40" ht="18" customHeight="1">
      <c r="A28" s="75">
        <v>18</v>
      </c>
      <c r="B28" s="99"/>
      <c r="C28" s="80"/>
      <c r="D28" s="100"/>
      <c r="E28" s="10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2">
        <f t="shared" si="0"/>
        <v>0</v>
      </c>
      <c r="AL28" s="83">
        <f t="shared" si="1"/>
        <v>0</v>
      </c>
      <c r="AM28" s="258"/>
      <c r="AN28" s="258"/>
    </row>
    <row r="29" spans="1:40" ht="18" customHeight="1">
      <c r="A29" s="75">
        <v>19</v>
      </c>
      <c r="B29" s="99"/>
      <c r="C29" s="80"/>
      <c r="D29" s="100"/>
      <c r="E29" s="10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f t="shared" si="0"/>
        <v>0</v>
      </c>
      <c r="AL29" s="83">
        <f t="shared" si="1"/>
        <v>0</v>
      </c>
      <c r="AM29" s="258"/>
      <c r="AN29" s="258"/>
    </row>
    <row r="30" spans="1:40" ht="18" customHeight="1">
      <c r="A30" s="75">
        <v>20</v>
      </c>
      <c r="B30" s="99"/>
      <c r="C30" s="80"/>
      <c r="D30" s="100"/>
      <c r="E30" s="10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f t="shared" si="0"/>
        <v>0</v>
      </c>
      <c r="AL30" s="83">
        <f t="shared" si="1"/>
        <v>0</v>
      </c>
      <c r="AM30" s="258"/>
      <c r="AN30" s="258"/>
    </row>
    <row r="31" spans="1:40" ht="18" customHeight="1">
      <c r="A31" s="259" t="s">
        <v>40</v>
      </c>
      <c r="B31" s="260"/>
      <c r="C31" s="260"/>
      <c r="D31" s="260"/>
      <c r="E31" s="260"/>
      <c r="F31" s="84">
        <f>+SUM(F11:F30)</f>
        <v>0</v>
      </c>
      <c r="G31" s="84">
        <f t="shared" ref="G31:AJ31" si="2">+SUM(G11:G30)</f>
        <v>0</v>
      </c>
      <c r="H31" s="84">
        <f t="shared" si="2"/>
        <v>0</v>
      </c>
      <c r="I31" s="84">
        <f t="shared" si="2"/>
        <v>0</v>
      </c>
      <c r="J31" s="84">
        <f t="shared" si="2"/>
        <v>0</v>
      </c>
      <c r="K31" s="84">
        <f t="shared" si="2"/>
        <v>0</v>
      </c>
      <c r="L31" s="84">
        <f t="shared" si="2"/>
        <v>0</v>
      </c>
      <c r="M31" s="84">
        <f t="shared" si="2"/>
        <v>0</v>
      </c>
      <c r="N31" s="84">
        <f t="shared" si="2"/>
        <v>0</v>
      </c>
      <c r="O31" s="84">
        <f t="shared" si="2"/>
        <v>0</v>
      </c>
      <c r="P31" s="84">
        <f t="shared" si="2"/>
        <v>0</v>
      </c>
      <c r="Q31" s="84">
        <f t="shared" si="2"/>
        <v>0</v>
      </c>
      <c r="R31" s="84">
        <f t="shared" si="2"/>
        <v>0</v>
      </c>
      <c r="S31" s="84">
        <f t="shared" si="2"/>
        <v>0</v>
      </c>
      <c r="T31" s="84">
        <f t="shared" si="2"/>
        <v>0</v>
      </c>
      <c r="U31" s="84">
        <f t="shared" si="2"/>
        <v>0</v>
      </c>
      <c r="V31" s="84">
        <f t="shared" si="2"/>
        <v>0</v>
      </c>
      <c r="W31" s="84">
        <f t="shared" si="2"/>
        <v>0</v>
      </c>
      <c r="X31" s="84">
        <f t="shared" si="2"/>
        <v>0</v>
      </c>
      <c r="Y31" s="84">
        <f t="shared" si="2"/>
        <v>0</v>
      </c>
      <c r="Z31" s="84">
        <f t="shared" si="2"/>
        <v>0</v>
      </c>
      <c r="AA31" s="84">
        <f t="shared" si="2"/>
        <v>0</v>
      </c>
      <c r="AB31" s="84">
        <f t="shared" si="2"/>
        <v>0</v>
      </c>
      <c r="AC31" s="84">
        <f t="shared" si="2"/>
        <v>0</v>
      </c>
      <c r="AD31" s="84">
        <f t="shared" si="2"/>
        <v>0</v>
      </c>
      <c r="AE31" s="84">
        <f t="shared" si="2"/>
        <v>0</v>
      </c>
      <c r="AF31" s="84">
        <f t="shared" si="2"/>
        <v>0</v>
      </c>
      <c r="AG31" s="84">
        <f t="shared" si="2"/>
        <v>0</v>
      </c>
      <c r="AH31" s="84">
        <f t="shared" si="2"/>
        <v>0</v>
      </c>
      <c r="AI31" s="84">
        <f t="shared" si="2"/>
        <v>0</v>
      </c>
      <c r="AJ31" s="84">
        <f t="shared" si="2"/>
        <v>0</v>
      </c>
      <c r="AK31" s="82">
        <f t="shared" si="0"/>
        <v>0</v>
      </c>
      <c r="AL31" s="83">
        <f>IF($AK$3="４週",AK31/4,AK31/(DAY(EOMONTH($F$9,0))/7))</f>
        <v>0</v>
      </c>
      <c r="AM31" s="261"/>
      <c r="AN31" s="261"/>
    </row>
    <row r="32" spans="1:40" ht="18" customHeight="1">
      <c r="A32" s="260" t="s">
        <v>6</v>
      </c>
      <c r="B32" s="260"/>
      <c r="C32" s="260"/>
      <c r="D32" s="260"/>
      <c r="E32" s="262"/>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4"/>
      <c r="AL32" s="86"/>
      <c r="AM32" s="261"/>
      <c r="AN32" s="261"/>
    </row>
    <row r="33" spans="1:51" ht="15" customHeight="1">
      <c r="A33" s="263" t="s">
        <v>293</v>
      </c>
      <c r="B33" s="263"/>
      <c r="C33" s="263"/>
      <c r="D33" s="263"/>
      <c r="E33" s="263"/>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8"/>
      <c r="AL33" s="338"/>
      <c r="AM33" s="320"/>
      <c r="AN33" s="320"/>
      <c r="AO33" s="102"/>
      <c r="AP33" s="102"/>
      <c r="AY33" s="102"/>
    </row>
    <row r="34" spans="1:51" ht="15" customHeight="1">
      <c r="A34" s="74"/>
      <c r="B34" s="74"/>
      <c r="C34" s="74"/>
      <c r="D34" s="74"/>
      <c r="E34" s="74"/>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74"/>
      <c r="AL34" s="74"/>
      <c r="AM34" s="65"/>
    </row>
    <row r="35" spans="1:51" ht="15" customHeight="1">
      <c r="A35" s="74"/>
      <c r="B35" s="74"/>
      <c r="C35" s="74"/>
      <c r="D35" s="74"/>
      <c r="E35" s="74"/>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74"/>
      <c r="AL35" s="74"/>
      <c r="AM35" s="65"/>
    </row>
    <row r="36" spans="1:51" ht="15" customHeight="1">
      <c r="A36" s="87" t="s">
        <v>132</v>
      </c>
      <c r="B36" s="88"/>
      <c r="C36" s="89"/>
      <c r="D36" s="89"/>
      <c r="E36" s="89"/>
      <c r="F36" s="90"/>
      <c r="G36" s="89"/>
      <c r="H36" s="91"/>
      <c r="I36" s="91"/>
      <c r="J36" s="91"/>
      <c r="K36" s="91"/>
      <c r="L36" s="91"/>
      <c r="M36" s="91"/>
      <c r="N36" s="91"/>
      <c r="O36" s="91"/>
      <c r="P36" s="91"/>
      <c r="Q36" s="91"/>
      <c r="R36" s="91">
        <v>6</v>
      </c>
      <c r="S36" s="91"/>
      <c r="T36" s="91"/>
      <c r="U36" s="91"/>
      <c r="V36" s="91"/>
      <c r="W36" s="91"/>
      <c r="X36" s="91">
        <v>7</v>
      </c>
      <c r="Y36" s="91"/>
      <c r="Z36" s="91"/>
      <c r="AA36" s="91"/>
      <c r="AB36" s="91"/>
      <c r="AC36" s="91"/>
      <c r="AD36" s="91">
        <v>8</v>
      </c>
      <c r="AE36" s="91"/>
      <c r="AF36" s="91"/>
      <c r="AG36" s="92"/>
      <c r="AH36" s="92"/>
      <c r="AI36" s="92"/>
      <c r="AJ36" s="92">
        <v>9</v>
      </c>
      <c r="AK36" s="93"/>
      <c r="AL36" s="93"/>
      <c r="AM36" s="65"/>
    </row>
    <row r="37" spans="1:51" s="87" customFormat="1" ht="15" customHeight="1">
      <c r="A37" s="87" t="s">
        <v>133</v>
      </c>
      <c r="B37" s="94"/>
      <c r="C37" s="94"/>
      <c r="D37" s="94"/>
      <c r="E37" s="94"/>
      <c r="F37" s="94"/>
      <c r="G37" s="9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51" s="87" customFormat="1" ht="15" customHeight="1">
      <c r="A38" s="87" t="s">
        <v>134</v>
      </c>
      <c r="B38" s="94"/>
      <c r="C38" s="94"/>
      <c r="D38" s="94"/>
      <c r="E38" s="94"/>
      <c r="F38" s="94"/>
      <c r="G38" s="9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row>
    <row r="39" spans="1:51" s="87" customFormat="1" ht="15" customHeight="1">
      <c r="A39" s="87" t="s">
        <v>135</v>
      </c>
      <c r="B39" s="94"/>
      <c r="C39" s="94"/>
      <c r="D39" s="94"/>
      <c r="E39" s="94"/>
      <c r="F39" s="94"/>
      <c r="G39" s="9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row>
    <row r="40" spans="1:51" s="87" customFormat="1" ht="15" customHeight="1">
      <c r="A40" s="87" t="s">
        <v>136</v>
      </c>
      <c r="B40" s="94"/>
      <c r="C40" s="94"/>
      <c r="D40" s="94"/>
      <c r="E40" s="94"/>
      <c r="F40" s="94"/>
      <c r="G40" s="9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row>
    <row r="41" spans="1:51" ht="15" customHeight="1">
      <c r="A41" s="87" t="s">
        <v>137</v>
      </c>
      <c r="B41" s="95"/>
      <c r="C41" s="87"/>
      <c r="D41" s="87"/>
      <c r="E41" s="87"/>
      <c r="F41" s="87"/>
      <c r="G41" s="87"/>
    </row>
    <row r="42" spans="1:51" ht="15" customHeight="1">
      <c r="A42" s="87" t="s">
        <v>138</v>
      </c>
      <c r="B42" s="95"/>
      <c r="C42" s="87"/>
      <c r="D42" s="87"/>
      <c r="E42" s="87"/>
      <c r="F42" s="87"/>
      <c r="G42" s="87"/>
    </row>
    <row r="43" spans="1:51" ht="15" customHeight="1">
      <c r="A43" s="87"/>
      <c r="B43" s="76" t="s">
        <v>139</v>
      </c>
      <c r="C43" s="263" t="s">
        <v>140</v>
      </c>
      <c r="D43" s="263"/>
      <c r="E43" s="263"/>
      <c r="F43" s="87"/>
      <c r="G43" s="87"/>
    </row>
    <row r="44" spans="1:51" ht="15" customHeight="1">
      <c r="A44" s="87"/>
      <c r="B44" s="96" t="s">
        <v>141</v>
      </c>
      <c r="C44" s="257" t="s">
        <v>142</v>
      </c>
      <c r="D44" s="257"/>
      <c r="E44" s="257"/>
      <c r="F44" s="87"/>
      <c r="G44" s="87"/>
    </row>
    <row r="45" spans="1:51" ht="15" customHeight="1">
      <c r="A45" s="87"/>
      <c r="B45" s="96" t="s">
        <v>143</v>
      </c>
      <c r="C45" s="257" t="s">
        <v>144</v>
      </c>
      <c r="D45" s="257"/>
      <c r="E45" s="257"/>
      <c r="F45" s="87"/>
      <c r="G45" s="87"/>
    </row>
    <row r="46" spans="1:51" ht="15" customHeight="1">
      <c r="A46" s="87"/>
      <c r="B46" s="96" t="s">
        <v>145</v>
      </c>
      <c r="C46" s="257" t="s">
        <v>146</v>
      </c>
      <c r="D46" s="257"/>
      <c r="E46" s="257"/>
      <c r="F46" s="87"/>
      <c r="G46" s="87"/>
    </row>
    <row r="47" spans="1:51" ht="15" customHeight="1">
      <c r="A47" s="87"/>
      <c r="B47" s="96" t="s">
        <v>147</v>
      </c>
      <c r="C47" s="257" t="s">
        <v>148</v>
      </c>
      <c r="D47" s="257"/>
      <c r="E47" s="257"/>
      <c r="F47" s="87"/>
      <c r="G47" s="87"/>
    </row>
    <row r="48" spans="1:51" ht="15" customHeight="1">
      <c r="A48" s="87"/>
      <c r="B48" s="87" t="s">
        <v>149</v>
      </c>
      <c r="C48" s="87"/>
      <c r="D48" s="87"/>
      <c r="E48" s="87"/>
      <c r="F48" s="87"/>
      <c r="G48" s="87"/>
    </row>
    <row r="49" spans="1:7" ht="15" customHeight="1">
      <c r="A49" s="87"/>
      <c r="B49" s="87" t="s">
        <v>150</v>
      </c>
      <c r="C49" s="87"/>
      <c r="D49" s="87"/>
      <c r="E49" s="87"/>
      <c r="F49" s="87"/>
      <c r="G49" s="87"/>
    </row>
    <row r="50" spans="1:7" ht="15" customHeight="1">
      <c r="A50" s="87"/>
      <c r="B50" s="87" t="s">
        <v>151</v>
      </c>
      <c r="C50" s="87"/>
      <c r="D50" s="87"/>
      <c r="E50" s="87"/>
      <c r="F50" s="87"/>
      <c r="G50" s="87"/>
    </row>
    <row r="51" spans="1:7" ht="15" customHeight="1">
      <c r="A51" s="87" t="s">
        <v>152</v>
      </c>
      <c r="B51" s="95"/>
      <c r="C51" s="87"/>
      <c r="D51" s="87"/>
      <c r="E51" s="87"/>
      <c r="F51" s="87"/>
      <c r="G51" s="87"/>
    </row>
    <row r="52" spans="1:7" ht="15" customHeight="1">
      <c r="A52" s="87" t="s">
        <v>153</v>
      </c>
      <c r="B52" s="95"/>
      <c r="C52" s="87"/>
      <c r="D52" s="87"/>
      <c r="E52" s="87"/>
      <c r="F52" s="87"/>
      <c r="G52" s="87"/>
    </row>
    <row r="53" spans="1:7" ht="15" customHeight="1">
      <c r="A53" s="87" t="s">
        <v>154</v>
      </c>
      <c r="B53" s="95"/>
      <c r="C53" s="87"/>
      <c r="D53" s="87"/>
      <c r="E53" s="87"/>
      <c r="F53" s="87"/>
      <c r="G53" s="87"/>
    </row>
    <row r="54" spans="1:7" ht="15" customHeight="1">
      <c r="A54" s="87" t="s">
        <v>155</v>
      </c>
      <c r="B54" s="95"/>
      <c r="C54" s="87"/>
      <c r="D54" s="87"/>
      <c r="E54" s="87"/>
      <c r="F54" s="87"/>
      <c r="G54" s="87"/>
    </row>
    <row r="55" spans="1:7" ht="15" customHeight="1">
      <c r="A55" s="87" t="s">
        <v>156</v>
      </c>
      <c r="B55" s="95"/>
      <c r="C55" s="87"/>
      <c r="D55" s="87"/>
      <c r="E55" s="87"/>
      <c r="F55" s="87"/>
      <c r="G55" s="87"/>
    </row>
    <row r="56" spans="1:7" ht="15" customHeight="1">
      <c r="A56" s="87" t="s">
        <v>157</v>
      </c>
      <c r="B56" s="95"/>
      <c r="C56" s="87"/>
      <c r="D56" s="87"/>
      <c r="E56" s="87"/>
      <c r="F56" s="87"/>
      <c r="G56" s="87"/>
    </row>
    <row r="57" spans="1:7" ht="15" customHeight="1">
      <c r="A57" s="87"/>
      <c r="B57" s="87" t="s">
        <v>158</v>
      </c>
      <c r="C57" s="87"/>
      <c r="D57" s="87"/>
      <c r="E57" s="87"/>
      <c r="F57" s="87"/>
      <c r="G57" s="87"/>
    </row>
    <row r="58" spans="1:7" ht="15" customHeight="1">
      <c r="A58" s="87"/>
      <c r="B58" s="87" t="s">
        <v>159</v>
      </c>
      <c r="C58" s="87"/>
      <c r="D58" s="87"/>
      <c r="E58" s="87"/>
      <c r="F58" s="87"/>
      <c r="G58" s="87"/>
    </row>
    <row r="59" spans="1:7" ht="15" customHeight="1">
      <c r="A59" s="87" t="s">
        <v>160</v>
      </c>
      <c r="B59" s="95"/>
      <c r="C59" s="87"/>
      <c r="D59" s="87"/>
      <c r="E59" s="87"/>
      <c r="F59" s="87"/>
      <c r="G59" s="87"/>
    </row>
    <row r="60" spans="1:7" ht="15" customHeight="1">
      <c r="A60" s="87" t="s">
        <v>161</v>
      </c>
      <c r="B60" s="95"/>
      <c r="C60" s="87"/>
      <c r="D60" s="87"/>
      <c r="E60" s="87"/>
      <c r="F60" s="87"/>
      <c r="G60" s="87"/>
    </row>
    <row r="61" spans="1:7" ht="15" customHeight="1">
      <c r="A61" s="87" t="s">
        <v>162</v>
      </c>
      <c r="B61" s="95"/>
      <c r="C61" s="87"/>
      <c r="D61" s="87"/>
      <c r="E61" s="87"/>
      <c r="F61" s="87"/>
      <c r="G61" s="87"/>
    </row>
    <row r="62" spans="1:7" ht="15" customHeight="1">
      <c r="A62" s="87" t="s">
        <v>163</v>
      </c>
      <c r="B62" s="95"/>
      <c r="C62" s="87"/>
      <c r="D62" s="87"/>
      <c r="E62" s="87"/>
      <c r="F62" s="87"/>
      <c r="G62" s="87"/>
    </row>
    <row r="63" spans="1:7" ht="15" customHeight="1">
      <c r="A63" s="87" t="s">
        <v>164</v>
      </c>
      <c r="B63" s="95"/>
      <c r="C63" s="87"/>
      <c r="D63" s="87"/>
      <c r="E63" s="87"/>
      <c r="F63" s="87"/>
      <c r="G63" s="87"/>
    </row>
    <row r="64" spans="1:7" ht="15" customHeight="1">
      <c r="A64" s="87" t="s">
        <v>165</v>
      </c>
      <c r="B64" s="95"/>
      <c r="C64" s="87"/>
      <c r="D64" s="87"/>
      <c r="E64" s="87"/>
      <c r="F64" s="87"/>
      <c r="G64" s="87"/>
    </row>
    <row r="65" spans="1:7" ht="15" customHeight="1">
      <c r="A65" s="87" t="s">
        <v>166</v>
      </c>
      <c r="B65" s="95"/>
      <c r="C65" s="87"/>
      <c r="D65" s="87"/>
      <c r="E65" s="87"/>
      <c r="F65" s="87"/>
      <c r="G65" s="87"/>
    </row>
    <row r="66" spans="1:7" ht="15" customHeight="1">
      <c r="A66" s="87" t="s">
        <v>167</v>
      </c>
      <c r="B66" s="95"/>
      <c r="C66" s="87"/>
      <c r="D66" s="87"/>
      <c r="E66" s="87"/>
      <c r="F66" s="87"/>
      <c r="G66" s="87"/>
    </row>
  </sheetData>
  <mergeCells count="54">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
  <dataValidations count="5">
    <dataValidation allowBlank="1" showInputMessage="1" sqref="B11" xr:uid="{B91E1D39-02B6-4B02-BCB5-FFF5F62770CB}"/>
    <dataValidation type="list" allowBlank="1" showInputMessage="1" sqref="B12:B30" xr:uid="{839621C4-517D-429D-A3C3-10F4A776EF07}">
      <formula1>INDIRECT($AK$1)</formula1>
    </dataValidation>
    <dataValidation type="list" allowBlank="1" showInputMessage="1" showErrorMessage="1" sqref="AK3:AN3" xr:uid="{DB19874E-2432-4FDD-ADE7-CE1134999202}">
      <formula1>"４週,歴月"</formula1>
    </dataValidation>
    <dataValidation type="list" allowBlank="1" showInputMessage="1" showErrorMessage="1" sqref="AK4:AN4" xr:uid="{899DB2D3-0340-4CA3-BDD6-0827229A58C9}">
      <formula1>"予定,実績"</formula1>
    </dataValidation>
    <dataValidation type="list" allowBlank="1" showInputMessage="1" showErrorMessage="1" sqref="C11:C30" xr:uid="{7AB44A1D-4772-4311-91BC-61E571353B5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1A655-7EB1-4E4D-A1D9-2D833FF290BB}">
  <dimension ref="A1:AY84"/>
  <sheetViews>
    <sheetView showGridLines="0" view="pageBreakPreview" topLeftCell="A26" zoomScaleNormal="100" zoomScaleSheetLayoutView="100" workbookViewId="0">
      <selection activeCell="AK33" sqref="AK33:AL33"/>
    </sheetView>
  </sheetViews>
  <sheetFormatPr defaultColWidth="8.25" defaultRowHeight="21" customHeight="1"/>
  <cols>
    <col min="1" max="1" width="2.58203125" style="68" customWidth="1"/>
    <col min="2" max="2" width="14.75" style="62" customWidth="1"/>
    <col min="3" max="3" width="6.58203125" style="68" customWidth="1"/>
    <col min="4" max="5" width="7.58203125" style="68" customWidth="1"/>
    <col min="6" max="36" width="2.58203125" style="68" customWidth="1"/>
    <col min="37" max="37" width="6.58203125" style="68" customWidth="1"/>
    <col min="38" max="38" width="7.5" style="68" customWidth="1"/>
    <col min="39" max="39" width="7.58203125" style="68" customWidth="1"/>
    <col min="40" max="40" width="5.58203125" style="68" customWidth="1"/>
    <col min="41" max="16384" width="8.25" style="68"/>
  </cols>
  <sheetData>
    <row r="1" spans="1:40" ht="20.149999999999999" customHeight="1">
      <c r="A1" s="61" t="s">
        <v>111</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66"/>
      <c r="AE1" s="66"/>
      <c r="AF1" s="66"/>
      <c r="AG1" s="66"/>
      <c r="AH1" s="66"/>
      <c r="AI1" s="67" t="s">
        <v>112</v>
      </c>
      <c r="AJ1" s="67"/>
      <c r="AK1" s="272" t="s">
        <v>207</v>
      </c>
      <c r="AL1" s="272"/>
      <c r="AM1" s="272"/>
      <c r="AN1" s="272"/>
    </row>
    <row r="2" spans="1:40" ht="18" customHeight="1">
      <c r="A2" s="65"/>
      <c r="B2" s="69"/>
      <c r="C2" s="69"/>
      <c r="D2" s="69"/>
      <c r="E2" s="69"/>
      <c r="F2" s="69"/>
      <c r="G2" s="69"/>
      <c r="H2" s="69"/>
      <c r="I2" s="69"/>
      <c r="J2" s="69"/>
      <c r="K2" s="69"/>
      <c r="L2" s="69"/>
      <c r="M2" s="273">
        <v>2026</v>
      </c>
      <c r="N2" s="273"/>
      <c r="O2" s="273"/>
      <c r="P2" s="273"/>
      <c r="Q2" s="274" t="s">
        <v>114</v>
      </c>
      <c r="R2" s="274"/>
      <c r="S2" s="273"/>
      <c r="T2" s="273"/>
      <c r="U2" s="274" t="s">
        <v>115</v>
      </c>
      <c r="V2" s="274"/>
      <c r="W2" s="69"/>
      <c r="X2" s="69"/>
      <c r="Y2" s="69"/>
      <c r="Z2" s="65"/>
      <c r="AA2" s="65"/>
      <c r="AC2" s="67"/>
      <c r="AD2" s="69"/>
      <c r="AE2" s="69"/>
      <c r="AF2" s="69"/>
      <c r="AG2" s="69"/>
      <c r="AH2" s="69"/>
      <c r="AI2" s="67" t="s">
        <v>116</v>
      </c>
      <c r="AJ2" s="67"/>
      <c r="AK2" s="275"/>
      <c r="AL2" s="275"/>
      <c r="AM2" s="275"/>
      <c r="AN2" s="275"/>
    </row>
    <row r="3" spans="1:40"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5"/>
      <c r="AC3" s="72"/>
      <c r="AD3" s="72"/>
      <c r="AE3" s="72"/>
      <c r="AF3" s="72"/>
      <c r="AG3" s="72"/>
      <c r="AH3" s="72"/>
      <c r="AI3" s="73" t="s">
        <v>117</v>
      </c>
      <c r="AJ3" s="67"/>
      <c r="AK3" s="266"/>
      <c r="AL3" s="266"/>
      <c r="AM3" s="266"/>
      <c r="AN3" s="266"/>
    </row>
    <row r="4" spans="1:40" ht="18" customHeight="1">
      <c r="A4" s="71"/>
      <c r="B4" s="71"/>
      <c r="C4" s="71"/>
      <c r="D4" s="71"/>
      <c r="E4" s="71"/>
      <c r="F4" s="71"/>
      <c r="G4" s="71"/>
      <c r="H4" s="71"/>
      <c r="I4" s="71"/>
      <c r="J4" s="71"/>
      <c r="K4" s="71"/>
      <c r="L4" s="71"/>
      <c r="M4" s="71"/>
      <c r="N4" s="71"/>
      <c r="O4" s="71"/>
      <c r="P4" s="71"/>
      <c r="Q4" s="71"/>
      <c r="R4" s="71"/>
      <c r="S4" s="71"/>
      <c r="T4" s="71"/>
      <c r="U4" s="71"/>
      <c r="V4" s="71"/>
      <c r="W4" s="71"/>
      <c r="Y4" s="72"/>
      <c r="Z4" s="72"/>
      <c r="AA4" s="72"/>
      <c r="AB4" s="65"/>
      <c r="AC4" s="72"/>
      <c r="AD4" s="72"/>
      <c r="AE4" s="72"/>
      <c r="AF4" s="72"/>
      <c r="AG4" s="72"/>
      <c r="AH4" s="72"/>
      <c r="AI4" s="73" t="s">
        <v>118</v>
      </c>
      <c r="AJ4" s="67"/>
      <c r="AK4" s="266"/>
      <c r="AL4" s="266"/>
      <c r="AM4" s="266"/>
      <c r="AN4" s="266"/>
    </row>
    <row r="5" spans="1:40"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5"/>
      <c r="AC5" s="72"/>
      <c r="AD5" s="72"/>
      <c r="AE5" s="72"/>
      <c r="AF5" s="72"/>
      <c r="AG5" s="73" t="s">
        <v>119</v>
      </c>
      <c r="AH5" s="297"/>
      <c r="AI5" s="297"/>
      <c r="AJ5" s="297"/>
      <c r="AK5" s="72" t="s">
        <v>120</v>
      </c>
      <c r="AL5" s="98"/>
      <c r="AM5" s="72" t="s">
        <v>121</v>
      </c>
      <c r="AN5" s="65"/>
    </row>
    <row r="6" spans="1:40" ht="10" customHeight="1">
      <c r="A6" s="65"/>
      <c r="B6" s="74"/>
      <c r="C6" s="74"/>
      <c r="D6" s="74"/>
      <c r="E6" s="74"/>
      <c r="F6" s="74"/>
      <c r="G6" s="74"/>
      <c r="H6" s="74"/>
      <c r="I6" s="74"/>
      <c r="J6" s="74"/>
      <c r="K6" s="74"/>
      <c r="L6" s="74"/>
      <c r="M6" s="74"/>
      <c r="N6" s="74"/>
      <c r="O6" s="74"/>
      <c r="P6" s="74"/>
      <c r="Q6" s="74"/>
      <c r="R6" s="74"/>
      <c r="S6" s="74"/>
      <c r="T6" s="74"/>
      <c r="U6" s="74"/>
      <c r="V6" s="74"/>
      <c r="W6" s="74"/>
      <c r="X6" s="69"/>
      <c r="Y6" s="69"/>
      <c r="Z6" s="69"/>
      <c r="AA6" s="69"/>
      <c r="AB6" s="69"/>
      <c r="AC6" s="69"/>
      <c r="AD6" s="69"/>
      <c r="AE6" s="69"/>
      <c r="AF6" s="69"/>
      <c r="AG6" s="69"/>
      <c r="AH6" s="69"/>
      <c r="AI6" s="69"/>
      <c r="AJ6" s="69"/>
      <c r="AK6" s="69"/>
      <c r="AL6" s="69"/>
      <c r="AM6" s="65"/>
      <c r="AN6" s="65"/>
    </row>
    <row r="7" spans="1:40" ht="15" customHeight="1">
      <c r="A7" s="261" t="s">
        <v>122</v>
      </c>
      <c r="B7" s="293" t="s">
        <v>123</v>
      </c>
      <c r="C7" s="267" t="s">
        <v>124</v>
      </c>
      <c r="D7" s="263" t="s">
        <v>125</v>
      </c>
      <c r="E7" s="259" t="s">
        <v>126</v>
      </c>
      <c r="F7" s="270" t="s">
        <v>127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1" t="s">
        <v>128</v>
      </c>
      <c r="AL7" s="264" t="s">
        <v>129</v>
      </c>
      <c r="AM7" s="265" t="s">
        <v>130</v>
      </c>
      <c r="AN7" s="265"/>
    </row>
    <row r="8" spans="1:40" ht="15" customHeight="1">
      <c r="A8" s="261"/>
      <c r="B8" s="294"/>
      <c r="C8" s="268"/>
      <c r="D8" s="263"/>
      <c r="E8" s="259"/>
      <c r="F8" s="263" t="s">
        <v>1</v>
      </c>
      <c r="G8" s="263"/>
      <c r="H8" s="263"/>
      <c r="I8" s="263"/>
      <c r="J8" s="263"/>
      <c r="K8" s="263"/>
      <c r="L8" s="263"/>
      <c r="M8" s="263" t="s">
        <v>2</v>
      </c>
      <c r="N8" s="263"/>
      <c r="O8" s="263"/>
      <c r="P8" s="263"/>
      <c r="Q8" s="263"/>
      <c r="R8" s="263"/>
      <c r="S8" s="263"/>
      <c r="T8" s="263" t="s">
        <v>3</v>
      </c>
      <c r="U8" s="263"/>
      <c r="V8" s="263"/>
      <c r="W8" s="263"/>
      <c r="X8" s="263"/>
      <c r="Y8" s="263"/>
      <c r="Z8" s="263"/>
      <c r="AA8" s="263" t="s">
        <v>4</v>
      </c>
      <c r="AB8" s="263"/>
      <c r="AC8" s="263"/>
      <c r="AD8" s="263"/>
      <c r="AE8" s="263"/>
      <c r="AF8" s="263"/>
      <c r="AG8" s="263"/>
      <c r="AH8" s="263" t="s">
        <v>131</v>
      </c>
      <c r="AI8" s="263"/>
      <c r="AJ8" s="263"/>
      <c r="AK8" s="271"/>
      <c r="AL8" s="264"/>
      <c r="AM8" s="265"/>
      <c r="AN8" s="265"/>
    </row>
    <row r="9" spans="1:40" ht="15" customHeight="1">
      <c r="A9" s="261"/>
      <c r="B9" s="295" t="s">
        <v>168</v>
      </c>
      <c r="C9" s="268"/>
      <c r="D9" s="263"/>
      <c r="E9" s="259"/>
      <c r="F9" s="78">
        <f>DATE($M$2,$S$2,1)</f>
        <v>45992</v>
      </c>
      <c r="G9" s="78">
        <f>DATE($M$2,$S$2,2)</f>
        <v>45993</v>
      </c>
      <c r="H9" s="78">
        <f>DATE($M$2,$S$2,3)</f>
        <v>45994</v>
      </c>
      <c r="I9" s="78">
        <f>DATE($M$2,$S$2,4)</f>
        <v>45995</v>
      </c>
      <c r="J9" s="78">
        <f>DATE($M$2,$S$2,5)</f>
        <v>45996</v>
      </c>
      <c r="K9" s="78">
        <f>DATE($M$2,$S$2,6)</f>
        <v>45997</v>
      </c>
      <c r="L9" s="78">
        <f>DATE($M$2,$S$2,7)</f>
        <v>45998</v>
      </c>
      <c r="M9" s="78">
        <f>DATE($M$2,$S$2,8)</f>
        <v>45999</v>
      </c>
      <c r="N9" s="78">
        <f>DATE($M$2,$S$2,9)</f>
        <v>46000</v>
      </c>
      <c r="O9" s="78">
        <f>DATE($M$2,$S$2,10)</f>
        <v>46001</v>
      </c>
      <c r="P9" s="78">
        <f>DATE($M$2,$S$2,11)</f>
        <v>46002</v>
      </c>
      <c r="Q9" s="78">
        <f>DATE($M$2,$S$2,12)</f>
        <v>46003</v>
      </c>
      <c r="R9" s="78">
        <f>DATE($M$2,$S$2,13)</f>
        <v>46004</v>
      </c>
      <c r="S9" s="78">
        <f>DATE($M$2,$S$2,14)</f>
        <v>46005</v>
      </c>
      <c r="T9" s="78">
        <f>DATE($M$2,$S$2,15)</f>
        <v>46006</v>
      </c>
      <c r="U9" s="78">
        <f>DATE($M$2,$S$2,16)</f>
        <v>46007</v>
      </c>
      <c r="V9" s="78">
        <f>DATE($M$2,$S$2,17)</f>
        <v>46008</v>
      </c>
      <c r="W9" s="78">
        <f>DATE($M$2,$S$2,18)</f>
        <v>46009</v>
      </c>
      <c r="X9" s="78">
        <f>DATE($M$2,$S$2,19)</f>
        <v>46010</v>
      </c>
      <c r="Y9" s="78">
        <f>DATE($M$2,$S$2,20)</f>
        <v>46011</v>
      </c>
      <c r="Z9" s="78">
        <f>DATE($M$2,$S$2,21)</f>
        <v>46012</v>
      </c>
      <c r="AA9" s="78">
        <f>DATE($M$2,$S$2,22)</f>
        <v>46013</v>
      </c>
      <c r="AB9" s="78">
        <f>DATE($M$2,$S$2,23)</f>
        <v>46014</v>
      </c>
      <c r="AC9" s="78">
        <f>DATE($M$2,$S$2,24)</f>
        <v>46015</v>
      </c>
      <c r="AD9" s="78">
        <f>DATE($M$2,$S$2,25)</f>
        <v>46016</v>
      </c>
      <c r="AE9" s="78">
        <f>DATE($M$2,$S$2,26)</f>
        <v>46017</v>
      </c>
      <c r="AF9" s="78">
        <f>DATE($M$2,$S$2,27)</f>
        <v>46018</v>
      </c>
      <c r="AG9" s="78">
        <f>DATE($M$2,$S$2,28)</f>
        <v>46019</v>
      </c>
      <c r="AH9" s="78">
        <f>IF(DAY(EOMONTH(F9,0))&lt;29,"",DATE($M$2,$S$2,29))</f>
        <v>46020</v>
      </c>
      <c r="AI9" s="78">
        <f>IF(DAY(EOMONTH(F9,0))&lt;30,"",DATE($M$2,$S$2,30))</f>
        <v>46021</v>
      </c>
      <c r="AJ9" s="78">
        <f>IF(DAY(EOMONTH(F9,0))&lt;31,"",DATE($M$2,$S$2,31))</f>
        <v>46022</v>
      </c>
      <c r="AK9" s="271"/>
      <c r="AL9" s="264"/>
      <c r="AM9" s="265"/>
      <c r="AN9" s="265"/>
    </row>
    <row r="10" spans="1:40" ht="15" customHeight="1">
      <c r="A10" s="261"/>
      <c r="B10" s="296"/>
      <c r="C10" s="269"/>
      <c r="D10" s="263"/>
      <c r="E10" s="259"/>
      <c r="F10" s="79">
        <f>DATE($M$2,$S$2,1)</f>
        <v>45992</v>
      </c>
      <c r="G10" s="79">
        <f>DATE($M$2,$S$2,2)</f>
        <v>45993</v>
      </c>
      <c r="H10" s="79">
        <f>DATE($M$2,$S$2,3)</f>
        <v>45994</v>
      </c>
      <c r="I10" s="79">
        <f>DATE($M$2,$S$2,4)</f>
        <v>45995</v>
      </c>
      <c r="J10" s="79">
        <f>DATE($M$2,$S$2,5)</f>
        <v>45996</v>
      </c>
      <c r="K10" s="79">
        <f>DATE($M$2,$S$2,6)</f>
        <v>45997</v>
      </c>
      <c r="L10" s="79">
        <f>DATE($M$2,$S$2,7)</f>
        <v>45998</v>
      </c>
      <c r="M10" s="79">
        <f>DATE($M$2,$S$2,8)</f>
        <v>45999</v>
      </c>
      <c r="N10" s="79">
        <f>DATE($M$2,$S$2,9)</f>
        <v>46000</v>
      </c>
      <c r="O10" s="79">
        <f>DATE($M$2,$S$2,10)</f>
        <v>46001</v>
      </c>
      <c r="P10" s="79">
        <f>DATE($M$2,$S$2,11)</f>
        <v>46002</v>
      </c>
      <c r="Q10" s="79">
        <f>DATE($M$2,$S$2,12)</f>
        <v>46003</v>
      </c>
      <c r="R10" s="79">
        <f>DATE($M$2,$S$2,13)</f>
        <v>46004</v>
      </c>
      <c r="S10" s="79">
        <f>DATE($M$2,$S$2,14)</f>
        <v>46005</v>
      </c>
      <c r="T10" s="79">
        <f>DATE($M$2,$S$2,15)</f>
        <v>46006</v>
      </c>
      <c r="U10" s="79">
        <f>DATE($M$2,$S$2,16)</f>
        <v>46007</v>
      </c>
      <c r="V10" s="79">
        <f>DATE($M$2,$S$2,17)</f>
        <v>46008</v>
      </c>
      <c r="W10" s="79">
        <f>DATE($M$2,$S$2,18)</f>
        <v>46009</v>
      </c>
      <c r="X10" s="79">
        <f>DATE($M$2,$S$2,19)</f>
        <v>46010</v>
      </c>
      <c r="Y10" s="79">
        <f>DATE($M$2,$S$2,20)</f>
        <v>46011</v>
      </c>
      <c r="Z10" s="79">
        <f>DATE($M$2,$S$2,21)</f>
        <v>46012</v>
      </c>
      <c r="AA10" s="79">
        <f>DATE($M$2,$S$2,22)</f>
        <v>46013</v>
      </c>
      <c r="AB10" s="79">
        <f>DATE($M$2,$S$2,23)</f>
        <v>46014</v>
      </c>
      <c r="AC10" s="79">
        <f>DATE($M$2,$S$2,24)</f>
        <v>46015</v>
      </c>
      <c r="AD10" s="79">
        <f>DATE($M$2,$S$2,25)</f>
        <v>46016</v>
      </c>
      <c r="AE10" s="79">
        <f>DATE($M$2,$S$2,26)</f>
        <v>46017</v>
      </c>
      <c r="AF10" s="79">
        <f>DATE($M$2,$S$2,27)</f>
        <v>46018</v>
      </c>
      <c r="AG10" s="79">
        <f>DATE($M$2,$S$2,28)</f>
        <v>46019</v>
      </c>
      <c r="AH10" s="79">
        <f>IF(DAY(EOMONTH(F10,0))&lt;29,"",DATE($M$2,$S$2,29))</f>
        <v>46020</v>
      </c>
      <c r="AI10" s="79">
        <f>IF(DAY(EOMONTH(F10,0))&lt;30,"",DATE($M$2,$S$2,30))</f>
        <v>46021</v>
      </c>
      <c r="AJ10" s="79">
        <f>IF(DAY(EOMONTH(F10,0))&lt;31,"",DATE($M$2,$S$2,31))</f>
        <v>46022</v>
      </c>
      <c r="AK10" s="271"/>
      <c r="AL10" s="264"/>
      <c r="AM10" s="265"/>
      <c r="AN10" s="265"/>
    </row>
    <row r="11" spans="1:40" ht="18" customHeight="1">
      <c r="A11" s="75">
        <v>1</v>
      </c>
      <c r="B11" s="99" t="s">
        <v>169</v>
      </c>
      <c r="C11" s="80" t="s">
        <v>141</v>
      </c>
      <c r="D11" s="100"/>
      <c r="E11" s="10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2">
        <f>+SUM(F11:AJ11)</f>
        <v>0</v>
      </c>
      <c r="AL11" s="83">
        <f>IF($AK$3="４週",AK11/4,AK11/(DAY(EOMONTH($F$9,0))/7))</f>
        <v>0</v>
      </c>
      <c r="AM11" s="258"/>
      <c r="AN11" s="258"/>
    </row>
    <row r="12" spans="1:40" ht="18" customHeight="1">
      <c r="A12" s="75">
        <v>2</v>
      </c>
      <c r="B12" s="99"/>
      <c r="C12" s="80"/>
      <c r="D12" s="100"/>
      <c r="E12" s="10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f t="shared" ref="AK12:AK31" si="0">+SUM(F12:AJ12)</f>
        <v>0</v>
      </c>
      <c r="AL12" s="83">
        <f t="shared" ref="AL12:AL30" si="1">IF($AK$3="４週",AK12/4,AK12/(DAY(EOMONTH($F$9,0))/7))</f>
        <v>0</v>
      </c>
      <c r="AM12" s="258"/>
      <c r="AN12" s="258"/>
    </row>
    <row r="13" spans="1:40" ht="18" customHeight="1">
      <c r="A13" s="75">
        <v>3</v>
      </c>
      <c r="B13" s="99"/>
      <c r="C13" s="80"/>
      <c r="D13" s="100"/>
      <c r="E13" s="10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f t="shared" si="0"/>
        <v>0</v>
      </c>
      <c r="AL13" s="83">
        <f t="shared" si="1"/>
        <v>0</v>
      </c>
      <c r="AM13" s="258"/>
      <c r="AN13" s="258"/>
    </row>
    <row r="14" spans="1:40" ht="18" customHeight="1">
      <c r="A14" s="75">
        <v>4</v>
      </c>
      <c r="B14" s="99"/>
      <c r="C14" s="80"/>
      <c r="D14" s="100"/>
      <c r="E14" s="10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f t="shared" si="0"/>
        <v>0</v>
      </c>
      <c r="AL14" s="83">
        <f t="shared" si="1"/>
        <v>0</v>
      </c>
      <c r="AM14" s="258"/>
      <c r="AN14" s="258"/>
    </row>
    <row r="15" spans="1:40" ht="18" customHeight="1">
      <c r="A15" s="75">
        <v>5</v>
      </c>
      <c r="B15" s="99"/>
      <c r="C15" s="80"/>
      <c r="D15" s="100"/>
      <c r="E15" s="10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2">
        <f t="shared" si="0"/>
        <v>0</v>
      </c>
      <c r="AL15" s="83">
        <f t="shared" si="1"/>
        <v>0</v>
      </c>
      <c r="AM15" s="258"/>
      <c r="AN15" s="258"/>
    </row>
    <row r="16" spans="1:40" ht="18" customHeight="1">
      <c r="A16" s="75">
        <v>6</v>
      </c>
      <c r="B16" s="99"/>
      <c r="C16" s="80"/>
      <c r="D16" s="100"/>
      <c r="E16" s="10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2">
        <f t="shared" si="0"/>
        <v>0</v>
      </c>
      <c r="AL16" s="83">
        <f t="shared" si="1"/>
        <v>0</v>
      </c>
      <c r="AM16" s="258"/>
      <c r="AN16" s="258"/>
    </row>
    <row r="17" spans="1:40" ht="18" customHeight="1">
      <c r="A17" s="75">
        <v>7</v>
      </c>
      <c r="B17" s="99"/>
      <c r="C17" s="80"/>
      <c r="D17" s="100"/>
      <c r="E17" s="10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2">
        <f t="shared" si="0"/>
        <v>0</v>
      </c>
      <c r="AL17" s="83">
        <f t="shared" si="1"/>
        <v>0</v>
      </c>
      <c r="AM17" s="258"/>
      <c r="AN17" s="258"/>
    </row>
    <row r="18" spans="1:40" ht="18" customHeight="1">
      <c r="A18" s="75">
        <v>8</v>
      </c>
      <c r="B18" s="99"/>
      <c r="C18" s="80"/>
      <c r="D18" s="100"/>
      <c r="E18" s="10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2">
        <f t="shared" si="0"/>
        <v>0</v>
      </c>
      <c r="AL18" s="83">
        <f t="shared" si="1"/>
        <v>0</v>
      </c>
      <c r="AM18" s="258"/>
      <c r="AN18" s="258"/>
    </row>
    <row r="19" spans="1:40" ht="18" customHeight="1">
      <c r="A19" s="75">
        <v>9</v>
      </c>
      <c r="B19" s="99"/>
      <c r="C19" s="80"/>
      <c r="D19" s="100"/>
      <c r="E19" s="10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f t="shared" si="0"/>
        <v>0</v>
      </c>
      <c r="AL19" s="83">
        <f t="shared" si="1"/>
        <v>0</v>
      </c>
      <c r="AM19" s="258"/>
      <c r="AN19" s="258"/>
    </row>
    <row r="20" spans="1:40" ht="18" customHeight="1">
      <c r="A20" s="75">
        <v>10</v>
      </c>
      <c r="B20" s="99"/>
      <c r="C20" s="80"/>
      <c r="D20" s="100"/>
      <c r="E20" s="10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f t="shared" si="0"/>
        <v>0</v>
      </c>
      <c r="AL20" s="83">
        <f t="shared" si="1"/>
        <v>0</v>
      </c>
      <c r="AM20" s="258"/>
      <c r="AN20" s="258"/>
    </row>
    <row r="21" spans="1:40" ht="18" customHeight="1">
      <c r="A21" s="75">
        <v>11</v>
      </c>
      <c r="B21" s="99"/>
      <c r="C21" s="80"/>
      <c r="D21" s="100"/>
      <c r="E21" s="10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f t="shared" si="0"/>
        <v>0</v>
      </c>
      <c r="AL21" s="83">
        <f t="shared" si="1"/>
        <v>0</v>
      </c>
      <c r="AM21" s="258"/>
      <c r="AN21" s="258"/>
    </row>
    <row r="22" spans="1:40" ht="18" customHeight="1">
      <c r="A22" s="75">
        <v>12</v>
      </c>
      <c r="B22" s="99"/>
      <c r="C22" s="80"/>
      <c r="D22" s="100"/>
      <c r="E22" s="10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f t="shared" si="0"/>
        <v>0</v>
      </c>
      <c r="AL22" s="83">
        <f t="shared" si="1"/>
        <v>0</v>
      </c>
      <c r="AM22" s="258"/>
      <c r="AN22" s="258"/>
    </row>
    <row r="23" spans="1:40" ht="18" customHeight="1">
      <c r="A23" s="75">
        <v>13</v>
      </c>
      <c r="B23" s="99"/>
      <c r="C23" s="80"/>
      <c r="D23" s="100"/>
      <c r="E23" s="10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f t="shared" si="0"/>
        <v>0</v>
      </c>
      <c r="AL23" s="83">
        <f t="shared" si="1"/>
        <v>0</v>
      </c>
      <c r="AM23" s="258"/>
      <c r="AN23" s="258"/>
    </row>
    <row r="24" spans="1:40" ht="18" customHeight="1">
      <c r="A24" s="75">
        <v>14</v>
      </c>
      <c r="B24" s="99"/>
      <c r="C24" s="80"/>
      <c r="D24" s="100"/>
      <c r="E24" s="10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f t="shared" si="0"/>
        <v>0</v>
      </c>
      <c r="AL24" s="83">
        <f t="shared" si="1"/>
        <v>0</v>
      </c>
      <c r="AM24" s="258"/>
      <c r="AN24" s="258"/>
    </row>
    <row r="25" spans="1:40" ht="18" customHeight="1">
      <c r="A25" s="75">
        <v>15</v>
      </c>
      <c r="B25" s="99"/>
      <c r="C25" s="80"/>
      <c r="D25" s="100"/>
      <c r="E25" s="10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f t="shared" si="0"/>
        <v>0</v>
      </c>
      <c r="AL25" s="83">
        <f t="shared" si="1"/>
        <v>0</v>
      </c>
      <c r="AM25" s="258"/>
      <c r="AN25" s="258"/>
    </row>
    <row r="26" spans="1:40" ht="18" customHeight="1">
      <c r="A26" s="75">
        <v>16</v>
      </c>
      <c r="B26" s="99"/>
      <c r="C26" s="80"/>
      <c r="D26" s="100"/>
      <c r="E26" s="10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2">
        <f t="shared" si="0"/>
        <v>0</v>
      </c>
      <c r="AL26" s="83">
        <f t="shared" si="1"/>
        <v>0</v>
      </c>
      <c r="AM26" s="258"/>
      <c r="AN26" s="258"/>
    </row>
    <row r="27" spans="1:40" ht="18" customHeight="1">
      <c r="A27" s="75">
        <v>17</v>
      </c>
      <c r="B27" s="99"/>
      <c r="C27" s="80"/>
      <c r="D27" s="100"/>
      <c r="E27" s="10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f t="shared" si="0"/>
        <v>0</v>
      </c>
      <c r="AL27" s="83">
        <f t="shared" si="1"/>
        <v>0</v>
      </c>
      <c r="AM27" s="258"/>
      <c r="AN27" s="258"/>
    </row>
    <row r="28" spans="1:40" ht="18" customHeight="1">
      <c r="A28" s="75">
        <v>18</v>
      </c>
      <c r="B28" s="99"/>
      <c r="C28" s="80"/>
      <c r="D28" s="100"/>
      <c r="E28" s="10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2">
        <f t="shared" si="0"/>
        <v>0</v>
      </c>
      <c r="AL28" s="83">
        <f t="shared" si="1"/>
        <v>0</v>
      </c>
      <c r="AM28" s="258"/>
      <c r="AN28" s="258"/>
    </row>
    <row r="29" spans="1:40" ht="18" customHeight="1">
      <c r="A29" s="75">
        <v>19</v>
      </c>
      <c r="B29" s="99"/>
      <c r="C29" s="80"/>
      <c r="D29" s="100"/>
      <c r="E29" s="10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f t="shared" si="0"/>
        <v>0</v>
      </c>
      <c r="AL29" s="83">
        <f t="shared" si="1"/>
        <v>0</v>
      </c>
      <c r="AM29" s="258"/>
      <c r="AN29" s="258"/>
    </row>
    <row r="30" spans="1:40" ht="18" customHeight="1">
      <c r="A30" s="75">
        <v>20</v>
      </c>
      <c r="B30" s="99"/>
      <c r="C30" s="80"/>
      <c r="D30" s="100"/>
      <c r="E30" s="10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f t="shared" si="0"/>
        <v>0</v>
      </c>
      <c r="AL30" s="83">
        <f t="shared" si="1"/>
        <v>0</v>
      </c>
      <c r="AM30" s="258"/>
      <c r="AN30" s="258"/>
    </row>
    <row r="31" spans="1:40" ht="18" customHeight="1">
      <c r="A31" s="259" t="s">
        <v>40</v>
      </c>
      <c r="B31" s="260"/>
      <c r="C31" s="260"/>
      <c r="D31" s="260"/>
      <c r="E31" s="260"/>
      <c r="F31" s="84">
        <f>+SUM(F11:F30)</f>
        <v>0</v>
      </c>
      <c r="G31" s="84">
        <f t="shared" ref="G31:AJ31" si="2">+SUM(G11:G30)</f>
        <v>0</v>
      </c>
      <c r="H31" s="84">
        <f t="shared" si="2"/>
        <v>0</v>
      </c>
      <c r="I31" s="84">
        <f t="shared" si="2"/>
        <v>0</v>
      </c>
      <c r="J31" s="84">
        <f t="shared" si="2"/>
        <v>0</v>
      </c>
      <c r="K31" s="84">
        <f t="shared" si="2"/>
        <v>0</v>
      </c>
      <c r="L31" s="84">
        <f t="shared" si="2"/>
        <v>0</v>
      </c>
      <c r="M31" s="84">
        <f t="shared" si="2"/>
        <v>0</v>
      </c>
      <c r="N31" s="84">
        <f t="shared" si="2"/>
        <v>0</v>
      </c>
      <c r="O31" s="84">
        <f t="shared" si="2"/>
        <v>0</v>
      </c>
      <c r="P31" s="84">
        <f t="shared" si="2"/>
        <v>0</v>
      </c>
      <c r="Q31" s="84">
        <f t="shared" si="2"/>
        <v>0</v>
      </c>
      <c r="R31" s="84">
        <f t="shared" si="2"/>
        <v>0</v>
      </c>
      <c r="S31" s="84">
        <f t="shared" si="2"/>
        <v>0</v>
      </c>
      <c r="T31" s="84">
        <f t="shared" si="2"/>
        <v>0</v>
      </c>
      <c r="U31" s="84">
        <f t="shared" si="2"/>
        <v>0</v>
      </c>
      <c r="V31" s="84">
        <f t="shared" si="2"/>
        <v>0</v>
      </c>
      <c r="W31" s="84">
        <f t="shared" si="2"/>
        <v>0</v>
      </c>
      <c r="X31" s="84">
        <f t="shared" si="2"/>
        <v>0</v>
      </c>
      <c r="Y31" s="84">
        <f t="shared" si="2"/>
        <v>0</v>
      </c>
      <c r="Z31" s="84">
        <f t="shared" si="2"/>
        <v>0</v>
      </c>
      <c r="AA31" s="84">
        <f t="shared" si="2"/>
        <v>0</v>
      </c>
      <c r="AB31" s="84">
        <f t="shared" si="2"/>
        <v>0</v>
      </c>
      <c r="AC31" s="84">
        <f t="shared" si="2"/>
        <v>0</v>
      </c>
      <c r="AD31" s="84">
        <f t="shared" si="2"/>
        <v>0</v>
      </c>
      <c r="AE31" s="84">
        <f t="shared" si="2"/>
        <v>0</v>
      </c>
      <c r="AF31" s="84">
        <f t="shared" si="2"/>
        <v>0</v>
      </c>
      <c r="AG31" s="84">
        <f t="shared" si="2"/>
        <v>0</v>
      </c>
      <c r="AH31" s="84">
        <f t="shared" si="2"/>
        <v>0</v>
      </c>
      <c r="AI31" s="84">
        <f t="shared" si="2"/>
        <v>0</v>
      </c>
      <c r="AJ31" s="84">
        <f t="shared" si="2"/>
        <v>0</v>
      </c>
      <c r="AK31" s="82">
        <f t="shared" si="0"/>
        <v>0</v>
      </c>
      <c r="AL31" s="83">
        <f>IF($AK$3="４週",AK31/4,AK31/(DAY(EOMONTH($F$9,0))/7))</f>
        <v>0</v>
      </c>
      <c r="AM31" s="261"/>
      <c r="AN31" s="261"/>
    </row>
    <row r="32" spans="1:40" ht="18" customHeight="1">
      <c r="A32" s="260" t="s">
        <v>6</v>
      </c>
      <c r="B32" s="260"/>
      <c r="C32" s="260"/>
      <c r="D32" s="260"/>
      <c r="E32" s="262"/>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4"/>
      <c r="AL32" s="86"/>
      <c r="AM32" s="261"/>
      <c r="AN32" s="261"/>
    </row>
    <row r="33" spans="1:51" ht="15" customHeight="1">
      <c r="A33" s="263" t="s">
        <v>293</v>
      </c>
      <c r="B33" s="263"/>
      <c r="C33" s="263"/>
      <c r="D33" s="263"/>
      <c r="E33" s="263"/>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8"/>
      <c r="AL33" s="338"/>
      <c r="AM33" s="320"/>
      <c r="AN33" s="320"/>
      <c r="AO33" s="102"/>
      <c r="AP33" s="102"/>
      <c r="AY33" s="102"/>
    </row>
    <row r="34" spans="1:51" ht="15" customHeight="1">
      <c r="A34" s="74"/>
      <c r="B34" s="74"/>
      <c r="C34" s="74"/>
      <c r="D34" s="74"/>
      <c r="E34" s="74"/>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74"/>
      <c r="AL34" s="74"/>
      <c r="AM34" s="65"/>
    </row>
    <row r="35" spans="1:51" ht="15" customHeight="1">
      <c r="A35" s="74"/>
      <c r="B35" s="74"/>
      <c r="C35" s="74"/>
      <c r="D35" s="74"/>
      <c r="E35" s="74"/>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74"/>
      <c r="AL35" s="74"/>
      <c r="AM35" s="65"/>
    </row>
    <row r="36" spans="1:51" ht="21" customHeight="1">
      <c r="A36" s="64" t="s">
        <v>190</v>
      </c>
      <c r="B36" s="74"/>
      <c r="C36" s="74"/>
      <c r="D36" s="74"/>
      <c r="E36" s="74"/>
      <c r="F36" s="74"/>
      <c r="G36" s="87"/>
      <c r="H36" s="87"/>
      <c r="I36" s="87"/>
      <c r="J36" s="87"/>
      <c r="K36" s="87"/>
      <c r="L36" s="87"/>
      <c r="M36" s="87"/>
      <c r="N36" s="87"/>
      <c r="O36" s="87"/>
      <c r="AM36" s="74"/>
      <c r="AN36" s="65"/>
    </row>
    <row r="37" spans="1:51" ht="25" customHeight="1">
      <c r="A37" s="263"/>
      <c r="B37" s="263"/>
      <c r="C37" s="263"/>
      <c r="D37" s="111">
        <v>4</v>
      </c>
      <c r="E37" s="111">
        <v>5</v>
      </c>
      <c r="F37" s="292">
        <v>6</v>
      </c>
      <c r="G37" s="292"/>
      <c r="H37" s="292"/>
      <c r="I37" s="292">
        <v>7</v>
      </c>
      <c r="J37" s="292"/>
      <c r="K37" s="292"/>
      <c r="L37" s="292">
        <v>8</v>
      </c>
      <c r="M37" s="292"/>
      <c r="N37" s="292"/>
      <c r="O37" s="292">
        <v>9</v>
      </c>
      <c r="P37" s="292"/>
      <c r="Q37" s="292"/>
      <c r="R37" s="292">
        <v>10</v>
      </c>
      <c r="S37" s="292"/>
      <c r="T37" s="292"/>
      <c r="U37" s="292">
        <v>11</v>
      </c>
      <c r="V37" s="292"/>
      <c r="W37" s="292"/>
      <c r="X37" s="292">
        <v>12</v>
      </c>
      <c r="Y37" s="292"/>
      <c r="Z37" s="292"/>
      <c r="AA37" s="292">
        <v>1</v>
      </c>
      <c r="AB37" s="292"/>
      <c r="AC37" s="292"/>
      <c r="AD37" s="292">
        <v>2</v>
      </c>
      <c r="AE37" s="292"/>
      <c r="AF37" s="292"/>
      <c r="AG37" s="292">
        <v>3</v>
      </c>
      <c r="AH37" s="292"/>
      <c r="AI37" s="292"/>
      <c r="AJ37" s="263" t="s">
        <v>5</v>
      </c>
      <c r="AK37" s="263"/>
      <c r="AL37" s="77" t="s">
        <v>191</v>
      </c>
      <c r="AM37" s="102"/>
      <c r="AN37" s="102"/>
      <c r="AO37" s="102"/>
      <c r="AP37" s="102"/>
      <c r="AQ37" s="102"/>
    </row>
    <row r="38" spans="1:51" ht="25" customHeight="1">
      <c r="A38" s="291" t="s">
        <v>192</v>
      </c>
      <c r="B38" s="291"/>
      <c r="C38" s="291"/>
      <c r="D38" s="84">
        <f>SUM(D39:D40)</f>
        <v>0</v>
      </c>
      <c r="E38" s="84">
        <f>SUM(E39:E40)</f>
        <v>0</v>
      </c>
      <c r="F38" s="287">
        <f>SUM(F39:H40)</f>
        <v>0</v>
      </c>
      <c r="G38" s="287"/>
      <c r="H38" s="287"/>
      <c r="I38" s="287">
        <f>SUM(I39:K40)</f>
        <v>0</v>
      </c>
      <c r="J38" s="287"/>
      <c r="K38" s="287"/>
      <c r="L38" s="287">
        <f>SUM(L39:N40)</f>
        <v>0</v>
      </c>
      <c r="M38" s="287"/>
      <c r="N38" s="287"/>
      <c r="O38" s="287">
        <f>SUM(O39:Q40)</f>
        <v>0</v>
      </c>
      <c r="P38" s="287"/>
      <c r="Q38" s="287"/>
      <c r="R38" s="287">
        <f>SUM(R39:T40)</f>
        <v>0</v>
      </c>
      <c r="S38" s="287"/>
      <c r="T38" s="287"/>
      <c r="U38" s="287">
        <f>SUM(U39:W40)</f>
        <v>0</v>
      </c>
      <c r="V38" s="287"/>
      <c r="W38" s="287"/>
      <c r="X38" s="287">
        <f>SUM(X39:Z40)</f>
        <v>0</v>
      </c>
      <c r="Y38" s="287"/>
      <c r="Z38" s="287"/>
      <c r="AA38" s="287">
        <f>SUM(AA39:AC40)</f>
        <v>0</v>
      </c>
      <c r="AB38" s="287"/>
      <c r="AC38" s="287"/>
      <c r="AD38" s="287">
        <f>SUM(AD39:AF40)</f>
        <v>0</v>
      </c>
      <c r="AE38" s="287"/>
      <c r="AF38" s="287"/>
      <c r="AG38" s="287">
        <f>SUM(AG39:AI40)</f>
        <v>0</v>
      </c>
      <c r="AH38" s="287"/>
      <c r="AI38" s="287"/>
      <c r="AJ38" s="257">
        <f>SUM(D38:AI38)</f>
        <v>0</v>
      </c>
      <c r="AK38" s="257"/>
      <c r="AL38" s="112" t="e">
        <f>ROUNDUP(AJ38/AJ41,1)</f>
        <v>#DIV/0!</v>
      </c>
      <c r="AM38" s="102"/>
      <c r="AN38" s="102"/>
      <c r="AO38" s="102"/>
      <c r="AP38" s="102"/>
      <c r="AQ38" s="102"/>
    </row>
    <row r="39" spans="1:51" ht="25" customHeight="1">
      <c r="A39" s="298" t="s">
        <v>209</v>
      </c>
      <c r="B39" s="298"/>
      <c r="C39" s="298"/>
      <c r="D39" s="81"/>
      <c r="E39" s="81"/>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57">
        <f>SUM(D39:AI39)</f>
        <v>0</v>
      </c>
      <c r="AK39" s="257"/>
      <c r="AL39" s="112" t="e">
        <f>ROUNDUP(AJ39/AJ41,1)</f>
        <v>#DIV/0!</v>
      </c>
      <c r="AM39" s="102"/>
      <c r="AN39" s="102"/>
      <c r="AO39" s="102"/>
      <c r="AP39" s="102"/>
      <c r="AQ39" s="102"/>
    </row>
    <row r="40" spans="1:51" ht="25" customHeight="1">
      <c r="A40" s="298" t="s">
        <v>210</v>
      </c>
      <c r="B40" s="298"/>
      <c r="C40" s="298"/>
      <c r="D40" s="81"/>
      <c r="E40" s="81"/>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57">
        <f>SUM(D40:AI40)</f>
        <v>0</v>
      </c>
      <c r="AK40" s="257"/>
      <c r="AL40" s="112" t="e">
        <f>ROUNDUP(AJ40/AJ41,1)</f>
        <v>#DIV/0!</v>
      </c>
      <c r="AM40" s="102"/>
      <c r="AN40" s="102"/>
      <c r="AO40" s="102"/>
      <c r="AP40" s="102"/>
      <c r="AQ40" s="102"/>
    </row>
    <row r="41" spans="1:51" ht="25" customHeight="1">
      <c r="A41" s="291" t="s">
        <v>193</v>
      </c>
      <c r="B41" s="291"/>
      <c r="C41" s="291"/>
      <c r="D41" s="81"/>
      <c r="E41" s="81"/>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57">
        <f>+SUM(D41:AI41)</f>
        <v>0</v>
      </c>
      <c r="AK41" s="257"/>
      <c r="AL41" s="113"/>
      <c r="AM41" s="102"/>
      <c r="AN41" s="102"/>
      <c r="AO41" s="102"/>
      <c r="AP41" s="102"/>
      <c r="AQ41" s="102"/>
    </row>
    <row r="42" spans="1:51" ht="5.15" customHeight="1">
      <c r="A42" s="94"/>
      <c r="B42" s="94"/>
      <c r="C42" s="94"/>
      <c r="D42" s="102"/>
      <c r="E42" s="102"/>
      <c r="F42" s="102"/>
      <c r="G42" s="102"/>
      <c r="H42" s="102"/>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103"/>
      <c r="AK42" s="87"/>
      <c r="AL42" s="74"/>
      <c r="AM42" s="74"/>
      <c r="AN42" s="65"/>
    </row>
    <row r="43" spans="1:51" ht="18" customHeight="1">
      <c r="A43" s="64" t="s">
        <v>172</v>
      </c>
      <c r="B43" s="87"/>
      <c r="D43" s="87"/>
      <c r="E43" s="87"/>
      <c r="F43" s="87"/>
      <c r="G43" s="87"/>
      <c r="H43" s="87"/>
      <c r="I43" s="102"/>
      <c r="J43" s="102"/>
      <c r="K43" s="102"/>
      <c r="L43" s="102"/>
      <c r="M43" s="102"/>
      <c r="N43" s="102"/>
      <c r="O43" s="87"/>
      <c r="P43" s="87"/>
      <c r="Q43" s="87"/>
      <c r="R43" s="87"/>
      <c r="S43" s="87"/>
      <c r="T43" s="87"/>
      <c r="U43" s="87"/>
      <c r="V43" s="87"/>
      <c r="W43" s="74"/>
      <c r="X43" s="87"/>
      <c r="Y43" s="87"/>
      <c r="Z43" s="87"/>
      <c r="AA43" s="87"/>
      <c r="AB43" s="87"/>
      <c r="AC43" s="87"/>
      <c r="AD43" s="87"/>
      <c r="AE43" s="87"/>
      <c r="AF43" s="87"/>
      <c r="AG43" s="87"/>
      <c r="AH43" s="87"/>
      <c r="AI43" s="87"/>
      <c r="AJ43" s="103"/>
      <c r="AK43" s="87"/>
      <c r="AL43" s="74"/>
      <c r="AM43" s="74"/>
      <c r="AN43" s="65"/>
    </row>
    <row r="44" spans="1:51" ht="18" customHeight="1">
      <c r="A44" s="263" t="s">
        <v>173</v>
      </c>
      <c r="B44" s="263"/>
      <c r="C44" s="263" t="s">
        <v>187</v>
      </c>
      <c r="D44" s="263"/>
      <c r="E44" s="264" t="s">
        <v>194</v>
      </c>
      <c r="F44" s="264"/>
      <c r="G44" s="264"/>
      <c r="H44" s="264"/>
      <c r="I44" s="102"/>
      <c r="J44" s="102"/>
      <c r="K44" s="102"/>
      <c r="L44" s="102"/>
      <c r="M44" s="102"/>
      <c r="N44" s="102"/>
      <c r="O44" s="102"/>
      <c r="P44" s="102"/>
      <c r="Q44" s="102"/>
      <c r="R44" s="102"/>
      <c r="S44" s="102"/>
      <c r="T44" s="102"/>
      <c r="U44" s="102"/>
      <c r="W44" s="74"/>
      <c r="X44" s="87"/>
      <c r="Y44" s="87"/>
      <c r="Z44" s="87"/>
      <c r="AA44" s="87"/>
      <c r="AB44" s="87"/>
      <c r="AC44" s="87"/>
      <c r="AD44" s="87"/>
      <c r="AE44" s="87"/>
      <c r="AF44" s="87"/>
      <c r="AG44" s="87"/>
      <c r="AH44" s="87"/>
      <c r="AI44" s="87"/>
      <c r="AJ44" s="103"/>
      <c r="AK44" s="87"/>
      <c r="AL44" s="74"/>
      <c r="AM44" s="74"/>
      <c r="AN44" s="65"/>
    </row>
    <row r="45" spans="1:51" ht="18" customHeight="1">
      <c r="A45" s="264" t="s">
        <v>174</v>
      </c>
      <c r="B45" s="264"/>
      <c r="C45" s="287" t="e">
        <f>ROUNDDOWN(IF(AL38&lt;=60,1,1+ROUNDUP((AL38-60)/40,0)),1)</f>
        <v>#DIV/0!</v>
      </c>
      <c r="D45" s="287"/>
      <c r="E45" s="287" t="e">
        <f>ROUNDDOWN(AL39/6+AL40/10,1)</f>
        <v>#DIV/0!</v>
      </c>
      <c r="F45" s="287"/>
      <c r="G45" s="287"/>
      <c r="H45" s="287"/>
      <c r="I45" s="102"/>
      <c r="J45" s="102"/>
      <c r="K45" s="102"/>
      <c r="L45" s="102"/>
      <c r="M45" s="102"/>
      <c r="N45" s="102"/>
      <c r="O45" s="102"/>
      <c r="P45" s="102"/>
      <c r="Q45" s="102"/>
      <c r="R45" s="102"/>
      <c r="S45" s="102"/>
      <c r="T45" s="102"/>
      <c r="U45" s="102"/>
      <c r="W45" s="74"/>
      <c r="X45" s="87"/>
      <c r="Y45" s="87"/>
      <c r="Z45" s="87"/>
      <c r="AA45" s="87"/>
      <c r="AB45" s="87"/>
      <c r="AC45" s="87"/>
      <c r="AD45" s="87"/>
      <c r="AE45" s="87"/>
      <c r="AF45" s="87"/>
      <c r="AG45" s="87"/>
      <c r="AH45" s="87"/>
      <c r="AI45" s="87"/>
      <c r="AJ45" s="103"/>
      <c r="AK45" s="87"/>
      <c r="AL45" s="74"/>
      <c r="AM45" s="74"/>
      <c r="AN45" s="65"/>
    </row>
    <row r="46" spans="1:51" ht="5.15" customHeight="1">
      <c r="A46" s="94"/>
      <c r="B46" s="94"/>
      <c r="C46" s="94"/>
      <c r="D46" s="94"/>
      <c r="E46" s="94"/>
      <c r="F46" s="94"/>
      <c r="G46" s="94"/>
      <c r="H46" s="94"/>
      <c r="I46" s="94"/>
      <c r="J46" s="87"/>
      <c r="K46" s="87"/>
      <c r="L46" s="87"/>
      <c r="M46" s="103"/>
      <c r="N46" s="87"/>
      <c r="O46" s="87"/>
      <c r="P46" s="87"/>
      <c r="Q46" s="102"/>
      <c r="W46" s="74"/>
      <c r="X46" s="87"/>
      <c r="Y46" s="87"/>
      <c r="Z46" s="87"/>
      <c r="AA46" s="87"/>
      <c r="AB46" s="87"/>
      <c r="AC46" s="87"/>
      <c r="AD46" s="87"/>
      <c r="AE46" s="87"/>
      <c r="AF46" s="87"/>
      <c r="AG46" s="87"/>
      <c r="AH46" s="87"/>
      <c r="AI46" s="87"/>
      <c r="AJ46" s="103"/>
      <c r="AK46" s="87"/>
      <c r="AL46" s="74"/>
      <c r="AM46" s="74"/>
      <c r="AN46" s="65"/>
    </row>
    <row r="47" spans="1:51" ht="21" customHeight="1">
      <c r="A47" s="64" t="s">
        <v>175</v>
      </c>
      <c r="B47" s="68"/>
      <c r="C47" s="69"/>
      <c r="D47" s="69"/>
      <c r="E47" s="69"/>
      <c r="F47" s="69"/>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9"/>
      <c r="AM47" s="69"/>
      <c r="AN47" s="65"/>
    </row>
    <row r="48" spans="1:51" ht="25" customHeight="1">
      <c r="A48" s="65"/>
      <c r="B48" s="74"/>
      <c r="C48" s="276" t="str">
        <f>IF(VLOOKUP($AK$1,選択肢!$A$1:$J$32,C53,FALSE)=0,"-",VLOOKUP($AK$1,選択肢!$A$1:$J$32,C53,FALSE))</f>
        <v>管理者</v>
      </c>
      <c r="D48" s="277"/>
      <c r="E48" s="285" t="str">
        <f>IF(VLOOKUP($AK$1,選択肢!$A$1:$J$32,E53,FALSE)=0,"-",VLOOKUP($AK$1,選択肢!$A$1:$J$32,E53,FALSE))</f>
        <v>サービス管理責任者</v>
      </c>
      <c r="F48" s="285"/>
      <c r="G48" s="285"/>
      <c r="H48" s="285"/>
      <c r="I48" s="276" t="str">
        <f>IF(VLOOKUP($AK$1,選択肢!$A$1:$J$32,I53,FALSE)=0,"-",VLOOKUP($AK$1,選択肢!$A$1:$J$32,I53,FALSE))</f>
        <v>地域移行支援員</v>
      </c>
      <c r="J48" s="277"/>
      <c r="K48" s="277"/>
      <c r="L48" s="277"/>
      <c r="M48" s="277"/>
      <c r="N48" s="278"/>
      <c r="O48" s="276" t="str">
        <f>IF(VLOOKUP($AK$1,選択肢!$A$1:$J$32,O53,FALSE)=0,"-",VLOOKUP($AK$1,選択肢!$A$1:$J$32,O53,FALSE))</f>
        <v>生活支援員</v>
      </c>
      <c r="P48" s="277"/>
      <c r="Q48" s="277"/>
      <c r="R48" s="277"/>
      <c r="S48" s="277"/>
      <c r="T48" s="278"/>
      <c r="U48" s="276" t="str">
        <f>IF(VLOOKUP($AK$1,選択肢!$A$1:$J$32,U53,FALSE)=0,"-",VLOOKUP($AK$1,選択肢!$A$1:$J$32,U53,FALSE))</f>
        <v>-</v>
      </c>
      <c r="V48" s="277"/>
      <c r="W48" s="277"/>
      <c r="X48" s="277"/>
      <c r="Y48" s="277"/>
      <c r="Z48" s="278"/>
      <c r="AA48" s="276" t="str">
        <f>IF(VLOOKUP($AK$1,選択肢!$A$1:$J$32,AA53,FALSE)=0,"-",VLOOKUP($AK$1,選択肢!$A$1:$J$32,AA53,FALSE))</f>
        <v>-</v>
      </c>
      <c r="AB48" s="277"/>
      <c r="AC48" s="277"/>
      <c r="AD48" s="277"/>
      <c r="AE48" s="277"/>
      <c r="AF48" s="278"/>
      <c r="AG48" s="285" t="str">
        <f>IF(VLOOKUP($AK$1,選択肢!$A$1:$J$32,AG53,FALSE)=0,"-",VLOOKUP($AK$1,選択肢!$A$1:$J$32,AG53,FALSE))</f>
        <v>-</v>
      </c>
      <c r="AH48" s="285"/>
      <c r="AI48" s="285"/>
      <c r="AJ48" s="285"/>
      <c r="AK48" s="285"/>
      <c r="AL48" s="285" t="str">
        <f>IF(VLOOKUP($AK$1,選択肢!$A$1:$J$32,AL53,FALSE)=0,"-",VLOOKUP($AK$1,選択肢!$A$1:$J$32,AL53,FALSE))</f>
        <v>-</v>
      </c>
      <c r="AM48" s="285"/>
      <c r="AN48" s="65"/>
    </row>
    <row r="49" spans="1:40" ht="18" customHeight="1">
      <c r="A49" s="65"/>
      <c r="B49" s="74"/>
      <c r="C49" s="107" t="s">
        <v>177</v>
      </c>
      <c r="D49" s="107" t="s">
        <v>179</v>
      </c>
      <c r="E49" s="108" t="s">
        <v>177</v>
      </c>
      <c r="F49" s="286" t="s">
        <v>179</v>
      </c>
      <c r="G49" s="286"/>
      <c r="H49" s="286"/>
      <c r="I49" s="282" t="s">
        <v>177</v>
      </c>
      <c r="J49" s="283"/>
      <c r="K49" s="284"/>
      <c r="L49" s="282" t="s">
        <v>179</v>
      </c>
      <c r="M49" s="283"/>
      <c r="N49" s="284"/>
      <c r="O49" s="282" t="s">
        <v>177</v>
      </c>
      <c r="P49" s="283"/>
      <c r="Q49" s="284"/>
      <c r="R49" s="282" t="s">
        <v>179</v>
      </c>
      <c r="S49" s="283"/>
      <c r="T49" s="284"/>
      <c r="U49" s="282" t="s">
        <v>177</v>
      </c>
      <c r="V49" s="283"/>
      <c r="W49" s="284"/>
      <c r="X49" s="282" t="s">
        <v>179</v>
      </c>
      <c r="Y49" s="283"/>
      <c r="Z49" s="284"/>
      <c r="AA49" s="282" t="s">
        <v>177</v>
      </c>
      <c r="AB49" s="283"/>
      <c r="AC49" s="284"/>
      <c r="AD49" s="282" t="s">
        <v>179</v>
      </c>
      <c r="AE49" s="283"/>
      <c r="AF49" s="284"/>
      <c r="AG49" s="282" t="s">
        <v>177</v>
      </c>
      <c r="AH49" s="283"/>
      <c r="AI49" s="284"/>
      <c r="AJ49" s="282" t="s">
        <v>179</v>
      </c>
      <c r="AK49" s="284"/>
      <c r="AL49" s="108" t="s">
        <v>176</v>
      </c>
      <c r="AM49" s="108" t="s">
        <v>178</v>
      </c>
      <c r="AN49" s="65"/>
    </row>
    <row r="50" spans="1:40" ht="18" customHeight="1">
      <c r="A50" s="65"/>
      <c r="B50" s="76" t="s">
        <v>180</v>
      </c>
      <c r="C50" s="108">
        <f>COUNTIFS($B$11:$B$30,C$48,$C$11:$C$30,"A",$E$11:$E$30,"*")</f>
        <v>0</v>
      </c>
      <c r="D50" s="108">
        <f>COUNTIFS($B$11:$B$30,C$48,$C$11:$C$30,"B",$E$11:$E$30,"*")</f>
        <v>0</v>
      </c>
      <c r="E50" s="108">
        <f>COUNTIFS($B$11:$B$30,E$48,$C$11:$C$30,"A",$E$11:$E$30,"*")</f>
        <v>0</v>
      </c>
      <c r="F50" s="282">
        <f>COUNTIFS($B$11:$B$30,E$48,$C$11:$C$30,"B",$E$11:$E$30,"*")</f>
        <v>0</v>
      </c>
      <c r="G50" s="283"/>
      <c r="H50" s="284"/>
      <c r="I50" s="282">
        <f>COUNTIFS($B$11:$B$30,I$48,$C$11:$C$30,"A",$E$11:$E$30,"*")</f>
        <v>0</v>
      </c>
      <c r="J50" s="283"/>
      <c r="K50" s="284"/>
      <c r="L50" s="282">
        <f>COUNTIFS($B$11:$B$30,I$48,$C$11:$C$30,"B",$E$11:$E$30,"*")</f>
        <v>0</v>
      </c>
      <c r="M50" s="283"/>
      <c r="N50" s="284"/>
      <c r="O50" s="282">
        <f>COUNTIFS($B$11:$B$30,O$48,$C$11:$C$30,"A",$E$11:$E$30,"*")</f>
        <v>0</v>
      </c>
      <c r="P50" s="283"/>
      <c r="Q50" s="284"/>
      <c r="R50" s="282">
        <f>COUNTIFS($B$11:$B$30,O$48,$C$11:$C$30,"B",$E$11:$E$30,"*")</f>
        <v>0</v>
      </c>
      <c r="S50" s="283"/>
      <c r="T50" s="284"/>
      <c r="U50" s="282">
        <f>COUNTIFS($B$11:$B$30,U$48,$C$11:$C$30,"A",$E$11:$E$30,"*")</f>
        <v>0</v>
      </c>
      <c r="V50" s="283"/>
      <c r="W50" s="284"/>
      <c r="X50" s="282">
        <f>COUNTIFS($B$11:$B$30,U$48,$C$11:$C$30,"B",$E$11:$E$30,"*")</f>
        <v>0</v>
      </c>
      <c r="Y50" s="283"/>
      <c r="Z50" s="284"/>
      <c r="AA50" s="282">
        <f>COUNTIFS($B$11:$B$30,AA$48,$C$11:$C$30,"A",$E$11:$E$30,"*")</f>
        <v>0</v>
      </c>
      <c r="AB50" s="283"/>
      <c r="AC50" s="284"/>
      <c r="AD50" s="282">
        <f>COUNTIFS($B$11:$B$30,AA$48,$C$11:$C$30,"B",$E$11:$E$30,"*")</f>
        <v>0</v>
      </c>
      <c r="AE50" s="283"/>
      <c r="AF50" s="284"/>
      <c r="AG50" s="282">
        <f>COUNTIFS($B$11:$B$30,AG$48,$C$11:$C$30,"A",$E$11:$E$30,"*")</f>
        <v>0</v>
      </c>
      <c r="AH50" s="283"/>
      <c r="AI50" s="284"/>
      <c r="AJ50" s="282">
        <f>COUNTIFS($B$11:$B$30,AG$48,$C$11:$C$30,"B",$E$11:$E$30,"*")</f>
        <v>0</v>
      </c>
      <c r="AK50" s="284"/>
      <c r="AL50" s="108">
        <f>COUNTIFS($B$11:$B$30,AL$48,$C$11:$C$30,"A",$E$11:$E$30,"*")</f>
        <v>0</v>
      </c>
      <c r="AM50" s="108">
        <f>COUNTIFS($B$11:$B$30,AL$48,$C$11:$C$30,"B",$E$11:$E$30,"*")</f>
        <v>0</v>
      </c>
      <c r="AN50" s="65"/>
    </row>
    <row r="51" spans="1:40" ht="18" customHeight="1">
      <c r="A51" s="65"/>
      <c r="B51" s="77" t="s">
        <v>181</v>
      </c>
      <c r="C51" s="108">
        <f>COUNTIFS($B$11:$B$30,C$48,$C$11:$C$30,"C",$E$11:$E$30,"*")</f>
        <v>0</v>
      </c>
      <c r="D51" s="108">
        <f>COUNTIFS($B$11:$B$30,C$48,$C$11:$C$30,"D",$E$11:$E$30,"*")</f>
        <v>0</v>
      </c>
      <c r="E51" s="108">
        <f>COUNTIFS($B$11:$B$30,E$48,$C$11:$C$30,"C",$E$11:$E$30,"*")</f>
        <v>0</v>
      </c>
      <c r="F51" s="282">
        <f>COUNTIFS($B$11:$B$30,E$48,$C$11:$C$30,"D",$E$11:$E$30,"*")</f>
        <v>0</v>
      </c>
      <c r="G51" s="283"/>
      <c r="H51" s="284"/>
      <c r="I51" s="282">
        <f>COUNTIFS($B$11:$B$30,I$48,$C$11:$C$30,"C",$E$11:$E$30,"*")</f>
        <v>0</v>
      </c>
      <c r="J51" s="283"/>
      <c r="K51" s="284"/>
      <c r="L51" s="282">
        <f>COUNTIFS($B$11:$B$30,I$48,$C$11:$C$30,"D",$E$11:$E$30,"*")</f>
        <v>0</v>
      </c>
      <c r="M51" s="283"/>
      <c r="N51" s="284"/>
      <c r="O51" s="282">
        <f>COUNTIFS($B$11:$B$30,O$48,$C$11:$C$30,"C",$E$11:$E$30,"*")</f>
        <v>0</v>
      </c>
      <c r="P51" s="283"/>
      <c r="Q51" s="284"/>
      <c r="R51" s="282">
        <f>COUNTIFS($B$11:$B$30,O$48,$C$11:$C$30,"D",$E$11:$E$30,"*")</f>
        <v>0</v>
      </c>
      <c r="S51" s="283"/>
      <c r="T51" s="284"/>
      <c r="U51" s="282">
        <f>COUNTIFS($B$11:$B$30,U$48,$C$11:$C$30,"C",$E$11:$E$30,"*")</f>
        <v>0</v>
      </c>
      <c r="V51" s="283"/>
      <c r="W51" s="284"/>
      <c r="X51" s="282">
        <f>COUNTIFS($B$11:$B$30,U$48,$C$11:$C$30,"D",$E$11:$E$30,"*")</f>
        <v>0</v>
      </c>
      <c r="Y51" s="283"/>
      <c r="Z51" s="284"/>
      <c r="AA51" s="282">
        <f>COUNTIFS($B$11:$B$30,AA$48,$C$11:$C$30,"C",$E$11:$E$30,"*")</f>
        <v>0</v>
      </c>
      <c r="AB51" s="283"/>
      <c r="AC51" s="284"/>
      <c r="AD51" s="282">
        <f>COUNTIFS($B$11:$B$30,AA$48,$C$11:$C$30,"D",$E$11:$E$30,"*")</f>
        <v>0</v>
      </c>
      <c r="AE51" s="283"/>
      <c r="AF51" s="284"/>
      <c r="AG51" s="282">
        <f>COUNTIFS($B$11:$B$30,AG$48,$C$11:$C$30,"C",$E$11:$E$30,"*")</f>
        <v>0</v>
      </c>
      <c r="AH51" s="283"/>
      <c r="AI51" s="284"/>
      <c r="AJ51" s="282">
        <f>COUNTIFS($B$11:$B$30,AG$48,$C$11:$C$30,"D",$E$11:$E$30,"*")</f>
        <v>0</v>
      </c>
      <c r="AK51" s="284"/>
      <c r="AL51" s="108">
        <f>COUNTIFS($B$11:$B$30,AL$48,$C$11:$C$30,"C",$E$11:$E$30,"*")</f>
        <v>0</v>
      </c>
      <c r="AM51" s="108">
        <f>COUNTIFS($B$11:$B$30,AL$48,$C$11:$C$30,"D",$E$11:$E$30,"*")</f>
        <v>0</v>
      </c>
      <c r="AN51" s="65"/>
    </row>
    <row r="52" spans="1:40" ht="25" customHeight="1">
      <c r="A52" s="65"/>
      <c r="B52" s="77" t="s">
        <v>182</v>
      </c>
      <c r="C52" s="276" t="str">
        <f>IF($AK$3="４週",SUMIFS($AK$11:$AK$30,$B$11:$B$30,C48)/4/$AH$5,IF($AK$3="歴月",SUMIFS($AK$11:$AK$30,$B$11:$B$30,C48)/$AL$5,"記載する期間を選択してください"))</f>
        <v>記載する期間を選択してください</v>
      </c>
      <c r="D52" s="278"/>
      <c r="E52" s="276" t="str">
        <f>IF($AK$3="４週",SUMIFS($AK$11:$AK$30,$B$11:$B$30,E48)/4/$AH$5,IF($AK$3="歴月",SUMIFS($AK$11:$AK$30,$B$11:$B$30,E48)/$AL$5,"記載する期間を選択してください"))</f>
        <v>記載する期間を選択してください</v>
      </c>
      <c r="F52" s="277"/>
      <c r="G52" s="277"/>
      <c r="H52" s="278"/>
      <c r="I52" s="276" t="str">
        <f>IF($AK$3="４週",SUMIFS($AK$11:$AK$30,$B$11:$B$30,I48)/4/$AH$5,IF($AK$3="歴月",SUMIFS($AK$11:$AK$30,$B$11:$B$30,I48)/$AL$5,"記載する期間を選択してください"))</f>
        <v>記載する期間を選択してください</v>
      </c>
      <c r="J52" s="277"/>
      <c r="K52" s="277"/>
      <c r="L52" s="277"/>
      <c r="M52" s="277"/>
      <c r="N52" s="278"/>
      <c r="O52" s="276" t="str">
        <f>IF($AK$3="４週",SUMIFS($AK$11:$AK$30,$B$11:$B$30,O48)/4/$AH$5,IF($AK$3="歴月",SUMIFS($AK$11:$AK$30,$B$11:$B$30,O48)/$AL$5,"記載する期間を選択してください"))</f>
        <v>記載する期間を選択してください</v>
      </c>
      <c r="P52" s="277"/>
      <c r="Q52" s="277"/>
      <c r="R52" s="277"/>
      <c r="S52" s="277"/>
      <c r="T52" s="278"/>
      <c r="U52" s="276" t="str">
        <f>IF($AK$3="４週",SUMIFS($AK$11:$AK$30,$B$11:$B$30,U48)/4/$AH$5,IF($AK$3="歴月",SUMIFS($AK$11:$AK$30,$B$11:$B$30,U48)/$AL$5,"記載する期間を選択してください"))</f>
        <v>記載する期間を選択してください</v>
      </c>
      <c r="V52" s="277"/>
      <c r="W52" s="277"/>
      <c r="X52" s="277"/>
      <c r="Y52" s="277"/>
      <c r="Z52" s="278"/>
      <c r="AA52" s="276" t="str">
        <f>IF($AK$3="４週",SUMIFS($AK$11:$AK$30,$B$11:$B$30,AA48)/4/$AH$5,IF($AK$3="歴月",SUMIFS($AK$11:$AK$30,$B$11:$B$30,AA48)/$AL$5,"記載する期間を選択してください"))</f>
        <v>記載する期間を選択してください</v>
      </c>
      <c r="AB52" s="277"/>
      <c r="AC52" s="277"/>
      <c r="AD52" s="277"/>
      <c r="AE52" s="277"/>
      <c r="AF52" s="278"/>
      <c r="AG52" s="276" t="str">
        <f>IF($AK$3="４週",SUMIFS($AK$11:$AK$30,$B$11:$B$30,AG48)/4/$AH$5,IF($AK$3="歴月",SUMIFS($AK$11:$AK$30,$B$11:$B$30,AG48)/$AL$5,"記載する期間を選択してください"))</f>
        <v>記載する期間を選択してください</v>
      </c>
      <c r="AH52" s="277"/>
      <c r="AI52" s="277"/>
      <c r="AJ52" s="277"/>
      <c r="AK52" s="278"/>
      <c r="AL52" s="276" t="str">
        <f>IF($AK$3="４週",SUMIFS($AK$11:$AK$30,$B$11:$B$30,AL48)/4/$AH$5,IF($AK$3="歴月",SUMIFS($AK$11:$AK$30,$B$11:$B$30,AL48)/$AL$5,"記載する期間を選択してください"))</f>
        <v>記載する期間を選択してください</v>
      </c>
      <c r="AM52" s="278"/>
      <c r="AN52" s="65"/>
    </row>
    <row r="53" spans="1:40" ht="5.15" customHeight="1">
      <c r="A53" s="65"/>
      <c r="B53" s="68"/>
      <c r="C53" s="91">
        <v>2</v>
      </c>
      <c r="D53" s="91"/>
      <c r="E53" s="91">
        <v>3</v>
      </c>
      <c r="F53" s="91"/>
      <c r="G53" s="91"/>
      <c r="H53" s="91"/>
      <c r="I53" s="91">
        <v>4</v>
      </c>
      <c r="J53" s="91"/>
      <c r="K53" s="91"/>
      <c r="L53" s="91"/>
      <c r="M53" s="91"/>
      <c r="N53" s="91"/>
      <c r="O53" s="91">
        <v>5</v>
      </c>
      <c r="P53" s="91"/>
      <c r="Q53" s="91"/>
      <c r="R53" s="91"/>
      <c r="S53" s="91"/>
      <c r="T53" s="91"/>
      <c r="U53" s="91">
        <v>6</v>
      </c>
      <c r="V53" s="91"/>
      <c r="W53" s="91"/>
      <c r="X53" s="91"/>
      <c r="Y53" s="91"/>
      <c r="Z53" s="91"/>
      <c r="AA53" s="91">
        <v>7</v>
      </c>
      <c r="AB53" s="91"/>
      <c r="AC53" s="91"/>
      <c r="AD53" s="91"/>
      <c r="AE53" s="91"/>
      <c r="AF53" s="91"/>
      <c r="AG53" s="91">
        <v>8</v>
      </c>
      <c r="AH53" s="91"/>
      <c r="AI53" s="91"/>
      <c r="AJ53" s="91"/>
      <c r="AK53" s="91"/>
      <c r="AL53" s="91">
        <v>9</v>
      </c>
      <c r="AM53" s="110"/>
      <c r="AN53" s="65"/>
    </row>
    <row r="54" spans="1:40" ht="15" customHeight="1">
      <c r="A54" s="87" t="s">
        <v>132</v>
      </c>
      <c r="B54" s="88"/>
      <c r="C54" s="89"/>
      <c r="D54" s="89"/>
      <c r="E54" s="89"/>
      <c r="F54" s="90"/>
      <c r="G54" s="89"/>
      <c r="H54" s="91"/>
      <c r="I54" s="91"/>
      <c r="J54" s="91"/>
      <c r="K54" s="91"/>
      <c r="L54" s="91"/>
      <c r="M54" s="91"/>
      <c r="N54" s="91"/>
      <c r="O54" s="91"/>
      <c r="P54" s="91"/>
      <c r="Q54" s="91"/>
      <c r="R54" s="91">
        <v>6</v>
      </c>
      <c r="S54" s="91"/>
      <c r="T54" s="91"/>
      <c r="U54" s="91"/>
      <c r="V54" s="91"/>
      <c r="W54" s="91"/>
      <c r="X54" s="91">
        <v>7</v>
      </c>
      <c r="Y54" s="91"/>
      <c r="Z54" s="91"/>
      <c r="AA54" s="91"/>
      <c r="AB54" s="91"/>
      <c r="AC54" s="91"/>
      <c r="AD54" s="91">
        <v>8</v>
      </c>
      <c r="AE54" s="91"/>
      <c r="AF54" s="91"/>
      <c r="AG54" s="92"/>
      <c r="AH54" s="92"/>
      <c r="AI54" s="92"/>
      <c r="AJ54" s="92">
        <v>9</v>
      </c>
      <c r="AK54" s="93"/>
      <c r="AL54" s="93"/>
      <c r="AM54" s="65"/>
    </row>
    <row r="55" spans="1:40" s="87" customFormat="1" ht="15" customHeight="1">
      <c r="A55" s="87" t="s">
        <v>133</v>
      </c>
      <c r="B55" s="94"/>
      <c r="C55" s="94"/>
      <c r="D55" s="94"/>
      <c r="E55" s="94"/>
      <c r="F55" s="94"/>
      <c r="G55" s="9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row>
    <row r="56" spans="1:40" s="87" customFormat="1" ht="15" customHeight="1">
      <c r="A56" s="87" t="s">
        <v>134</v>
      </c>
      <c r="B56" s="94"/>
      <c r="C56" s="94"/>
      <c r="D56" s="94"/>
      <c r="E56" s="94"/>
      <c r="F56" s="94"/>
      <c r="G56" s="9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row>
    <row r="57" spans="1:40" s="87" customFormat="1" ht="15" customHeight="1">
      <c r="A57" s="87" t="s">
        <v>135</v>
      </c>
      <c r="B57" s="94"/>
      <c r="C57" s="94"/>
      <c r="D57" s="94"/>
      <c r="E57" s="94"/>
      <c r="F57" s="94"/>
      <c r="G57" s="9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row>
    <row r="58" spans="1:40" s="87" customFormat="1" ht="15" customHeight="1">
      <c r="A58" s="87" t="s">
        <v>136</v>
      </c>
      <c r="B58" s="94"/>
      <c r="C58" s="94"/>
      <c r="D58" s="94"/>
      <c r="E58" s="94"/>
      <c r="F58" s="94"/>
      <c r="G58" s="9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row>
    <row r="59" spans="1:40" ht="15" customHeight="1">
      <c r="A59" s="87" t="s">
        <v>137</v>
      </c>
      <c r="B59" s="95"/>
      <c r="C59" s="87"/>
      <c r="D59" s="87"/>
      <c r="E59" s="87"/>
      <c r="F59" s="87"/>
      <c r="G59" s="87"/>
    </row>
    <row r="60" spans="1:40" ht="15" customHeight="1">
      <c r="A60" s="87" t="s">
        <v>138</v>
      </c>
      <c r="B60" s="95"/>
      <c r="C60" s="87"/>
      <c r="D60" s="87"/>
      <c r="E60" s="87"/>
      <c r="F60" s="87"/>
      <c r="G60" s="87"/>
    </row>
    <row r="61" spans="1:40" ht="15" customHeight="1">
      <c r="A61" s="87"/>
      <c r="B61" s="76" t="s">
        <v>139</v>
      </c>
      <c r="C61" s="263" t="s">
        <v>140</v>
      </c>
      <c r="D61" s="263"/>
      <c r="E61" s="263"/>
      <c r="F61" s="87"/>
      <c r="G61" s="87"/>
    </row>
    <row r="62" spans="1:40" ht="15" customHeight="1">
      <c r="A62" s="87"/>
      <c r="B62" s="96" t="s">
        <v>141</v>
      </c>
      <c r="C62" s="257" t="s">
        <v>142</v>
      </c>
      <c r="D62" s="257"/>
      <c r="E62" s="257"/>
      <c r="F62" s="87"/>
      <c r="G62" s="87"/>
    </row>
    <row r="63" spans="1:40" ht="15" customHeight="1">
      <c r="A63" s="87"/>
      <c r="B63" s="96" t="s">
        <v>143</v>
      </c>
      <c r="C63" s="257" t="s">
        <v>144</v>
      </c>
      <c r="D63" s="257"/>
      <c r="E63" s="257"/>
      <c r="F63" s="87"/>
      <c r="G63" s="87"/>
    </row>
    <row r="64" spans="1:40" ht="15" customHeight="1">
      <c r="A64" s="87"/>
      <c r="B64" s="96" t="s">
        <v>145</v>
      </c>
      <c r="C64" s="257" t="s">
        <v>146</v>
      </c>
      <c r="D64" s="257"/>
      <c r="E64" s="257"/>
      <c r="F64" s="87"/>
      <c r="G64" s="87"/>
    </row>
    <row r="65" spans="1:7" ht="15" customHeight="1">
      <c r="A65" s="87"/>
      <c r="B65" s="96" t="s">
        <v>147</v>
      </c>
      <c r="C65" s="257" t="s">
        <v>148</v>
      </c>
      <c r="D65" s="257"/>
      <c r="E65" s="257"/>
      <c r="F65" s="87"/>
      <c r="G65" s="87"/>
    </row>
    <row r="66" spans="1:7" ht="15" customHeight="1">
      <c r="A66" s="87"/>
      <c r="B66" s="87" t="s">
        <v>149</v>
      </c>
      <c r="C66" s="87"/>
      <c r="D66" s="87"/>
      <c r="E66" s="87"/>
      <c r="F66" s="87"/>
      <c r="G66" s="87"/>
    </row>
    <row r="67" spans="1:7" ht="15" customHeight="1">
      <c r="A67" s="87"/>
      <c r="B67" s="87" t="s">
        <v>150</v>
      </c>
      <c r="C67" s="87"/>
      <c r="D67" s="87"/>
      <c r="E67" s="87"/>
      <c r="F67" s="87"/>
      <c r="G67" s="87"/>
    </row>
    <row r="68" spans="1:7" ht="15" customHeight="1">
      <c r="A68" s="87"/>
      <c r="B68" s="87" t="s">
        <v>151</v>
      </c>
      <c r="C68" s="87"/>
      <c r="D68" s="87"/>
      <c r="E68" s="87"/>
      <c r="F68" s="87"/>
      <c r="G68" s="87"/>
    </row>
    <row r="69" spans="1:7" ht="15" customHeight="1">
      <c r="A69" s="87" t="s">
        <v>152</v>
      </c>
      <c r="B69" s="95"/>
      <c r="C69" s="87"/>
      <c r="D69" s="87"/>
      <c r="E69" s="87"/>
      <c r="F69" s="87"/>
      <c r="G69" s="87"/>
    </row>
    <row r="70" spans="1:7" ht="15" customHeight="1">
      <c r="A70" s="87" t="s">
        <v>211</v>
      </c>
      <c r="B70" s="95"/>
      <c r="C70" s="87"/>
      <c r="D70" s="87"/>
      <c r="E70" s="87"/>
      <c r="F70" s="87"/>
      <c r="G70" s="87"/>
    </row>
    <row r="71" spans="1:7" ht="15" customHeight="1">
      <c r="A71" s="87" t="s">
        <v>154</v>
      </c>
      <c r="B71" s="95"/>
      <c r="C71" s="87"/>
      <c r="D71" s="87"/>
      <c r="E71" s="87"/>
      <c r="F71" s="87"/>
      <c r="G71" s="87"/>
    </row>
    <row r="72" spans="1:7" ht="15" customHeight="1">
      <c r="A72" s="87" t="s">
        <v>155</v>
      </c>
      <c r="B72" s="95"/>
      <c r="C72" s="87"/>
      <c r="D72" s="87"/>
      <c r="E72" s="87"/>
      <c r="F72" s="87"/>
      <c r="G72" s="87"/>
    </row>
    <row r="73" spans="1:7" ht="15" customHeight="1">
      <c r="A73" s="87" t="s">
        <v>156</v>
      </c>
      <c r="B73" s="95"/>
      <c r="C73" s="87"/>
      <c r="D73" s="87"/>
      <c r="E73" s="87"/>
      <c r="F73" s="87"/>
      <c r="G73" s="87"/>
    </row>
    <row r="74" spans="1:7" ht="15" customHeight="1">
      <c r="A74" s="87" t="s">
        <v>157</v>
      </c>
      <c r="B74" s="95"/>
      <c r="C74" s="87"/>
      <c r="D74" s="87"/>
      <c r="E74" s="87"/>
      <c r="F74" s="87"/>
      <c r="G74" s="87"/>
    </row>
    <row r="75" spans="1:7" ht="15" customHeight="1">
      <c r="A75" s="87"/>
      <c r="B75" s="87" t="s">
        <v>158</v>
      </c>
      <c r="C75" s="87"/>
      <c r="D75" s="87"/>
      <c r="E75" s="87"/>
      <c r="F75" s="87"/>
      <c r="G75" s="87"/>
    </row>
    <row r="76" spans="1:7" ht="15" customHeight="1">
      <c r="A76" s="87"/>
      <c r="B76" s="87" t="s">
        <v>159</v>
      </c>
      <c r="C76" s="87"/>
      <c r="D76" s="87"/>
      <c r="E76" s="87"/>
      <c r="F76" s="87"/>
      <c r="G76" s="87"/>
    </row>
    <row r="77" spans="1:7" ht="15" customHeight="1">
      <c r="A77" s="87" t="s">
        <v>160</v>
      </c>
      <c r="B77" s="95"/>
      <c r="C77" s="87"/>
      <c r="D77" s="87"/>
      <c r="E77" s="87"/>
      <c r="F77" s="87"/>
      <c r="G77" s="87"/>
    </row>
    <row r="78" spans="1:7" ht="15" customHeight="1">
      <c r="A78" s="87" t="s">
        <v>161</v>
      </c>
      <c r="B78" s="95"/>
      <c r="C78" s="87"/>
      <c r="D78" s="87"/>
      <c r="E78" s="87"/>
      <c r="F78" s="87"/>
      <c r="G78" s="87"/>
    </row>
    <row r="79" spans="1:7" ht="15" customHeight="1">
      <c r="A79" s="87" t="s">
        <v>162</v>
      </c>
      <c r="B79" s="95"/>
      <c r="C79" s="87"/>
      <c r="D79" s="87"/>
      <c r="E79" s="87"/>
      <c r="F79" s="87"/>
      <c r="G79" s="87"/>
    </row>
    <row r="80" spans="1:7" ht="15" customHeight="1">
      <c r="A80" s="87" t="s">
        <v>163</v>
      </c>
      <c r="B80" s="95"/>
      <c r="C80" s="87"/>
      <c r="D80" s="87"/>
      <c r="E80" s="87"/>
      <c r="F80" s="87"/>
      <c r="G80" s="87"/>
    </row>
    <row r="81" spans="1:7" ht="15" customHeight="1">
      <c r="A81" s="87" t="s">
        <v>164</v>
      </c>
      <c r="B81" s="95"/>
      <c r="C81" s="87"/>
      <c r="D81" s="87"/>
      <c r="E81" s="87"/>
      <c r="F81" s="87"/>
      <c r="G81" s="87"/>
    </row>
    <row r="82" spans="1:7" ht="15" customHeight="1">
      <c r="A82" s="87" t="s">
        <v>165</v>
      </c>
      <c r="B82" s="95"/>
      <c r="C82" s="87"/>
      <c r="D82" s="87"/>
      <c r="E82" s="87"/>
      <c r="F82" s="87"/>
      <c r="G82" s="87"/>
    </row>
    <row r="83" spans="1:7" ht="15" customHeight="1">
      <c r="A83" s="87" t="s">
        <v>166</v>
      </c>
      <c r="B83" s="95"/>
      <c r="C83" s="87"/>
      <c r="D83" s="87"/>
      <c r="E83" s="87"/>
      <c r="F83" s="87"/>
      <c r="G83" s="87"/>
    </row>
    <row r="84" spans="1:7" ht="15" customHeight="1">
      <c r="A84" s="87" t="s">
        <v>167</v>
      </c>
      <c r="B84" s="95"/>
      <c r="C84" s="87"/>
      <c r="D84" s="87"/>
      <c r="E84" s="87"/>
      <c r="F84" s="87"/>
      <c r="G84" s="87"/>
    </row>
  </sheetData>
  <mergeCells count="169">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7:W37"/>
    <mergeCell ref="X37:Z37"/>
    <mergeCell ref="AA37:AC37"/>
    <mergeCell ref="AD37:AF37"/>
    <mergeCell ref="AG37:AI37"/>
    <mergeCell ref="AJ37:AK37"/>
    <mergeCell ref="A37:C37"/>
    <mergeCell ref="F37:H37"/>
    <mergeCell ref="I37:K37"/>
    <mergeCell ref="L37:N37"/>
    <mergeCell ref="O37:Q37"/>
    <mergeCell ref="R37:T37"/>
    <mergeCell ref="U38:W38"/>
    <mergeCell ref="X38:Z38"/>
    <mergeCell ref="AA38:AC38"/>
    <mergeCell ref="AD38:AF38"/>
    <mergeCell ref="AG38:AI38"/>
    <mergeCell ref="AJ38:AK38"/>
    <mergeCell ref="A38:C38"/>
    <mergeCell ref="F38:H38"/>
    <mergeCell ref="I38:K38"/>
    <mergeCell ref="L38:N38"/>
    <mergeCell ref="O38:Q38"/>
    <mergeCell ref="R38:T38"/>
    <mergeCell ref="U39:W39"/>
    <mergeCell ref="X39:Z39"/>
    <mergeCell ref="AA39:AC39"/>
    <mergeCell ref="AD39:AF39"/>
    <mergeCell ref="AG39:AI39"/>
    <mergeCell ref="AJ39:AK39"/>
    <mergeCell ref="A39:C39"/>
    <mergeCell ref="F39:H39"/>
    <mergeCell ref="I39:K39"/>
    <mergeCell ref="L39:N39"/>
    <mergeCell ref="O39:Q39"/>
    <mergeCell ref="R39:T39"/>
    <mergeCell ref="U40:W40"/>
    <mergeCell ref="X40:Z40"/>
    <mergeCell ref="AA40:AC40"/>
    <mergeCell ref="AD40:AF40"/>
    <mergeCell ref="AG40:AI40"/>
    <mergeCell ref="AJ40:AK40"/>
    <mergeCell ref="A40:C40"/>
    <mergeCell ref="F40:H40"/>
    <mergeCell ref="I40:K40"/>
    <mergeCell ref="L40:N40"/>
    <mergeCell ref="O40:Q40"/>
    <mergeCell ref="R40:T40"/>
    <mergeCell ref="U41:W41"/>
    <mergeCell ref="X41:Z41"/>
    <mergeCell ref="AA41:AC41"/>
    <mergeCell ref="AD41:AF41"/>
    <mergeCell ref="AG41:AI41"/>
    <mergeCell ref="AJ41:AK41"/>
    <mergeCell ref="A41:C41"/>
    <mergeCell ref="F41:H41"/>
    <mergeCell ref="I41:K41"/>
    <mergeCell ref="L41:N41"/>
    <mergeCell ref="O41:Q41"/>
    <mergeCell ref="R41:T41"/>
    <mergeCell ref="C48:D48"/>
    <mergeCell ref="E48:H48"/>
    <mergeCell ref="I48:N48"/>
    <mergeCell ref="O48:T48"/>
    <mergeCell ref="U48:Z48"/>
    <mergeCell ref="AA48:AF48"/>
    <mergeCell ref="A44:B44"/>
    <mergeCell ref="C44:D44"/>
    <mergeCell ref="E44:H44"/>
    <mergeCell ref="A45:B45"/>
    <mergeCell ref="C45:D45"/>
    <mergeCell ref="E45:H45"/>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AG50:AI50"/>
    <mergeCell ref="AJ50:AK50"/>
    <mergeCell ref="F51:H51"/>
    <mergeCell ref="I51:K51"/>
    <mergeCell ref="L51:N51"/>
    <mergeCell ref="O51:Q51"/>
    <mergeCell ref="R51:T51"/>
    <mergeCell ref="U51:W51"/>
    <mergeCell ref="C64:E64"/>
    <mergeCell ref="F50:H50"/>
    <mergeCell ref="I50:K50"/>
    <mergeCell ref="L50:N50"/>
    <mergeCell ref="O50:Q50"/>
    <mergeCell ref="R50:T50"/>
    <mergeCell ref="U50:W50"/>
    <mergeCell ref="X50:Z50"/>
    <mergeCell ref="AA50:AC50"/>
    <mergeCell ref="AD50:AF50"/>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s>
  <phoneticPr fontId="1"/>
  <dataValidations count="7">
    <dataValidation allowBlank="1" showInputMessage="1" sqref="B11:B12" xr:uid="{A43F313E-C307-41A8-A66B-98FB8F1870D3}"/>
    <dataValidation type="list" allowBlank="1" showInputMessage="1" sqref="B13:B30" xr:uid="{832DF200-99E4-4788-A2D2-F0A86602D315}">
      <formula1>INDIRECT($AK$1)</formula1>
    </dataValidation>
    <dataValidation type="list" allowBlank="1" showInputMessage="1" showErrorMessage="1" sqref="AK3:AN3" xr:uid="{08D2A64E-925D-48A5-B740-AF68730C3FCF}">
      <formula1>"４週,歴月"</formula1>
    </dataValidation>
    <dataValidation type="list" allowBlank="1" showInputMessage="1" showErrorMessage="1" sqref="AK4:AN4" xr:uid="{E6735C24-CD6F-4DAF-874E-25BF78AE79AE}">
      <formula1>"予定,実績"</formula1>
    </dataValidation>
    <dataValidation type="list" allowBlank="1" showInputMessage="1" showErrorMessage="1" sqref="C11:C30" xr:uid="{85E84B15-8942-45F0-AED7-84A2E7125CB4}">
      <formula1>"A,B,C,D"</formula1>
    </dataValidation>
    <dataValidation operator="greaterThanOrEqual" allowBlank="1" showInputMessage="1" showErrorMessage="1" sqref="I46 I42 AJ38:AJ41 L42 L46 AL38:AL40" xr:uid="{DDC5BEAA-FFE0-4A77-9117-A0F9577EEA43}"/>
    <dataValidation type="whole" operator="greaterThanOrEqual" allowBlank="1" showInputMessage="1" showErrorMessage="1" sqref="D38:F41 L38:L41 I38:I41 O38:O41 AG38:AG41 AD38:AD41 AA38:AA41 X38:X41 U38:U41 R38:R41" xr:uid="{37855745-C744-4AE0-88BA-7FE2EC251D13}">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1ED40-AF78-42CF-AA5B-28107DD7DDA4}">
  <dimension ref="A1:BA90"/>
  <sheetViews>
    <sheetView showGridLines="0" view="pageBreakPreview" topLeftCell="A22" zoomScaleNormal="100" zoomScaleSheetLayoutView="100" workbookViewId="0">
      <selection activeCell="AK33" sqref="AK33:AL33"/>
    </sheetView>
  </sheetViews>
  <sheetFormatPr defaultColWidth="8.25" defaultRowHeight="21" customHeight="1"/>
  <cols>
    <col min="1" max="1" width="2.58203125" style="68" customWidth="1"/>
    <col min="2" max="2" width="18.75" style="62" customWidth="1"/>
    <col min="3" max="3" width="6.58203125" style="68" customWidth="1"/>
    <col min="4" max="5" width="7.58203125" style="68" customWidth="1"/>
    <col min="6" max="36" width="2.58203125" style="68" customWidth="1"/>
    <col min="37" max="37" width="6.58203125" style="68" customWidth="1"/>
    <col min="38" max="39" width="7.58203125" style="68" customWidth="1"/>
    <col min="40" max="40" width="5.58203125" style="68" customWidth="1"/>
    <col min="41" max="41" width="1.83203125" style="68" customWidth="1"/>
    <col min="42" max="48" width="2.58203125" style="68" customWidth="1"/>
    <col min="49" max="49" width="8.33203125" style="68" customWidth="1"/>
    <col min="50" max="50" width="1.58203125" style="68" customWidth="1"/>
    <col min="51" max="16384" width="8.25" style="68"/>
  </cols>
  <sheetData>
    <row r="1" spans="1:49" ht="25" customHeight="1">
      <c r="A1" s="61" t="s">
        <v>111</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66"/>
      <c r="AE1" s="66"/>
      <c r="AF1" s="66"/>
      <c r="AG1" s="66"/>
      <c r="AH1" s="66"/>
      <c r="AI1" s="67" t="s">
        <v>112</v>
      </c>
      <c r="AJ1" s="67"/>
      <c r="AK1" s="272" t="s">
        <v>223</v>
      </c>
      <c r="AL1" s="272"/>
      <c r="AM1" s="272"/>
      <c r="AN1" s="272"/>
    </row>
    <row r="2" spans="1:49" ht="18" customHeight="1">
      <c r="A2" s="65"/>
      <c r="B2" s="69"/>
      <c r="C2" s="69"/>
      <c r="D2" s="69"/>
      <c r="E2" s="69"/>
      <c r="F2" s="69"/>
      <c r="G2" s="69"/>
      <c r="H2" s="69"/>
      <c r="I2" s="69"/>
      <c r="J2" s="69"/>
      <c r="K2" s="69"/>
      <c r="L2" s="69"/>
      <c r="M2" s="273">
        <v>2026</v>
      </c>
      <c r="N2" s="273"/>
      <c r="O2" s="273"/>
      <c r="P2" s="273"/>
      <c r="Q2" s="274" t="s">
        <v>114</v>
      </c>
      <c r="R2" s="274"/>
      <c r="S2" s="273"/>
      <c r="T2" s="273"/>
      <c r="U2" s="274" t="s">
        <v>115</v>
      </c>
      <c r="V2" s="274"/>
      <c r="W2" s="69"/>
      <c r="X2" s="69"/>
      <c r="Y2" s="69"/>
      <c r="Z2" s="65"/>
      <c r="AA2" s="65"/>
      <c r="AC2" s="67"/>
      <c r="AD2" s="69"/>
      <c r="AE2" s="69"/>
      <c r="AF2" s="69"/>
      <c r="AG2" s="69"/>
      <c r="AH2" s="69"/>
      <c r="AI2" s="67" t="s">
        <v>116</v>
      </c>
      <c r="AJ2" s="67"/>
      <c r="AK2" s="275"/>
      <c r="AL2" s="275"/>
      <c r="AM2" s="275"/>
      <c r="AN2" s="275"/>
    </row>
    <row r="3" spans="1:49"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5"/>
      <c r="AC3" s="72"/>
      <c r="AD3" s="72"/>
      <c r="AE3" s="72"/>
      <c r="AF3" s="72"/>
      <c r="AG3" s="72"/>
      <c r="AH3" s="72"/>
      <c r="AI3" s="73" t="s">
        <v>117</v>
      </c>
      <c r="AJ3" s="67"/>
      <c r="AK3" s="266"/>
      <c r="AL3" s="266"/>
      <c r="AM3" s="266"/>
      <c r="AN3" s="266"/>
      <c r="AP3" s="321" t="s">
        <v>224</v>
      </c>
      <c r="AQ3" s="321"/>
      <c r="AR3" s="321"/>
      <c r="AS3" s="321"/>
      <c r="AT3" s="321"/>
      <c r="AU3" s="321"/>
      <c r="AV3" s="321"/>
      <c r="AW3" s="321"/>
    </row>
    <row r="4" spans="1:49" ht="18" customHeight="1">
      <c r="A4" s="71"/>
      <c r="B4" s="71"/>
      <c r="C4" s="71"/>
      <c r="D4" s="71"/>
      <c r="E4" s="71"/>
      <c r="F4" s="71"/>
      <c r="G4" s="71"/>
      <c r="H4" s="71"/>
      <c r="I4" s="71"/>
      <c r="J4" s="71"/>
      <c r="K4" s="71"/>
      <c r="L4" s="71"/>
      <c r="M4" s="71"/>
      <c r="N4" s="71"/>
      <c r="O4" s="71"/>
      <c r="P4" s="71"/>
      <c r="Q4" s="71"/>
      <c r="R4" s="71"/>
      <c r="S4" s="71"/>
      <c r="T4" s="71"/>
      <c r="U4" s="71"/>
      <c r="V4" s="71"/>
      <c r="W4" s="71"/>
      <c r="Y4" s="72"/>
      <c r="Z4" s="72"/>
      <c r="AA4" s="72"/>
      <c r="AB4" s="65"/>
      <c r="AC4" s="72"/>
      <c r="AD4" s="72"/>
      <c r="AE4" s="72"/>
      <c r="AF4" s="72"/>
      <c r="AG4" s="72"/>
      <c r="AH4" s="72"/>
      <c r="AI4" s="73" t="s">
        <v>118</v>
      </c>
      <c r="AJ4" s="67"/>
      <c r="AK4" s="266"/>
      <c r="AL4" s="266"/>
      <c r="AM4" s="266"/>
      <c r="AN4" s="266"/>
      <c r="AP4" s="321"/>
      <c r="AQ4" s="321"/>
      <c r="AR4" s="321"/>
      <c r="AS4" s="321"/>
      <c r="AT4" s="321"/>
      <c r="AU4" s="321"/>
      <c r="AV4" s="321"/>
      <c r="AW4" s="321"/>
    </row>
    <row r="5" spans="1:49"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5"/>
      <c r="AC5" s="72"/>
      <c r="AD5" s="72"/>
      <c r="AE5" s="72"/>
      <c r="AF5" s="72"/>
      <c r="AG5" s="73" t="s">
        <v>119</v>
      </c>
      <c r="AH5" s="297"/>
      <c r="AI5" s="297"/>
      <c r="AJ5" s="297"/>
      <c r="AK5" s="72" t="s">
        <v>120</v>
      </c>
      <c r="AL5" s="98"/>
      <c r="AM5" s="72" t="s">
        <v>121</v>
      </c>
      <c r="AN5" s="65"/>
      <c r="AP5" s="321"/>
      <c r="AQ5" s="321"/>
      <c r="AR5" s="321"/>
      <c r="AS5" s="321"/>
      <c r="AT5" s="321"/>
      <c r="AU5" s="321"/>
      <c r="AV5" s="321"/>
      <c r="AW5" s="321"/>
    </row>
    <row r="6" spans="1:49" ht="10" customHeight="1">
      <c r="A6" s="65"/>
      <c r="B6" s="74"/>
      <c r="C6" s="74"/>
      <c r="D6" s="74"/>
      <c r="E6" s="74"/>
      <c r="F6" s="74"/>
      <c r="G6" s="74"/>
      <c r="H6" s="74"/>
      <c r="I6" s="74"/>
      <c r="J6" s="74"/>
      <c r="K6" s="74"/>
      <c r="L6" s="74"/>
      <c r="M6" s="74"/>
      <c r="N6" s="74"/>
      <c r="O6" s="74"/>
      <c r="P6" s="74"/>
      <c r="Q6" s="74"/>
      <c r="R6" s="74"/>
      <c r="S6" s="74"/>
      <c r="T6" s="74"/>
      <c r="U6" s="74"/>
      <c r="V6" s="74"/>
      <c r="W6" s="74"/>
      <c r="X6" s="69"/>
      <c r="Y6" s="69"/>
      <c r="Z6" s="69"/>
      <c r="AA6" s="69"/>
      <c r="AB6" s="69"/>
      <c r="AC6" s="69"/>
      <c r="AD6" s="69"/>
      <c r="AE6" s="69"/>
      <c r="AF6" s="69"/>
      <c r="AG6" s="69"/>
      <c r="AH6" s="69"/>
      <c r="AI6" s="69"/>
      <c r="AJ6" s="69"/>
      <c r="AK6" s="69"/>
      <c r="AL6" s="69"/>
      <c r="AM6" s="65"/>
      <c r="AN6" s="65"/>
    </row>
    <row r="7" spans="1:49" ht="15" customHeight="1">
      <c r="A7" s="322" t="s">
        <v>122</v>
      </c>
      <c r="B7" s="293" t="s">
        <v>123</v>
      </c>
      <c r="C7" s="323" t="s">
        <v>124</v>
      </c>
      <c r="D7" s="263" t="s">
        <v>125</v>
      </c>
      <c r="E7" s="259" t="s">
        <v>126</v>
      </c>
      <c r="F7" s="270" t="s">
        <v>127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1" t="s">
        <v>128</v>
      </c>
      <c r="AL7" s="264" t="s">
        <v>129</v>
      </c>
      <c r="AM7" s="265" t="s">
        <v>130</v>
      </c>
      <c r="AN7" s="265"/>
      <c r="AP7" s="114"/>
      <c r="AQ7" s="115"/>
      <c r="AR7" s="115" t="s">
        <v>225</v>
      </c>
      <c r="AS7" s="115"/>
      <c r="AT7" s="115"/>
      <c r="AU7" s="115"/>
      <c r="AV7" s="116"/>
      <c r="AW7" s="320" t="s">
        <v>126</v>
      </c>
    </row>
    <row r="8" spans="1:49" ht="15" customHeight="1">
      <c r="A8" s="322"/>
      <c r="B8" s="294"/>
      <c r="C8" s="324"/>
      <c r="D8" s="263"/>
      <c r="E8" s="259"/>
      <c r="F8" s="263" t="s">
        <v>1</v>
      </c>
      <c r="G8" s="263"/>
      <c r="H8" s="263"/>
      <c r="I8" s="263"/>
      <c r="J8" s="263"/>
      <c r="K8" s="263"/>
      <c r="L8" s="263"/>
      <c r="M8" s="263" t="s">
        <v>2</v>
      </c>
      <c r="N8" s="263"/>
      <c r="O8" s="263"/>
      <c r="P8" s="263"/>
      <c r="Q8" s="263"/>
      <c r="R8" s="263"/>
      <c r="S8" s="263"/>
      <c r="T8" s="263" t="s">
        <v>3</v>
      </c>
      <c r="U8" s="263"/>
      <c r="V8" s="263"/>
      <c r="W8" s="263"/>
      <c r="X8" s="263"/>
      <c r="Y8" s="263"/>
      <c r="Z8" s="263"/>
      <c r="AA8" s="263" t="s">
        <v>4</v>
      </c>
      <c r="AB8" s="263"/>
      <c r="AC8" s="263"/>
      <c r="AD8" s="263"/>
      <c r="AE8" s="263"/>
      <c r="AF8" s="263"/>
      <c r="AG8" s="263"/>
      <c r="AH8" s="263" t="s">
        <v>131</v>
      </c>
      <c r="AI8" s="263"/>
      <c r="AJ8" s="263"/>
      <c r="AK8" s="271"/>
      <c r="AL8" s="264"/>
      <c r="AM8" s="265"/>
      <c r="AN8" s="265"/>
      <c r="AP8" s="317" t="s">
        <v>1</v>
      </c>
      <c r="AQ8" s="318"/>
      <c r="AR8" s="318"/>
      <c r="AS8" s="318"/>
      <c r="AT8" s="318"/>
      <c r="AU8" s="318"/>
      <c r="AV8" s="319"/>
      <c r="AW8" s="320"/>
    </row>
    <row r="9" spans="1:49" ht="15" customHeight="1">
      <c r="A9" s="322"/>
      <c r="B9" s="295" t="s">
        <v>168</v>
      </c>
      <c r="C9" s="324"/>
      <c r="D9" s="263"/>
      <c r="E9" s="259"/>
      <c r="F9" s="78">
        <f>DATE($M$2,$S$2,1)</f>
        <v>45992</v>
      </c>
      <c r="G9" s="78">
        <f>DATE($M$2,$S$2,2)</f>
        <v>45993</v>
      </c>
      <c r="H9" s="78">
        <f>DATE($M$2,$S$2,3)</f>
        <v>45994</v>
      </c>
      <c r="I9" s="78">
        <f>DATE($M$2,$S$2,4)</f>
        <v>45995</v>
      </c>
      <c r="J9" s="78">
        <f>DATE($M$2,$S$2,5)</f>
        <v>45996</v>
      </c>
      <c r="K9" s="78">
        <f>DATE($M$2,$S$2,6)</f>
        <v>45997</v>
      </c>
      <c r="L9" s="78">
        <f>DATE($M$2,$S$2,7)</f>
        <v>45998</v>
      </c>
      <c r="M9" s="78">
        <f>DATE($M$2,$S$2,8)</f>
        <v>45999</v>
      </c>
      <c r="N9" s="78">
        <f>DATE($M$2,$S$2,9)</f>
        <v>46000</v>
      </c>
      <c r="O9" s="78">
        <f>DATE($M$2,$S$2,10)</f>
        <v>46001</v>
      </c>
      <c r="P9" s="78">
        <f>DATE($M$2,$S$2,11)</f>
        <v>46002</v>
      </c>
      <c r="Q9" s="78">
        <f>DATE($M$2,$S$2,12)</f>
        <v>46003</v>
      </c>
      <c r="R9" s="78">
        <f>DATE($M$2,$S$2,13)</f>
        <v>46004</v>
      </c>
      <c r="S9" s="78">
        <f>DATE($M$2,$S$2,14)</f>
        <v>46005</v>
      </c>
      <c r="T9" s="78">
        <f>DATE($M$2,$S$2,15)</f>
        <v>46006</v>
      </c>
      <c r="U9" s="78">
        <f>DATE($M$2,$S$2,16)</f>
        <v>46007</v>
      </c>
      <c r="V9" s="78">
        <f>DATE($M$2,$S$2,17)</f>
        <v>46008</v>
      </c>
      <c r="W9" s="78">
        <f>DATE($M$2,$S$2,18)</f>
        <v>46009</v>
      </c>
      <c r="X9" s="78">
        <f>DATE($M$2,$S$2,19)</f>
        <v>46010</v>
      </c>
      <c r="Y9" s="78">
        <f>DATE($M$2,$S$2,20)</f>
        <v>46011</v>
      </c>
      <c r="Z9" s="78">
        <f>DATE($M$2,$S$2,21)</f>
        <v>46012</v>
      </c>
      <c r="AA9" s="78">
        <f>DATE($M$2,$S$2,22)</f>
        <v>46013</v>
      </c>
      <c r="AB9" s="78">
        <f>DATE($M$2,$S$2,23)</f>
        <v>46014</v>
      </c>
      <c r="AC9" s="78">
        <f>DATE($M$2,$S$2,24)</f>
        <v>46015</v>
      </c>
      <c r="AD9" s="78">
        <f>DATE($M$2,$S$2,25)</f>
        <v>46016</v>
      </c>
      <c r="AE9" s="78">
        <f>DATE($M$2,$S$2,26)</f>
        <v>46017</v>
      </c>
      <c r="AF9" s="78">
        <f>DATE($M$2,$S$2,27)</f>
        <v>46018</v>
      </c>
      <c r="AG9" s="78">
        <f>DATE($M$2,$S$2,28)</f>
        <v>46019</v>
      </c>
      <c r="AH9" s="78">
        <f>IF(DAY(EOMONTH(F9,0))&lt;29,"",DATE($M$2,$S$2,29))</f>
        <v>46020</v>
      </c>
      <c r="AI9" s="78">
        <f>IF(DAY(EOMONTH(F9,0))&lt;30,"",DATE($M$2,$S$2,30))</f>
        <v>46021</v>
      </c>
      <c r="AJ9" s="78">
        <f>IF(DAY(EOMONTH(F9,0))&lt;31,"",DATE($M$2,$S$2,31))</f>
        <v>46022</v>
      </c>
      <c r="AK9" s="271"/>
      <c r="AL9" s="264"/>
      <c r="AM9" s="265"/>
      <c r="AN9" s="265"/>
      <c r="AP9" s="117">
        <f>F9</f>
        <v>45992</v>
      </c>
      <c r="AQ9" s="117">
        <f t="shared" ref="AQ9:AV10" si="0">G9</f>
        <v>45993</v>
      </c>
      <c r="AR9" s="117">
        <f t="shared" si="0"/>
        <v>45994</v>
      </c>
      <c r="AS9" s="117">
        <f t="shared" si="0"/>
        <v>45995</v>
      </c>
      <c r="AT9" s="117">
        <f t="shared" si="0"/>
        <v>45996</v>
      </c>
      <c r="AU9" s="117">
        <f t="shared" si="0"/>
        <v>45997</v>
      </c>
      <c r="AV9" s="117">
        <f t="shared" si="0"/>
        <v>45998</v>
      </c>
      <c r="AW9" s="320"/>
    </row>
    <row r="10" spans="1:49" ht="15" customHeight="1">
      <c r="A10" s="322"/>
      <c r="B10" s="296"/>
      <c r="C10" s="325"/>
      <c r="D10" s="263"/>
      <c r="E10" s="259"/>
      <c r="F10" s="79">
        <f>DATE($M$2,$S$2,1)</f>
        <v>45992</v>
      </c>
      <c r="G10" s="79">
        <f>DATE($M$2,$S$2,2)</f>
        <v>45993</v>
      </c>
      <c r="H10" s="79">
        <f>DATE($M$2,$S$2,3)</f>
        <v>45994</v>
      </c>
      <c r="I10" s="79">
        <f>DATE($M$2,$S$2,4)</f>
        <v>45995</v>
      </c>
      <c r="J10" s="79">
        <f>DATE($M$2,$S$2,5)</f>
        <v>45996</v>
      </c>
      <c r="K10" s="79">
        <f>DATE($M$2,$S$2,6)</f>
        <v>45997</v>
      </c>
      <c r="L10" s="79">
        <f>DATE($M$2,$S$2,7)</f>
        <v>45998</v>
      </c>
      <c r="M10" s="79">
        <f>DATE($M$2,$S$2,8)</f>
        <v>45999</v>
      </c>
      <c r="N10" s="79">
        <f>DATE($M$2,$S$2,9)</f>
        <v>46000</v>
      </c>
      <c r="O10" s="79">
        <f>DATE($M$2,$S$2,10)</f>
        <v>46001</v>
      </c>
      <c r="P10" s="79">
        <f>DATE($M$2,$S$2,11)</f>
        <v>46002</v>
      </c>
      <c r="Q10" s="79">
        <f>DATE($M$2,$S$2,12)</f>
        <v>46003</v>
      </c>
      <c r="R10" s="79">
        <f>DATE($M$2,$S$2,13)</f>
        <v>46004</v>
      </c>
      <c r="S10" s="79">
        <f>DATE($M$2,$S$2,14)</f>
        <v>46005</v>
      </c>
      <c r="T10" s="79">
        <f>DATE($M$2,$S$2,15)</f>
        <v>46006</v>
      </c>
      <c r="U10" s="79">
        <f>DATE($M$2,$S$2,16)</f>
        <v>46007</v>
      </c>
      <c r="V10" s="79">
        <f>DATE($M$2,$S$2,17)</f>
        <v>46008</v>
      </c>
      <c r="W10" s="79">
        <f>DATE($M$2,$S$2,18)</f>
        <v>46009</v>
      </c>
      <c r="X10" s="79">
        <f>DATE($M$2,$S$2,19)</f>
        <v>46010</v>
      </c>
      <c r="Y10" s="79">
        <f>DATE($M$2,$S$2,20)</f>
        <v>46011</v>
      </c>
      <c r="Z10" s="79">
        <f>DATE($M$2,$S$2,21)</f>
        <v>46012</v>
      </c>
      <c r="AA10" s="79">
        <f>DATE($M$2,$S$2,22)</f>
        <v>46013</v>
      </c>
      <c r="AB10" s="79">
        <f>DATE($M$2,$S$2,23)</f>
        <v>46014</v>
      </c>
      <c r="AC10" s="79">
        <f>DATE($M$2,$S$2,24)</f>
        <v>46015</v>
      </c>
      <c r="AD10" s="79">
        <f>DATE($M$2,$S$2,25)</f>
        <v>46016</v>
      </c>
      <c r="AE10" s="79">
        <f>DATE($M$2,$S$2,26)</f>
        <v>46017</v>
      </c>
      <c r="AF10" s="79">
        <f>DATE($M$2,$S$2,27)</f>
        <v>46018</v>
      </c>
      <c r="AG10" s="79">
        <f>DATE($M$2,$S$2,28)</f>
        <v>46019</v>
      </c>
      <c r="AH10" s="79">
        <f>IF(DAY(EOMONTH(F10,0))&lt;29,"",DATE($M$2,$S$2,29))</f>
        <v>46020</v>
      </c>
      <c r="AI10" s="79">
        <f>IF(DAY(EOMONTH(F10,0))&lt;30,"",DATE($M$2,$S$2,30))</f>
        <v>46021</v>
      </c>
      <c r="AJ10" s="79">
        <f>IF(DAY(EOMONTH(F10,0))&lt;31,"",DATE($M$2,$S$2,31))</f>
        <v>46022</v>
      </c>
      <c r="AK10" s="271"/>
      <c r="AL10" s="264"/>
      <c r="AM10" s="265"/>
      <c r="AN10" s="265"/>
      <c r="AP10" s="118">
        <f>F10</f>
        <v>45992</v>
      </c>
      <c r="AQ10" s="118">
        <f t="shared" si="0"/>
        <v>45993</v>
      </c>
      <c r="AR10" s="118">
        <f t="shared" si="0"/>
        <v>45994</v>
      </c>
      <c r="AS10" s="118">
        <f t="shared" si="0"/>
        <v>45995</v>
      </c>
      <c r="AT10" s="118">
        <f t="shared" si="0"/>
        <v>45996</v>
      </c>
      <c r="AU10" s="118">
        <f t="shared" si="0"/>
        <v>45997</v>
      </c>
      <c r="AV10" s="118">
        <f t="shared" si="0"/>
        <v>45998</v>
      </c>
      <c r="AW10" s="320"/>
    </row>
    <row r="11" spans="1:49" ht="18" customHeight="1">
      <c r="A11" s="75">
        <v>1</v>
      </c>
      <c r="B11" s="99" t="s">
        <v>169</v>
      </c>
      <c r="C11" s="80" t="s">
        <v>141</v>
      </c>
      <c r="D11" s="100"/>
      <c r="E11" s="101" t="s">
        <v>141</v>
      </c>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2">
        <f>+SUM(F11:AJ11)</f>
        <v>0</v>
      </c>
      <c r="AL11" s="83">
        <f>IF($AK$3="４週",AK11/4,AK11/(DAY(EOMONTH($F$9,0))/7))</f>
        <v>0</v>
      </c>
      <c r="AM11" s="258"/>
      <c r="AN11" s="258"/>
      <c r="AP11" s="119" t="s">
        <v>226</v>
      </c>
      <c r="AQ11" s="119" t="s">
        <v>227</v>
      </c>
      <c r="AR11" s="119"/>
      <c r="AS11" s="119"/>
      <c r="AT11" s="119"/>
      <c r="AU11" s="119"/>
      <c r="AV11" s="119"/>
      <c r="AW11" s="70" t="str">
        <f>E11</f>
        <v>A</v>
      </c>
    </row>
    <row r="12" spans="1:49" ht="18" customHeight="1">
      <c r="A12" s="75">
        <v>2</v>
      </c>
      <c r="B12" s="99" t="s">
        <v>187</v>
      </c>
      <c r="C12" s="80" t="s">
        <v>143</v>
      </c>
      <c r="D12" s="100"/>
      <c r="E12" s="101" t="s">
        <v>143</v>
      </c>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f t="shared" ref="AK12:AK31" si="1">+SUM(F12:AJ12)</f>
        <v>0</v>
      </c>
      <c r="AL12" s="83">
        <f>IF($AK$3="４週",AK12/4,AK12/(DAY(EOMONTH($F$9,0))/7))</f>
        <v>0</v>
      </c>
      <c r="AM12" s="258"/>
      <c r="AN12" s="258"/>
      <c r="AP12" s="119"/>
      <c r="AQ12" s="119"/>
      <c r="AR12" s="119"/>
      <c r="AS12" s="119"/>
      <c r="AT12" s="119"/>
      <c r="AU12" s="119"/>
      <c r="AV12" s="119"/>
      <c r="AW12" s="70" t="str">
        <f t="shared" ref="AW12:AW30" si="2">E12</f>
        <v>B</v>
      </c>
    </row>
    <row r="13" spans="1:49" ht="18" customHeight="1">
      <c r="A13" s="75">
        <v>3</v>
      </c>
      <c r="B13" s="120" t="s">
        <v>228</v>
      </c>
      <c r="C13" s="80" t="s">
        <v>145</v>
      </c>
      <c r="D13" s="100"/>
      <c r="E13" s="101" t="s">
        <v>145</v>
      </c>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f t="shared" si="1"/>
        <v>0</v>
      </c>
      <c r="AL13" s="83">
        <f>IF($AK$3="４週",AK13/4,AK13/(DAY(EOMONTH($F$9,0))/7))</f>
        <v>0</v>
      </c>
      <c r="AM13" s="258"/>
      <c r="AN13" s="258"/>
      <c r="AP13" s="119"/>
      <c r="AQ13" s="119"/>
      <c r="AR13" s="119"/>
      <c r="AS13" s="119"/>
      <c r="AT13" s="119"/>
      <c r="AU13" s="119"/>
      <c r="AV13" s="119"/>
      <c r="AW13" s="70" t="str">
        <f t="shared" si="2"/>
        <v>C</v>
      </c>
    </row>
    <row r="14" spans="1:49" ht="18" customHeight="1">
      <c r="A14" s="75">
        <v>4</v>
      </c>
      <c r="B14" s="120" t="s">
        <v>194</v>
      </c>
      <c r="C14" s="80" t="s">
        <v>141</v>
      </c>
      <c r="D14" s="100"/>
      <c r="E14" s="101" t="s">
        <v>147</v>
      </c>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f t="shared" si="1"/>
        <v>0</v>
      </c>
      <c r="AL14" s="83">
        <f>IF($AK$3="４週",AK14/4,AK14/(DAY(EOMONTH($F$9,0))/7))</f>
        <v>0</v>
      </c>
      <c r="AM14" s="258"/>
      <c r="AN14" s="258"/>
      <c r="AP14" s="119"/>
      <c r="AQ14" s="119"/>
      <c r="AR14" s="119"/>
      <c r="AS14" s="119"/>
      <c r="AT14" s="119"/>
      <c r="AU14" s="119"/>
      <c r="AV14" s="119"/>
      <c r="AW14" s="70" t="str">
        <f t="shared" si="2"/>
        <v>D</v>
      </c>
    </row>
    <row r="15" spans="1:49" ht="18" customHeight="1">
      <c r="A15" s="75">
        <v>5</v>
      </c>
      <c r="B15" s="120"/>
      <c r="C15" s="80"/>
      <c r="D15" s="100"/>
      <c r="E15" s="10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2">
        <f t="shared" si="1"/>
        <v>0</v>
      </c>
      <c r="AL15" s="83">
        <f t="shared" ref="AL15:AL30" si="3">IF($AK$3="４週",AK15/4,AK15/(DAY(EOMONTH($F$9,0))/7))</f>
        <v>0</v>
      </c>
      <c r="AM15" s="258"/>
      <c r="AN15" s="258"/>
      <c r="AP15" s="119"/>
      <c r="AQ15" s="119"/>
      <c r="AR15" s="119"/>
      <c r="AS15" s="119"/>
      <c r="AT15" s="119"/>
      <c r="AU15" s="119"/>
      <c r="AV15" s="119"/>
      <c r="AW15" s="70">
        <f t="shared" si="2"/>
        <v>0</v>
      </c>
    </row>
    <row r="16" spans="1:49" ht="18" customHeight="1">
      <c r="A16" s="75">
        <v>6</v>
      </c>
      <c r="B16" s="120"/>
      <c r="C16" s="80"/>
      <c r="D16" s="100"/>
      <c r="E16" s="10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2">
        <f t="shared" si="1"/>
        <v>0</v>
      </c>
      <c r="AL16" s="83">
        <f t="shared" si="3"/>
        <v>0</v>
      </c>
      <c r="AM16" s="258"/>
      <c r="AN16" s="258"/>
      <c r="AP16" s="119"/>
      <c r="AQ16" s="119"/>
      <c r="AR16" s="119"/>
      <c r="AS16" s="119"/>
      <c r="AT16" s="119"/>
      <c r="AU16" s="119"/>
      <c r="AV16" s="119"/>
      <c r="AW16" s="70">
        <f t="shared" si="2"/>
        <v>0</v>
      </c>
    </row>
    <row r="17" spans="1:49" ht="18" customHeight="1">
      <c r="A17" s="75">
        <v>7</v>
      </c>
      <c r="B17" s="120"/>
      <c r="C17" s="80"/>
      <c r="D17" s="100"/>
      <c r="E17" s="10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2">
        <f t="shared" si="1"/>
        <v>0</v>
      </c>
      <c r="AL17" s="83">
        <f t="shared" si="3"/>
        <v>0</v>
      </c>
      <c r="AM17" s="258"/>
      <c r="AN17" s="258"/>
      <c r="AP17" s="119"/>
      <c r="AQ17" s="119"/>
      <c r="AR17" s="119"/>
      <c r="AS17" s="119"/>
      <c r="AT17" s="119"/>
      <c r="AU17" s="119"/>
      <c r="AV17" s="119"/>
      <c r="AW17" s="70">
        <f t="shared" si="2"/>
        <v>0</v>
      </c>
    </row>
    <row r="18" spans="1:49" ht="18" customHeight="1">
      <c r="A18" s="75">
        <v>8</v>
      </c>
      <c r="B18" s="120"/>
      <c r="C18" s="80"/>
      <c r="D18" s="100"/>
      <c r="E18" s="10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2">
        <f t="shared" si="1"/>
        <v>0</v>
      </c>
      <c r="AL18" s="83">
        <f t="shared" si="3"/>
        <v>0</v>
      </c>
      <c r="AM18" s="258"/>
      <c r="AN18" s="258"/>
      <c r="AP18" s="119"/>
      <c r="AQ18" s="119"/>
      <c r="AR18" s="119"/>
      <c r="AS18" s="119"/>
      <c r="AT18" s="119"/>
      <c r="AU18" s="119"/>
      <c r="AV18" s="119"/>
      <c r="AW18" s="70">
        <f t="shared" si="2"/>
        <v>0</v>
      </c>
    </row>
    <row r="19" spans="1:49" ht="18" customHeight="1">
      <c r="A19" s="75">
        <v>9</v>
      </c>
      <c r="B19" s="120"/>
      <c r="C19" s="80"/>
      <c r="D19" s="100"/>
      <c r="E19" s="10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f t="shared" si="1"/>
        <v>0</v>
      </c>
      <c r="AL19" s="83">
        <f t="shared" si="3"/>
        <v>0</v>
      </c>
      <c r="AM19" s="258"/>
      <c r="AN19" s="258"/>
      <c r="AP19" s="119"/>
      <c r="AQ19" s="119"/>
      <c r="AR19" s="119"/>
      <c r="AS19" s="119"/>
      <c r="AT19" s="119"/>
      <c r="AU19" s="119"/>
      <c r="AV19" s="119"/>
      <c r="AW19" s="70">
        <f t="shared" si="2"/>
        <v>0</v>
      </c>
    </row>
    <row r="20" spans="1:49" ht="18" customHeight="1">
      <c r="A20" s="75">
        <v>10</v>
      </c>
      <c r="B20" s="120"/>
      <c r="C20" s="80"/>
      <c r="D20" s="100"/>
      <c r="E20" s="10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f t="shared" si="1"/>
        <v>0</v>
      </c>
      <c r="AL20" s="83">
        <f t="shared" si="3"/>
        <v>0</v>
      </c>
      <c r="AM20" s="258"/>
      <c r="AN20" s="258"/>
      <c r="AP20" s="119"/>
      <c r="AQ20" s="119"/>
      <c r="AR20" s="119"/>
      <c r="AS20" s="119"/>
      <c r="AT20" s="119"/>
      <c r="AU20" s="119"/>
      <c r="AV20" s="119"/>
      <c r="AW20" s="70">
        <f t="shared" si="2"/>
        <v>0</v>
      </c>
    </row>
    <row r="21" spans="1:49" ht="18" customHeight="1">
      <c r="A21" s="75">
        <v>11</v>
      </c>
      <c r="B21" s="120"/>
      <c r="C21" s="80"/>
      <c r="D21" s="100"/>
      <c r="E21" s="10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f t="shared" si="1"/>
        <v>0</v>
      </c>
      <c r="AL21" s="83">
        <f t="shared" si="3"/>
        <v>0</v>
      </c>
      <c r="AM21" s="258"/>
      <c r="AN21" s="258"/>
      <c r="AP21" s="119"/>
      <c r="AQ21" s="119"/>
      <c r="AR21" s="119"/>
      <c r="AS21" s="119"/>
      <c r="AT21" s="119"/>
      <c r="AU21" s="119"/>
      <c r="AV21" s="119"/>
      <c r="AW21" s="70">
        <f t="shared" si="2"/>
        <v>0</v>
      </c>
    </row>
    <row r="22" spans="1:49" ht="18" customHeight="1">
      <c r="A22" s="75">
        <v>12</v>
      </c>
      <c r="B22" s="120"/>
      <c r="C22" s="80"/>
      <c r="D22" s="100"/>
      <c r="E22" s="10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f t="shared" si="1"/>
        <v>0</v>
      </c>
      <c r="AL22" s="83">
        <f t="shared" si="3"/>
        <v>0</v>
      </c>
      <c r="AM22" s="258"/>
      <c r="AN22" s="258"/>
      <c r="AP22" s="119"/>
      <c r="AQ22" s="119"/>
      <c r="AR22" s="119"/>
      <c r="AS22" s="119"/>
      <c r="AT22" s="119"/>
      <c r="AU22" s="119"/>
      <c r="AV22" s="119"/>
      <c r="AW22" s="70">
        <f t="shared" si="2"/>
        <v>0</v>
      </c>
    </row>
    <row r="23" spans="1:49" ht="18" customHeight="1">
      <c r="A23" s="75">
        <v>13</v>
      </c>
      <c r="B23" s="120"/>
      <c r="C23" s="80"/>
      <c r="D23" s="100"/>
      <c r="E23" s="10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f t="shared" si="1"/>
        <v>0</v>
      </c>
      <c r="AL23" s="83">
        <f t="shared" si="3"/>
        <v>0</v>
      </c>
      <c r="AM23" s="258"/>
      <c r="AN23" s="258"/>
      <c r="AP23" s="119"/>
      <c r="AQ23" s="119"/>
      <c r="AR23" s="119"/>
      <c r="AS23" s="119"/>
      <c r="AT23" s="119"/>
      <c r="AU23" s="119"/>
      <c r="AV23" s="119"/>
      <c r="AW23" s="70">
        <f t="shared" si="2"/>
        <v>0</v>
      </c>
    </row>
    <row r="24" spans="1:49" ht="18" customHeight="1">
      <c r="A24" s="75">
        <v>14</v>
      </c>
      <c r="B24" s="120"/>
      <c r="C24" s="80"/>
      <c r="D24" s="100"/>
      <c r="E24" s="10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f t="shared" si="1"/>
        <v>0</v>
      </c>
      <c r="AL24" s="83">
        <f t="shared" si="3"/>
        <v>0</v>
      </c>
      <c r="AM24" s="258"/>
      <c r="AN24" s="258"/>
      <c r="AP24" s="119"/>
      <c r="AQ24" s="119"/>
      <c r="AR24" s="119"/>
      <c r="AS24" s="119"/>
      <c r="AT24" s="119"/>
      <c r="AU24" s="119"/>
      <c r="AV24" s="119"/>
      <c r="AW24" s="70">
        <f t="shared" si="2"/>
        <v>0</v>
      </c>
    </row>
    <row r="25" spans="1:49" ht="18" customHeight="1">
      <c r="A25" s="75">
        <v>15</v>
      </c>
      <c r="B25" s="120"/>
      <c r="C25" s="80"/>
      <c r="D25" s="100"/>
      <c r="E25" s="10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f t="shared" si="1"/>
        <v>0</v>
      </c>
      <c r="AL25" s="83">
        <f t="shared" si="3"/>
        <v>0</v>
      </c>
      <c r="AM25" s="258"/>
      <c r="AN25" s="258"/>
      <c r="AP25" s="119"/>
      <c r="AQ25" s="119"/>
      <c r="AR25" s="119"/>
      <c r="AS25" s="119"/>
      <c r="AT25" s="119"/>
      <c r="AU25" s="119"/>
      <c r="AV25" s="119"/>
      <c r="AW25" s="70">
        <f t="shared" si="2"/>
        <v>0</v>
      </c>
    </row>
    <row r="26" spans="1:49" ht="18" customHeight="1">
      <c r="A26" s="75">
        <v>16</v>
      </c>
      <c r="B26" s="120"/>
      <c r="C26" s="80"/>
      <c r="D26" s="100"/>
      <c r="E26" s="10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2">
        <f t="shared" si="1"/>
        <v>0</v>
      </c>
      <c r="AL26" s="83">
        <f t="shared" si="3"/>
        <v>0</v>
      </c>
      <c r="AM26" s="258"/>
      <c r="AN26" s="258"/>
      <c r="AP26" s="119"/>
      <c r="AQ26" s="119"/>
      <c r="AR26" s="119"/>
      <c r="AS26" s="119"/>
      <c r="AT26" s="119"/>
      <c r="AU26" s="119"/>
      <c r="AV26" s="119"/>
      <c r="AW26" s="70">
        <f t="shared" si="2"/>
        <v>0</v>
      </c>
    </row>
    <row r="27" spans="1:49" ht="18" customHeight="1">
      <c r="A27" s="75">
        <v>17</v>
      </c>
      <c r="B27" s="120"/>
      <c r="C27" s="80"/>
      <c r="D27" s="100"/>
      <c r="E27" s="10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f t="shared" si="1"/>
        <v>0</v>
      </c>
      <c r="AL27" s="83">
        <f t="shared" si="3"/>
        <v>0</v>
      </c>
      <c r="AM27" s="258"/>
      <c r="AN27" s="258"/>
      <c r="AP27" s="119"/>
      <c r="AQ27" s="119"/>
      <c r="AR27" s="119"/>
      <c r="AS27" s="119"/>
      <c r="AT27" s="119"/>
      <c r="AU27" s="119"/>
      <c r="AV27" s="119"/>
      <c r="AW27" s="70">
        <f t="shared" si="2"/>
        <v>0</v>
      </c>
    </row>
    <row r="28" spans="1:49" ht="18" customHeight="1">
      <c r="A28" s="75">
        <v>18</v>
      </c>
      <c r="B28" s="120"/>
      <c r="C28" s="80"/>
      <c r="D28" s="100"/>
      <c r="E28" s="10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2">
        <f t="shared" si="1"/>
        <v>0</v>
      </c>
      <c r="AL28" s="83">
        <f t="shared" si="3"/>
        <v>0</v>
      </c>
      <c r="AM28" s="258"/>
      <c r="AN28" s="258"/>
      <c r="AP28" s="119"/>
      <c r="AQ28" s="119"/>
      <c r="AR28" s="119"/>
      <c r="AS28" s="119"/>
      <c r="AT28" s="119"/>
      <c r="AU28" s="119"/>
      <c r="AV28" s="119"/>
      <c r="AW28" s="70">
        <f t="shared" si="2"/>
        <v>0</v>
      </c>
    </row>
    <row r="29" spans="1:49" ht="18" customHeight="1">
      <c r="A29" s="75">
        <v>19</v>
      </c>
      <c r="B29" s="120"/>
      <c r="C29" s="80"/>
      <c r="D29" s="100"/>
      <c r="E29" s="10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f t="shared" si="1"/>
        <v>0</v>
      </c>
      <c r="AL29" s="83">
        <f t="shared" si="3"/>
        <v>0</v>
      </c>
      <c r="AM29" s="258"/>
      <c r="AN29" s="258"/>
      <c r="AP29" s="119"/>
      <c r="AQ29" s="119"/>
      <c r="AR29" s="119"/>
      <c r="AS29" s="119"/>
      <c r="AT29" s="119"/>
      <c r="AU29" s="119"/>
      <c r="AV29" s="119"/>
      <c r="AW29" s="70">
        <f t="shared" si="2"/>
        <v>0</v>
      </c>
    </row>
    <row r="30" spans="1:49" ht="18" customHeight="1">
      <c r="A30" s="75">
        <v>20</v>
      </c>
      <c r="B30" s="120"/>
      <c r="C30" s="80"/>
      <c r="D30" s="100"/>
      <c r="E30" s="10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f t="shared" si="1"/>
        <v>0</v>
      </c>
      <c r="AL30" s="83">
        <f t="shared" si="3"/>
        <v>0</v>
      </c>
      <c r="AM30" s="258"/>
      <c r="AN30" s="258"/>
      <c r="AP30" s="119"/>
      <c r="AQ30" s="119"/>
      <c r="AR30" s="119"/>
      <c r="AS30" s="119"/>
      <c r="AT30" s="119"/>
      <c r="AU30" s="119"/>
      <c r="AV30" s="119"/>
      <c r="AW30" s="70">
        <f t="shared" si="2"/>
        <v>0</v>
      </c>
    </row>
    <row r="31" spans="1:49" ht="18" customHeight="1">
      <c r="A31" s="259" t="s">
        <v>40</v>
      </c>
      <c r="B31" s="260"/>
      <c r="C31" s="260"/>
      <c r="D31" s="260"/>
      <c r="E31" s="260"/>
      <c r="F31" s="84">
        <f t="shared" ref="F31:AJ31" si="4">+SUM(F11:F30)</f>
        <v>0</v>
      </c>
      <c r="G31" s="84">
        <f t="shared" si="4"/>
        <v>0</v>
      </c>
      <c r="H31" s="84">
        <f t="shared" si="4"/>
        <v>0</v>
      </c>
      <c r="I31" s="84">
        <f t="shared" si="4"/>
        <v>0</v>
      </c>
      <c r="J31" s="84">
        <f t="shared" si="4"/>
        <v>0</v>
      </c>
      <c r="K31" s="84">
        <f t="shared" si="4"/>
        <v>0</v>
      </c>
      <c r="L31" s="84">
        <f t="shared" si="4"/>
        <v>0</v>
      </c>
      <c r="M31" s="84">
        <f t="shared" si="4"/>
        <v>0</v>
      </c>
      <c r="N31" s="84">
        <f t="shared" si="4"/>
        <v>0</v>
      </c>
      <c r="O31" s="84">
        <f t="shared" si="4"/>
        <v>0</v>
      </c>
      <c r="P31" s="84">
        <f t="shared" si="4"/>
        <v>0</v>
      </c>
      <c r="Q31" s="84">
        <f t="shared" si="4"/>
        <v>0</v>
      </c>
      <c r="R31" s="84">
        <f t="shared" si="4"/>
        <v>0</v>
      </c>
      <c r="S31" s="84">
        <f t="shared" si="4"/>
        <v>0</v>
      </c>
      <c r="T31" s="84">
        <f t="shared" si="4"/>
        <v>0</v>
      </c>
      <c r="U31" s="84">
        <f t="shared" si="4"/>
        <v>0</v>
      </c>
      <c r="V31" s="84">
        <f t="shared" si="4"/>
        <v>0</v>
      </c>
      <c r="W31" s="84">
        <f t="shared" si="4"/>
        <v>0</v>
      </c>
      <c r="X31" s="84">
        <f t="shared" si="4"/>
        <v>0</v>
      </c>
      <c r="Y31" s="84">
        <f t="shared" si="4"/>
        <v>0</v>
      </c>
      <c r="Z31" s="84">
        <f t="shared" si="4"/>
        <v>0</v>
      </c>
      <c r="AA31" s="84">
        <f t="shared" si="4"/>
        <v>0</v>
      </c>
      <c r="AB31" s="84">
        <f t="shared" si="4"/>
        <v>0</v>
      </c>
      <c r="AC31" s="84">
        <f t="shared" si="4"/>
        <v>0</v>
      </c>
      <c r="AD31" s="84">
        <f t="shared" si="4"/>
        <v>0</v>
      </c>
      <c r="AE31" s="84">
        <f t="shared" si="4"/>
        <v>0</v>
      </c>
      <c r="AF31" s="84">
        <f t="shared" si="4"/>
        <v>0</v>
      </c>
      <c r="AG31" s="84">
        <f t="shared" si="4"/>
        <v>0</v>
      </c>
      <c r="AH31" s="84">
        <f t="shared" si="4"/>
        <v>0</v>
      </c>
      <c r="AI31" s="84">
        <f t="shared" si="4"/>
        <v>0</v>
      </c>
      <c r="AJ31" s="84">
        <f t="shared" si="4"/>
        <v>0</v>
      </c>
      <c r="AK31" s="82">
        <f t="shared" si="1"/>
        <v>0</v>
      </c>
      <c r="AL31" s="83">
        <f>IF($AK$3="４週",AK31/4,AK31/(DAY(EOMONTH($F$9,0))/7))</f>
        <v>0</v>
      </c>
      <c r="AM31" s="261"/>
      <c r="AN31" s="261"/>
    </row>
    <row r="32" spans="1:49" ht="18" customHeight="1">
      <c r="A32" s="260" t="s">
        <v>6</v>
      </c>
      <c r="B32" s="260"/>
      <c r="C32" s="260"/>
      <c r="D32" s="260"/>
      <c r="E32" s="262"/>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4"/>
      <c r="AL32" s="86"/>
      <c r="AM32" s="261"/>
      <c r="AN32" s="261"/>
    </row>
    <row r="33" spans="1:53" ht="15" customHeight="1">
      <c r="A33" s="263" t="s">
        <v>293</v>
      </c>
      <c r="B33" s="263"/>
      <c r="C33" s="263"/>
      <c r="D33" s="263"/>
      <c r="E33" s="263"/>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8"/>
      <c r="AL33" s="338"/>
      <c r="AM33" s="320"/>
      <c r="AN33" s="320"/>
      <c r="AO33" s="102"/>
      <c r="AP33" s="102"/>
      <c r="AY33" s="102"/>
    </row>
    <row r="34" spans="1:53" ht="15" customHeight="1">
      <c r="A34" s="74"/>
      <c r="B34" s="74"/>
      <c r="C34" s="74"/>
      <c r="D34" s="74"/>
      <c r="E34" s="74"/>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74"/>
      <c r="AL34" s="74"/>
      <c r="AM34" s="65"/>
      <c r="AO34" s="121"/>
      <c r="AP34" s="121"/>
      <c r="AQ34" s="122"/>
      <c r="AR34" s="122"/>
      <c r="AS34" s="122"/>
      <c r="AT34" s="122"/>
      <c r="AU34" s="122"/>
      <c r="AV34" s="122"/>
      <c r="AW34" s="122"/>
      <c r="AX34" s="122"/>
    </row>
    <row r="35" spans="1:53" ht="21" customHeight="1">
      <c r="A35" s="64" t="s">
        <v>190</v>
      </c>
      <c r="B35" s="74"/>
      <c r="C35" s="74"/>
      <c r="D35" s="74"/>
      <c r="E35" s="74"/>
      <c r="F35" s="74"/>
      <c r="G35" s="87"/>
      <c r="H35" s="87"/>
      <c r="I35" s="87"/>
      <c r="J35" s="87"/>
      <c r="K35" s="87"/>
      <c r="L35" s="87"/>
      <c r="M35" s="87"/>
      <c r="N35" s="87"/>
      <c r="O35" s="87"/>
      <c r="AM35" s="74"/>
      <c r="AN35" s="65"/>
      <c r="AO35" s="102"/>
      <c r="AP35" s="102"/>
    </row>
    <row r="36" spans="1:53" ht="25" customHeight="1">
      <c r="A36" s="263"/>
      <c r="B36" s="263"/>
      <c r="C36" s="263"/>
      <c r="D36" s="111">
        <v>4</v>
      </c>
      <c r="E36" s="111">
        <v>5</v>
      </c>
      <c r="F36" s="292">
        <v>6</v>
      </c>
      <c r="G36" s="292"/>
      <c r="H36" s="292"/>
      <c r="I36" s="292">
        <v>7</v>
      </c>
      <c r="J36" s="292"/>
      <c r="K36" s="292"/>
      <c r="L36" s="292">
        <v>8</v>
      </c>
      <c r="M36" s="292"/>
      <c r="N36" s="292"/>
      <c r="O36" s="292">
        <v>9</v>
      </c>
      <c r="P36" s="292"/>
      <c r="Q36" s="292"/>
      <c r="R36" s="292">
        <v>10</v>
      </c>
      <c r="S36" s="292"/>
      <c r="T36" s="292"/>
      <c r="U36" s="292">
        <v>11</v>
      </c>
      <c r="V36" s="292"/>
      <c r="W36" s="292"/>
      <c r="X36" s="292">
        <v>12</v>
      </c>
      <c r="Y36" s="292"/>
      <c r="Z36" s="292"/>
      <c r="AA36" s="292">
        <v>1</v>
      </c>
      <c r="AB36" s="292"/>
      <c r="AC36" s="292"/>
      <c r="AD36" s="292">
        <v>2</v>
      </c>
      <c r="AE36" s="292"/>
      <c r="AF36" s="292"/>
      <c r="AG36" s="292">
        <v>3</v>
      </c>
      <c r="AH36" s="292"/>
      <c r="AI36" s="292"/>
      <c r="AJ36" s="263" t="s">
        <v>5</v>
      </c>
      <c r="AK36" s="263"/>
      <c r="AL36" s="77" t="s">
        <v>191</v>
      </c>
      <c r="AM36" s="315" t="s">
        <v>229</v>
      </c>
      <c r="AN36" s="316"/>
      <c r="AO36" s="121"/>
      <c r="AP36" s="317" t="s">
        <v>230</v>
      </c>
      <c r="AQ36" s="318"/>
      <c r="AR36" s="318"/>
      <c r="AS36" s="318"/>
      <c r="AT36" s="318"/>
      <c r="AU36" s="318"/>
      <c r="AV36" s="318"/>
      <c r="AW36" s="319"/>
      <c r="AX36" s="122"/>
      <c r="AY36" s="102"/>
      <c r="AZ36" s="102"/>
      <c r="BA36" s="102"/>
    </row>
    <row r="37" spans="1:53" ht="22" customHeight="1">
      <c r="A37" s="291" t="s">
        <v>195</v>
      </c>
      <c r="B37" s="291"/>
      <c r="C37" s="291"/>
      <c r="D37" s="97">
        <f>SUM(D38,D39,D40,D41,D43,D45)</f>
        <v>0</v>
      </c>
      <c r="E37" s="97">
        <f>SUM(E38,E39,E40,E41,E43,E45)</f>
        <v>0</v>
      </c>
      <c r="F37" s="312">
        <f>SUM(F38,F39,F40,F41,F43,F45)</f>
        <v>0</v>
      </c>
      <c r="G37" s="313"/>
      <c r="H37" s="314"/>
      <c r="I37" s="312">
        <f>SUM(I38,I39,I40,I41,I43,I45)</f>
        <v>0</v>
      </c>
      <c r="J37" s="313">
        <f t="shared" ref="J37:AI37" si="5">SUM(J38,J39,J40,J41,J43,J45)</f>
        <v>0</v>
      </c>
      <c r="K37" s="314">
        <f t="shared" si="5"/>
        <v>0</v>
      </c>
      <c r="L37" s="312">
        <f>SUM(L38,L39,L40,L41,L43,L45)</f>
        <v>0</v>
      </c>
      <c r="M37" s="313"/>
      <c r="N37" s="314"/>
      <c r="O37" s="312">
        <f>SUM(O38,O39,O40,O41,O43,O45)</f>
        <v>0</v>
      </c>
      <c r="P37" s="313"/>
      <c r="Q37" s="314"/>
      <c r="R37" s="312">
        <f>SUM(R38,R39,R40,R41,R43,R45)</f>
        <v>0</v>
      </c>
      <c r="S37" s="313"/>
      <c r="T37" s="314"/>
      <c r="U37" s="312">
        <f>SUM(U38,U39,U40,U41,U43,U45)</f>
        <v>0</v>
      </c>
      <c r="V37" s="313">
        <f t="shared" si="5"/>
        <v>0</v>
      </c>
      <c r="W37" s="314">
        <f t="shared" si="5"/>
        <v>0</v>
      </c>
      <c r="X37" s="312">
        <f>SUM(X38,X39,X40,X41,X43,X45)</f>
        <v>0</v>
      </c>
      <c r="Y37" s="313">
        <f t="shared" si="5"/>
        <v>0</v>
      </c>
      <c r="Z37" s="314">
        <f t="shared" si="5"/>
        <v>0</v>
      </c>
      <c r="AA37" s="312">
        <f>SUM(AA38,AA39,AA40,AA41,AA43,AA45)</f>
        <v>0</v>
      </c>
      <c r="AB37" s="313">
        <f t="shared" si="5"/>
        <v>0</v>
      </c>
      <c r="AC37" s="314">
        <f t="shared" si="5"/>
        <v>0</v>
      </c>
      <c r="AD37" s="312">
        <f>SUM(AD38,AD39,AD40,AD41,AD43,AD45)</f>
        <v>0</v>
      </c>
      <c r="AE37" s="313">
        <f t="shared" si="5"/>
        <v>0</v>
      </c>
      <c r="AF37" s="314">
        <f t="shared" si="5"/>
        <v>0</v>
      </c>
      <c r="AG37" s="312">
        <f>SUM(AG38,AG39,AG40,AG41,AG43,AG45)</f>
        <v>0</v>
      </c>
      <c r="AH37" s="313">
        <f t="shared" si="5"/>
        <v>0</v>
      </c>
      <c r="AI37" s="314">
        <f t="shared" si="5"/>
        <v>0</v>
      </c>
      <c r="AJ37" s="257">
        <f>SUM(D37:AI37)</f>
        <v>0</v>
      </c>
      <c r="AK37" s="257"/>
      <c r="AL37" s="112" t="e">
        <f>ROUNDUP(AJ37/AJ47,1)</f>
        <v>#DIV/0!</v>
      </c>
      <c r="AM37" s="302"/>
      <c r="AN37" s="303"/>
      <c r="AO37" s="102"/>
      <c r="AP37" s="123"/>
      <c r="AQ37" s="124"/>
      <c r="AR37" s="124"/>
      <c r="AS37" s="124"/>
      <c r="AT37" s="124"/>
      <c r="AU37" s="124"/>
      <c r="AV37" s="124"/>
      <c r="AW37" s="125"/>
      <c r="AY37" s="102"/>
      <c r="AZ37" s="102"/>
      <c r="BA37" s="102"/>
    </row>
    <row r="38" spans="1:53" ht="22" customHeight="1">
      <c r="A38" s="311" t="s">
        <v>231</v>
      </c>
      <c r="B38" s="309"/>
      <c r="C38" s="310"/>
      <c r="D38" s="81"/>
      <c r="E38" s="81"/>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57">
        <f>SUM(D38:AI38)</f>
        <v>0</v>
      </c>
      <c r="AK38" s="257"/>
      <c r="AL38" s="112" t="e">
        <f t="shared" ref="AL38:AL46" si="6">ROUNDUP(AJ38/$AJ$47,1)</f>
        <v>#DIV/0!</v>
      </c>
      <c r="AM38" s="302"/>
      <c r="AN38" s="303"/>
      <c r="AP38" s="126"/>
      <c r="AW38" s="127"/>
      <c r="AY38" s="102"/>
      <c r="AZ38" s="102"/>
      <c r="BA38" s="102"/>
    </row>
    <row r="39" spans="1:53" ht="22" customHeight="1">
      <c r="A39" s="311" t="s">
        <v>196</v>
      </c>
      <c r="B39" s="309"/>
      <c r="C39" s="310"/>
      <c r="D39" s="81"/>
      <c r="E39" s="81"/>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57">
        <f>SUM(D39:AI39)</f>
        <v>0</v>
      </c>
      <c r="AK39" s="257"/>
      <c r="AL39" s="112" t="e">
        <f t="shared" si="6"/>
        <v>#DIV/0!</v>
      </c>
      <c r="AM39" s="302"/>
      <c r="AN39" s="303"/>
      <c r="AP39" s="126" t="s">
        <v>232</v>
      </c>
      <c r="AW39" s="127"/>
      <c r="AY39" s="102"/>
      <c r="AZ39" s="102"/>
      <c r="BA39" s="102"/>
    </row>
    <row r="40" spans="1:53" ht="22" customHeight="1">
      <c r="A40" s="311" t="s">
        <v>197</v>
      </c>
      <c r="B40" s="309"/>
      <c r="C40" s="310"/>
      <c r="D40" s="81"/>
      <c r="E40" s="81"/>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57">
        <f>SUM(D40:AI40)</f>
        <v>0</v>
      </c>
      <c r="AK40" s="257"/>
      <c r="AL40" s="112" t="e">
        <f t="shared" si="6"/>
        <v>#DIV/0!</v>
      </c>
      <c r="AM40" s="302"/>
      <c r="AN40" s="303"/>
      <c r="AP40" s="126" t="s">
        <v>233</v>
      </c>
      <c r="AW40" s="127"/>
      <c r="AY40" s="102"/>
      <c r="AZ40" s="102"/>
      <c r="BA40" s="102"/>
    </row>
    <row r="41" spans="1:53" ht="22" customHeight="1">
      <c r="A41" s="308" t="s">
        <v>198</v>
      </c>
      <c r="B41" s="309"/>
      <c r="C41" s="310"/>
      <c r="D41" s="81"/>
      <c r="E41" s="81"/>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57">
        <f t="shared" ref="AJ41:AJ45" si="7">SUM(D41:AI41)</f>
        <v>0</v>
      </c>
      <c r="AK41" s="257"/>
      <c r="AL41" s="112" t="e">
        <f t="shared" si="6"/>
        <v>#DIV/0!</v>
      </c>
      <c r="AM41" s="302"/>
      <c r="AN41" s="303"/>
      <c r="AP41" s="126" t="s">
        <v>234</v>
      </c>
      <c r="AW41" s="127"/>
      <c r="AY41" s="102"/>
      <c r="AZ41" s="102"/>
      <c r="BA41" s="102"/>
    </row>
    <row r="42" spans="1:53" s="122" customFormat="1" ht="22" customHeight="1">
      <c r="A42" s="128"/>
      <c r="B42" s="304" t="s">
        <v>235</v>
      </c>
      <c r="C42" s="305"/>
      <c r="D42" s="81"/>
      <c r="E42" s="81"/>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57">
        <f>SUM(D42:AI42)</f>
        <v>0</v>
      </c>
      <c r="AK42" s="257"/>
      <c r="AL42" s="112" t="e">
        <f t="shared" si="6"/>
        <v>#DIV/0!</v>
      </c>
      <c r="AM42" s="306" t="e">
        <f>ROUNDUP($AJ$42/$AJ$47,1)</f>
        <v>#DIV/0!</v>
      </c>
      <c r="AN42" s="307"/>
      <c r="AO42" s="68"/>
      <c r="AP42" s="126"/>
      <c r="AQ42" s="68"/>
      <c r="AR42" s="68"/>
      <c r="AS42" s="68"/>
      <c r="AT42" s="68"/>
      <c r="AU42" s="68"/>
      <c r="AV42" s="68"/>
      <c r="AW42" s="127"/>
      <c r="AX42" s="68"/>
      <c r="AY42" s="121"/>
      <c r="AZ42" s="121"/>
      <c r="BA42" s="121"/>
    </row>
    <row r="43" spans="1:53" ht="22" customHeight="1">
      <c r="A43" s="308" t="s">
        <v>199</v>
      </c>
      <c r="B43" s="309"/>
      <c r="C43" s="310"/>
      <c r="D43" s="81"/>
      <c r="E43" s="81"/>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57">
        <f t="shared" si="7"/>
        <v>0</v>
      </c>
      <c r="AK43" s="257"/>
      <c r="AL43" s="112" t="e">
        <f t="shared" si="6"/>
        <v>#DIV/0!</v>
      </c>
      <c r="AM43" s="302"/>
      <c r="AN43" s="303"/>
      <c r="AP43" s="126"/>
      <c r="AW43" s="127"/>
      <c r="AY43" s="102"/>
      <c r="AZ43" s="102"/>
      <c r="BA43" s="102"/>
    </row>
    <row r="44" spans="1:53" s="122" customFormat="1" ht="22" customHeight="1">
      <c r="A44" s="129"/>
      <c r="B44" s="304" t="s">
        <v>236</v>
      </c>
      <c r="C44" s="305"/>
      <c r="D44" s="81"/>
      <c r="E44" s="81"/>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57">
        <f>SUM(D44:AI44)</f>
        <v>0</v>
      </c>
      <c r="AK44" s="257"/>
      <c r="AL44" s="112" t="e">
        <f t="shared" si="6"/>
        <v>#DIV/0!</v>
      </c>
      <c r="AM44" s="306" t="e">
        <f>ROUNDUP($AJ$44/$AJ$47,1)</f>
        <v>#DIV/0!</v>
      </c>
      <c r="AN44" s="307"/>
      <c r="AO44" s="68"/>
      <c r="AP44" s="126"/>
      <c r="AQ44" s="68"/>
      <c r="AR44" s="68"/>
      <c r="AS44" s="68"/>
      <c r="AT44" s="68"/>
      <c r="AU44" s="68"/>
      <c r="AV44" s="68"/>
      <c r="AW44" s="127"/>
      <c r="AX44" s="68"/>
      <c r="AY44" s="121"/>
      <c r="AZ44" s="121"/>
      <c r="BA44" s="121"/>
    </row>
    <row r="45" spans="1:53" ht="22" customHeight="1">
      <c r="A45" s="308" t="s">
        <v>200</v>
      </c>
      <c r="B45" s="309"/>
      <c r="C45" s="310"/>
      <c r="D45" s="81"/>
      <c r="E45" s="81"/>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57">
        <f t="shared" si="7"/>
        <v>0</v>
      </c>
      <c r="AK45" s="257"/>
      <c r="AL45" s="112" t="e">
        <f t="shared" si="6"/>
        <v>#DIV/0!</v>
      </c>
      <c r="AM45" s="302"/>
      <c r="AN45" s="303"/>
      <c r="AP45" s="126"/>
      <c r="AW45" s="127"/>
      <c r="AY45" s="102"/>
      <c r="AZ45" s="102"/>
      <c r="BA45" s="102"/>
    </row>
    <row r="46" spans="1:53" s="122" customFormat="1" ht="22" customHeight="1">
      <c r="A46" s="128"/>
      <c r="B46" s="304" t="s">
        <v>235</v>
      </c>
      <c r="C46" s="305"/>
      <c r="D46" s="81"/>
      <c r="E46" s="81"/>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57">
        <f>SUM(D46:AI46)</f>
        <v>0</v>
      </c>
      <c r="AK46" s="257"/>
      <c r="AL46" s="112" t="e">
        <f t="shared" si="6"/>
        <v>#DIV/0!</v>
      </c>
      <c r="AM46" s="306" t="e">
        <f>ROUNDUP($AJ$46/$AJ$47,1)</f>
        <v>#DIV/0!</v>
      </c>
      <c r="AN46" s="307"/>
      <c r="AO46" s="68"/>
      <c r="AP46" s="126"/>
      <c r="AQ46" s="68"/>
      <c r="AR46" s="68"/>
      <c r="AS46" s="68"/>
      <c r="AT46" s="68"/>
      <c r="AU46" s="68"/>
      <c r="AV46" s="68"/>
      <c r="AW46" s="127"/>
      <c r="AX46" s="68"/>
      <c r="AY46" s="121"/>
      <c r="AZ46" s="121"/>
      <c r="BA46" s="121"/>
    </row>
    <row r="47" spans="1:53" ht="22" customHeight="1">
      <c r="A47" s="291" t="s">
        <v>193</v>
      </c>
      <c r="B47" s="291"/>
      <c r="C47" s="291"/>
      <c r="D47" s="81"/>
      <c r="E47" s="81"/>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57">
        <f>+SUM(D47:AI47)</f>
        <v>0</v>
      </c>
      <c r="AK47" s="257"/>
      <c r="AL47" s="113"/>
      <c r="AM47" s="302"/>
      <c r="AN47" s="303"/>
      <c r="AP47" s="126"/>
      <c r="AW47" s="127"/>
      <c r="AY47" s="102"/>
      <c r="AZ47" s="102"/>
      <c r="BA47" s="102"/>
    </row>
    <row r="48" spans="1:53" ht="5.15" customHeight="1">
      <c r="A48" s="94"/>
      <c r="B48" s="94"/>
      <c r="C48" s="94"/>
      <c r="D48" s="102"/>
      <c r="E48" s="102"/>
      <c r="F48" s="102"/>
      <c r="G48" s="102"/>
      <c r="H48" s="102"/>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103"/>
      <c r="AK48" s="87"/>
      <c r="AL48" s="74"/>
      <c r="AM48" s="74"/>
      <c r="AN48" s="65"/>
      <c r="AP48" s="126"/>
      <c r="AW48" s="127"/>
    </row>
    <row r="49" spans="1:50" ht="18" customHeight="1">
      <c r="A49" s="64" t="s">
        <v>172</v>
      </c>
      <c r="B49" s="87"/>
      <c r="D49" s="87"/>
      <c r="E49" s="87"/>
      <c r="F49" s="87"/>
      <c r="G49" s="87"/>
      <c r="H49" s="87"/>
      <c r="I49" s="87"/>
      <c r="J49" s="87"/>
      <c r="K49" s="87"/>
      <c r="L49" s="87"/>
      <c r="M49" s="87"/>
      <c r="N49" s="87"/>
      <c r="O49" s="87"/>
      <c r="P49" s="87"/>
      <c r="Q49" s="87"/>
      <c r="R49" s="87"/>
      <c r="S49" s="87"/>
      <c r="T49" s="87"/>
      <c r="U49" s="87"/>
      <c r="V49" s="87"/>
      <c r="W49" s="74"/>
      <c r="X49" s="87"/>
      <c r="Y49" s="87"/>
      <c r="Z49" s="87"/>
      <c r="AA49" s="87"/>
      <c r="AB49" s="87"/>
      <c r="AC49" s="87"/>
      <c r="AD49" s="87"/>
      <c r="AE49" s="87"/>
      <c r="AF49" s="87"/>
      <c r="AG49" s="87"/>
      <c r="AH49" s="87"/>
      <c r="AI49" s="87"/>
      <c r="AJ49" s="103"/>
      <c r="AK49" s="87"/>
      <c r="AL49" s="74"/>
      <c r="AM49" s="74"/>
      <c r="AN49" s="65"/>
      <c r="AP49" s="126"/>
      <c r="AW49" s="127"/>
    </row>
    <row r="50" spans="1:50" ht="45" customHeight="1">
      <c r="A50" s="263" t="s">
        <v>173</v>
      </c>
      <c r="B50" s="263"/>
      <c r="C50" s="263" t="s">
        <v>187</v>
      </c>
      <c r="D50" s="263"/>
      <c r="E50" s="264" t="s">
        <v>228</v>
      </c>
      <c r="F50" s="264"/>
      <c r="G50" s="264"/>
      <c r="H50" s="264"/>
      <c r="I50" s="276" t="s">
        <v>237</v>
      </c>
      <c r="J50" s="277"/>
      <c r="K50" s="277"/>
      <c r="L50" s="277"/>
      <c r="M50" s="277"/>
      <c r="N50" s="278"/>
      <c r="O50" s="102"/>
      <c r="Q50" s="102"/>
      <c r="R50" s="102"/>
      <c r="S50" s="102"/>
      <c r="T50" s="102"/>
      <c r="U50" s="102"/>
      <c r="W50" s="74"/>
      <c r="X50" s="87"/>
      <c r="Y50" s="87"/>
      <c r="Z50" s="87"/>
      <c r="AA50" s="87"/>
      <c r="AB50" s="87"/>
      <c r="AC50" s="87"/>
      <c r="AD50" s="87"/>
      <c r="AE50" s="87"/>
      <c r="AF50" s="87"/>
      <c r="AG50" s="87"/>
      <c r="AH50" s="87"/>
      <c r="AI50" s="87"/>
      <c r="AJ50" s="103"/>
      <c r="AK50" s="87"/>
      <c r="AL50" s="74"/>
      <c r="AM50" s="74"/>
      <c r="AN50" s="65"/>
      <c r="AP50" s="126"/>
      <c r="AW50" s="127"/>
    </row>
    <row r="51" spans="1:50" ht="18" customHeight="1">
      <c r="A51" s="264" t="s">
        <v>174</v>
      </c>
      <c r="B51" s="264"/>
      <c r="C51" s="287" t="e">
        <f>ROUNDDOWN(IF(AL37&lt;=30,1,1+ROUNDUP((AL37-30)/30,0)),1)</f>
        <v>#DIV/0!</v>
      </c>
      <c r="D51" s="287"/>
      <c r="E51" s="287" t="e">
        <f>ROUNDDOWN(AL37/6,1)</f>
        <v>#DIV/0!</v>
      </c>
      <c r="F51" s="287"/>
      <c r="G51" s="287"/>
      <c r="H51" s="287"/>
      <c r="I51" s="301" t="e">
        <f>ROUNDDOWN($AL$40/9,1)+ROUNDDOWN(($AL$41-$AM$42)/6,1)+ROUNDDOWN($AM$42/12,1)+ROUNDDOWN(($AL$43-$AM$44)/4,1)+ROUNDDOWN($AM$44/8,1)+ROUNDDOWN(($AL$45-$AM$46)/2.5,1)+ROUNDDOWN($AM$46/5,1)</f>
        <v>#DIV/0!</v>
      </c>
      <c r="J51" s="301"/>
      <c r="K51" s="301"/>
      <c r="L51" s="301"/>
      <c r="M51" s="301"/>
      <c r="N51" s="301"/>
      <c r="O51" s="102"/>
      <c r="Q51" s="102"/>
      <c r="R51" s="102"/>
      <c r="S51" s="102"/>
      <c r="T51" s="102"/>
      <c r="U51" s="102"/>
      <c r="W51" s="74"/>
      <c r="X51" s="87"/>
      <c r="Y51" s="87"/>
      <c r="Z51" s="87"/>
      <c r="AA51" s="87"/>
      <c r="AB51" s="87"/>
      <c r="AC51" s="87"/>
      <c r="AD51" s="87"/>
      <c r="AE51" s="87"/>
      <c r="AF51" s="87"/>
      <c r="AG51" s="87"/>
      <c r="AH51" s="87"/>
      <c r="AI51" s="87"/>
      <c r="AJ51" s="103"/>
      <c r="AK51" s="87"/>
      <c r="AL51" s="74"/>
      <c r="AM51" s="74"/>
      <c r="AN51" s="65"/>
      <c r="AO51" s="87"/>
      <c r="AP51" s="130"/>
      <c r="AQ51" s="131"/>
      <c r="AR51" s="131"/>
      <c r="AS51" s="131"/>
      <c r="AT51" s="131"/>
      <c r="AU51" s="131"/>
      <c r="AV51" s="131"/>
      <c r="AW51" s="132"/>
      <c r="AX51" s="87"/>
    </row>
    <row r="52" spans="1:50" ht="5.15" customHeight="1">
      <c r="A52" s="94"/>
      <c r="B52" s="94"/>
      <c r="C52" s="94"/>
      <c r="D52" s="94"/>
      <c r="E52" s="94"/>
      <c r="F52" s="94"/>
      <c r="G52" s="94"/>
      <c r="H52" s="94"/>
      <c r="I52" s="94"/>
      <c r="J52" s="87"/>
      <c r="K52" s="87"/>
      <c r="L52" s="87"/>
      <c r="M52" s="103"/>
      <c r="N52" s="87"/>
      <c r="O52" s="87"/>
      <c r="P52" s="87"/>
      <c r="Q52" s="102"/>
      <c r="W52" s="74"/>
      <c r="X52" s="87"/>
      <c r="Y52" s="87"/>
      <c r="Z52" s="87"/>
      <c r="AA52" s="87"/>
      <c r="AB52" s="87"/>
      <c r="AC52" s="87"/>
      <c r="AD52" s="87"/>
      <c r="AE52" s="87"/>
      <c r="AF52" s="87"/>
      <c r="AG52" s="87"/>
      <c r="AH52" s="87"/>
      <c r="AI52" s="87"/>
      <c r="AJ52" s="103"/>
      <c r="AK52" s="87"/>
      <c r="AL52" s="74"/>
      <c r="AM52" s="74"/>
      <c r="AN52" s="65"/>
      <c r="AO52" s="87"/>
      <c r="AP52" s="65"/>
      <c r="AQ52" s="87"/>
      <c r="AR52" s="87"/>
      <c r="AS52" s="87"/>
      <c r="AT52" s="87"/>
      <c r="AU52" s="87"/>
      <c r="AV52" s="87"/>
      <c r="AW52" s="87"/>
      <c r="AX52" s="87"/>
    </row>
    <row r="53" spans="1:50" ht="21" customHeight="1">
      <c r="A53" s="64" t="s">
        <v>175</v>
      </c>
      <c r="B53" s="68"/>
      <c r="C53" s="69"/>
      <c r="D53" s="69"/>
      <c r="E53" s="69"/>
      <c r="F53" s="69"/>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9"/>
      <c r="AM53" s="69"/>
      <c r="AN53" s="65"/>
      <c r="AO53" s="87"/>
      <c r="AP53" s="65"/>
      <c r="AQ53" s="87"/>
      <c r="AR53" s="87"/>
      <c r="AS53" s="87"/>
      <c r="AT53" s="87"/>
      <c r="AU53" s="87"/>
      <c r="AV53" s="87"/>
      <c r="AW53" s="87"/>
      <c r="AX53" s="87"/>
    </row>
    <row r="54" spans="1:50" ht="25" customHeight="1">
      <c r="A54" s="65"/>
      <c r="B54" s="74"/>
      <c r="C54" s="276" t="str">
        <f>IF(VLOOKUP($AK$1,選択肢!$A$1:$J$32,C59,FALSE)=0,"-",VLOOKUP($AK$1,選択肢!$A$1:$J$32,C59,FALSE))</f>
        <v>管理者</v>
      </c>
      <c r="D54" s="277"/>
      <c r="E54" s="285" t="str">
        <f>IF(VLOOKUP($AK$1,選択肢!$A$1:$J$32,E59,FALSE)=0,"-",VLOOKUP($AK$1,選択肢!$A$1:$J$32,E59,FALSE))</f>
        <v>サービス管理責任者</v>
      </c>
      <c r="F54" s="285"/>
      <c r="G54" s="285"/>
      <c r="H54" s="285"/>
      <c r="I54" s="276" t="str">
        <f>IF(VLOOKUP($AK$1,選択肢!$A$1:$J$32,I59,FALSE)=0,"-",VLOOKUP($AK$1,選択肢!$A$1:$J$32,I59,FALSE))</f>
        <v>世話人</v>
      </c>
      <c r="J54" s="277"/>
      <c r="K54" s="277"/>
      <c r="L54" s="277"/>
      <c r="M54" s="277"/>
      <c r="N54" s="278"/>
      <c r="O54" s="276" t="str">
        <f>IF(VLOOKUP($AK$1,選択肢!$A$1:$J$32,O59,FALSE)=0,"-",VLOOKUP($AK$1,選択肢!$A$1:$J$32,O59,FALSE))</f>
        <v>生活支援員</v>
      </c>
      <c r="P54" s="277"/>
      <c r="Q54" s="277"/>
      <c r="R54" s="277"/>
      <c r="S54" s="277"/>
      <c r="T54" s="278"/>
      <c r="U54" s="276" t="str">
        <f>IF(VLOOKUP($AK$1,選択肢!$A$1:$J$32,U59,FALSE)=0,"-",VLOOKUP($AK$1,選択肢!$A$1:$J$32,U59,FALSE))</f>
        <v>-</v>
      </c>
      <c r="V54" s="277"/>
      <c r="W54" s="277"/>
      <c r="X54" s="277"/>
      <c r="Y54" s="277"/>
      <c r="Z54" s="278"/>
      <c r="AA54" s="276" t="str">
        <f>IF(VLOOKUP($AK$1,選択肢!$A$1:$J$32,AA59,FALSE)=0,"-",VLOOKUP($AK$1,選択肢!$A$1:$J$32,AA59,FALSE))</f>
        <v>-</v>
      </c>
      <c r="AB54" s="277"/>
      <c r="AC54" s="277"/>
      <c r="AD54" s="277"/>
      <c r="AE54" s="277"/>
      <c r="AF54" s="278"/>
      <c r="AG54" s="285" t="str">
        <f>IF(VLOOKUP($AK$1,選択肢!$A$1:$J$32,AG59,FALSE)=0,"-",VLOOKUP($AK$1,選択肢!$A$1:$J$32,AG59,FALSE))</f>
        <v>-</v>
      </c>
      <c r="AH54" s="285"/>
      <c r="AI54" s="285"/>
      <c r="AJ54" s="285"/>
      <c r="AK54" s="285"/>
      <c r="AL54" s="285" t="str">
        <f>IF(VLOOKUP($AK$1,選択肢!$A$1:$J$32,AL59,FALSE)=0,"-",VLOOKUP($AK$1,選択肢!$A$1:$J$32,AL59,FALSE))</f>
        <v>-</v>
      </c>
      <c r="AM54" s="285"/>
      <c r="AN54" s="65"/>
      <c r="AO54" s="87"/>
      <c r="AP54" s="65"/>
      <c r="AQ54" s="87"/>
      <c r="AR54" s="87"/>
      <c r="AS54" s="87"/>
      <c r="AT54" s="87"/>
      <c r="AU54" s="87"/>
      <c r="AV54" s="87"/>
      <c r="AW54" s="87"/>
      <c r="AX54" s="87"/>
    </row>
    <row r="55" spans="1:50" ht="18" customHeight="1">
      <c r="A55" s="65"/>
      <c r="B55" s="74"/>
      <c r="C55" s="107" t="s">
        <v>177</v>
      </c>
      <c r="D55" s="107" t="s">
        <v>179</v>
      </c>
      <c r="E55" s="108" t="s">
        <v>177</v>
      </c>
      <c r="F55" s="286" t="s">
        <v>179</v>
      </c>
      <c r="G55" s="286"/>
      <c r="H55" s="286"/>
      <c r="I55" s="282" t="s">
        <v>177</v>
      </c>
      <c r="J55" s="283"/>
      <c r="K55" s="284"/>
      <c r="L55" s="282" t="s">
        <v>179</v>
      </c>
      <c r="M55" s="283"/>
      <c r="N55" s="284"/>
      <c r="O55" s="282" t="s">
        <v>177</v>
      </c>
      <c r="P55" s="283"/>
      <c r="Q55" s="284"/>
      <c r="R55" s="282" t="s">
        <v>179</v>
      </c>
      <c r="S55" s="283"/>
      <c r="T55" s="284"/>
      <c r="U55" s="282" t="s">
        <v>177</v>
      </c>
      <c r="V55" s="283"/>
      <c r="W55" s="284"/>
      <c r="X55" s="282" t="s">
        <v>179</v>
      </c>
      <c r="Y55" s="283"/>
      <c r="Z55" s="284"/>
      <c r="AA55" s="282" t="s">
        <v>177</v>
      </c>
      <c r="AB55" s="283"/>
      <c r="AC55" s="284"/>
      <c r="AD55" s="282" t="s">
        <v>179</v>
      </c>
      <c r="AE55" s="283"/>
      <c r="AF55" s="284"/>
      <c r="AG55" s="282" t="s">
        <v>177</v>
      </c>
      <c r="AH55" s="283"/>
      <c r="AI55" s="284"/>
      <c r="AJ55" s="282" t="s">
        <v>179</v>
      </c>
      <c r="AK55" s="284"/>
      <c r="AL55" s="108" t="s">
        <v>176</v>
      </c>
      <c r="AM55" s="108" t="s">
        <v>178</v>
      </c>
      <c r="AN55" s="65"/>
      <c r="AP55" s="65"/>
    </row>
    <row r="56" spans="1:50" ht="18" customHeight="1">
      <c r="A56" s="65"/>
      <c r="B56" s="76" t="s">
        <v>180</v>
      </c>
      <c r="C56" s="108">
        <f>COUNTIFS($B$11:$B$30,C$54,$C$11:$C$30,"A",$E$11:$E$30,"*")</f>
        <v>1</v>
      </c>
      <c r="D56" s="108">
        <f>COUNTIFS($B$11:$B$30,C$54,$C$11:$C$30,"B",$E$11:$E$30,"*")</f>
        <v>0</v>
      </c>
      <c r="E56" s="108">
        <f>COUNTIFS($B$11:$B$30,E$54,$C$11:$C$30,"A",$E$11:$E$30,"*")</f>
        <v>0</v>
      </c>
      <c r="F56" s="282">
        <f>COUNTIFS($B$11:$B$30,E$54,$C$11:$C$30,"B",$E$11:$E$30,"*")</f>
        <v>1</v>
      </c>
      <c r="G56" s="283"/>
      <c r="H56" s="284"/>
      <c r="I56" s="282">
        <f>COUNTIFS($B$11:$B$30,I$54,$C$11:$C$30,"A",$E$11:$E$30,"*")</f>
        <v>0</v>
      </c>
      <c r="J56" s="283"/>
      <c r="K56" s="284"/>
      <c r="L56" s="282">
        <f>COUNTIFS($B$11:$B$30,I$54,$C$11:$C$30,"B",$E$11:$E$30,"*")</f>
        <v>0</v>
      </c>
      <c r="M56" s="283"/>
      <c r="N56" s="284"/>
      <c r="O56" s="282">
        <f>COUNTIFS($B$11:$B$30,O$54,$C$11:$C$30,"A",$E$11:$E$30,"*")</f>
        <v>1</v>
      </c>
      <c r="P56" s="283"/>
      <c r="Q56" s="284"/>
      <c r="R56" s="282">
        <f>COUNTIFS($B$11:$B$30,O$54,$C$11:$C$30,"B",$E$11:$E$30,"*")</f>
        <v>0</v>
      </c>
      <c r="S56" s="283"/>
      <c r="T56" s="284"/>
      <c r="U56" s="282">
        <f>COUNTIFS($B$11:$B$30,U$54,$C$11:$C$30,"A",$E$11:$E$30,"*")</f>
        <v>0</v>
      </c>
      <c r="V56" s="283"/>
      <c r="W56" s="284"/>
      <c r="X56" s="282">
        <f>COUNTIFS($B$11:$B$30,U$54,$C$11:$C$30,"B",$E$11:$E$30,"*")</f>
        <v>0</v>
      </c>
      <c r="Y56" s="283"/>
      <c r="Z56" s="284"/>
      <c r="AA56" s="282">
        <f>COUNTIFS($B$11:$B$30,AA$54,$C$11:$C$30,"A",$E$11:$E$30,"*")</f>
        <v>0</v>
      </c>
      <c r="AB56" s="283"/>
      <c r="AC56" s="284"/>
      <c r="AD56" s="282">
        <f>COUNTIFS($B$11:$B$30,AA$54,$C$11:$C$30,"B",$E$11:$E$30,"*")</f>
        <v>0</v>
      </c>
      <c r="AE56" s="283"/>
      <c r="AF56" s="284"/>
      <c r="AG56" s="282">
        <f>COUNTIFS($B$11:$B$30,AG$54,$C$11:$C$30,"A",$E$11:$E$30,"*")</f>
        <v>0</v>
      </c>
      <c r="AH56" s="283"/>
      <c r="AI56" s="284"/>
      <c r="AJ56" s="282">
        <f>COUNTIFS($B$11:$B$30,AG$54,$C$11:$C$30,"B",$E$11:$E$30,"*")</f>
        <v>0</v>
      </c>
      <c r="AK56" s="284"/>
      <c r="AL56" s="108">
        <f>COUNTIFS($B$11:$B$30,AL$54,$C$11:$C$30,"A",$E$11:$E$30,"*")</f>
        <v>0</v>
      </c>
      <c r="AM56" s="108">
        <f>COUNTIFS($B$11:$B$30,AL$54,$C$11:$C$30,"B",$E$11:$E$30,"*")</f>
        <v>0</v>
      </c>
      <c r="AN56" s="65"/>
      <c r="AP56" s="65"/>
    </row>
    <row r="57" spans="1:50" ht="18" customHeight="1">
      <c r="A57" s="65"/>
      <c r="B57" s="77" t="s">
        <v>181</v>
      </c>
      <c r="C57" s="109"/>
      <c r="D57" s="109"/>
      <c r="E57" s="108">
        <f>COUNTIFS($B$11:$B$30,E$54,$C$11:$C$30,"C",$E$11:$E$30,"*")</f>
        <v>0</v>
      </c>
      <c r="F57" s="282">
        <f>COUNTIFS($B$11:$B$30,E$54,$C$11:$C$30,"D",$E$11:$E$30,"*")</f>
        <v>0</v>
      </c>
      <c r="G57" s="283"/>
      <c r="H57" s="284"/>
      <c r="I57" s="282">
        <f>COUNTIFS($B$11:$B$30,I$54,$C$11:$C$30,"C",$E$11:$E$30,"*")</f>
        <v>1</v>
      </c>
      <c r="J57" s="283"/>
      <c r="K57" s="284"/>
      <c r="L57" s="282">
        <f>COUNTIFS($B$11:$B$30,I$54,$C$11:$C$30,"D",$E$11:$E$30,"*")</f>
        <v>0</v>
      </c>
      <c r="M57" s="283"/>
      <c r="N57" s="284"/>
      <c r="O57" s="282">
        <f>COUNTIFS($B$11:$B$30,O$54,$C$11:$C$30,"C",$E$11:$E$30,"*")</f>
        <v>0</v>
      </c>
      <c r="P57" s="283"/>
      <c r="Q57" s="284"/>
      <c r="R57" s="282">
        <f>COUNTIFS($B$11:$B$30,O$54,$C$11:$C$30,"D",$E$11:$E$30,"*")</f>
        <v>0</v>
      </c>
      <c r="S57" s="283"/>
      <c r="T57" s="284"/>
      <c r="U57" s="282">
        <f>COUNTIFS($B$11:$B$30,U$54,$C$11:$C$30,"C",$E$11:$E$30,"*")</f>
        <v>0</v>
      </c>
      <c r="V57" s="283"/>
      <c r="W57" s="284"/>
      <c r="X57" s="282">
        <f>COUNTIFS($B$11:$B$30,U$54,$C$11:$C$30,"D",$E$11:$E$30,"*")</f>
        <v>0</v>
      </c>
      <c r="Y57" s="283"/>
      <c r="Z57" s="284"/>
      <c r="AA57" s="282">
        <f>COUNTIFS($B$11:$B$30,AA$54,$C$11:$C$30,"C",$E$11:$E$30,"*")</f>
        <v>0</v>
      </c>
      <c r="AB57" s="283"/>
      <c r="AC57" s="284"/>
      <c r="AD57" s="282">
        <f>COUNTIFS($B$11:$B$30,AA$54,$C$11:$C$30,"D",$E$11:$E$30,"*")</f>
        <v>0</v>
      </c>
      <c r="AE57" s="283"/>
      <c r="AF57" s="284"/>
      <c r="AG57" s="282">
        <f>COUNTIFS($B$11:$B$30,AG$54,$C$11:$C$30,"C",$E$11:$E$30,"*")</f>
        <v>0</v>
      </c>
      <c r="AH57" s="283"/>
      <c r="AI57" s="284"/>
      <c r="AJ57" s="282">
        <f>COUNTIFS($B$11:$B$30,AG$54,$C$11:$C$30,"D",$E$11:$E$30,"*")</f>
        <v>0</v>
      </c>
      <c r="AK57" s="284"/>
      <c r="AL57" s="108">
        <f>COUNTIFS($B$11:$B$30,AL$54,$C$11:$C$30,"C",$E$11:$E$30,"*")</f>
        <v>0</v>
      </c>
      <c r="AM57" s="108">
        <f>COUNTIFS($B$11:$B$30,AL$54,$C$11:$C$30,"D",$E$11:$E$30,"*")</f>
        <v>0</v>
      </c>
      <c r="AN57" s="65"/>
      <c r="AP57" s="65"/>
    </row>
    <row r="58" spans="1:50" ht="25" customHeight="1">
      <c r="A58" s="65"/>
      <c r="B58" s="77" t="s">
        <v>182</v>
      </c>
      <c r="C58" s="299"/>
      <c r="D58" s="300"/>
      <c r="E58" s="276" t="str">
        <f>IF($AK$3="４週",SUMIFS($AK$11:$AK$30,$B$11:$B$30,E54)/4/$AH$5,IF($AK$3="歴月",SUMIFS($AK$11:$AK$30,$B$11:$B$30,E54)/$AL$5,"記載する期間を選択してください"))</f>
        <v>記載する期間を選択してください</v>
      </c>
      <c r="F58" s="277"/>
      <c r="G58" s="277"/>
      <c r="H58" s="278"/>
      <c r="I58" s="276" t="str">
        <f>IF($AK$3="４週",SUMIFS($AK$11:$AK$30,$B$11:$B$30,I54)/4/$AH$5,IF($AK$3="歴月",SUMIFS($AK$11:$AK$30,$B$11:$B$30,I54)/$AL$5,"記載する期間を選択してください"))</f>
        <v>記載する期間を選択してください</v>
      </c>
      <c r="J58" s="277"/>
      <c r="K58" s="277"/>
      <c r="L58" s="277"/>
      <c r="M58" s="277"/>
      <c r="N58" s="278"/>
      <c r="O58" s="276" t="str">
        <f>IF($AK$3="４週",SUMIFS($AK$11:$AK$30,$B$11:$B$30,O54)/4/$AH$5,IF($AK$3="歴月",SUMIFS($AK$11:$AK$30,$B$11:$B$30,O54)/$AL$5,"記載する期間を選択してください"))</f>
        <v>記載する期間を選択してください</v>
      </c>
      <c r="P58" s="277"/>
      <c r="Q58" s="277"/>
      <c r="R58" s="277"/>
      <c r="S58" s="277"/>
      <c r="T58" s="278"/>
      <c r="U58" s="276" t="str">
        <f>IF($AK$3="４週",SUMIFS($AK$11:$AK$30,$B$11:$B$30,U54)/4/$AH$5,IF($AK$3="歴月",SUMIFS($AK$11:$AK$30,$B$11:$B$30,U54)/$AL$5,"記載する期間を選択してください"))</f>
        <v>記載する期間を選択してください</v>
      </c>
      <c r="V58" s="277"/>
      <c r="W58" s="277"/>
      <c r="X58" s="277"/>
      <c r="Y58" s="277"/>
      <c r="Z58" s="278"/>
      <c r="AA58" s="276" t="str">
        <f>IF($AK$3="４週",SUMIFS($AK$11:$AK$30,$B$11:$B$30,AA54)/4/$AH$5,IF($AK$3="歴月",SUMIFS($AK$11:$AK$30,$B$11:$B$30,AA54)/$AL$5,"記載する期間を選択してください"))</f>
        <v>記載する期間を選択してください</v>
      </c>
      <c r="AB58" s="277"/>
      <c r="AC58" s="277"/>
      <c r="AD58" s="277"/>
      <c r="AE58" s="277"/>
      <c r="AF58" s="278"/>
      <c r="AG58" s="276" t="str">
        <f>IF($AK$3="４週",SUMIFS($AK$11:$AK$30,$B$11:$B$30,AG54)/4/$AH$5,IF($AK$3="歴月",SUMIFS($AK$11:$AK$30,$B$11:$B$30,AG54)/$AL$5,"記載する期間を選択してください"))</f>
        <v>記載する期間を選択してください</v>
      </c>
      <c r="AH58" s="277"/>
      <c r="AI58" s="277"/>
      <c r="AJ58" s="277"/>
      <c r="AK58" s="278"/>
      <c r="AL58" s="276" t="str">
        <f>IF($AK$3="４週",SUMIFS($AK$11:$AK$30,$B$11:$B$30,AL54)/4/$AH$5,IF($AK$3="歴月",SUMIFS($AK$11:$AK$30,$B$11:$B$30,AL54)/$AL$5,"記載する期間を選択してください"))</f>
        <v>記載する期間を選択してください</v>
      </c>
      <c r="AM58" s="278"/>
      <c r="AN58" s="65"/>
      <c r="AP58" s="65"/>
    </row>
    <row r="59" spans="1:50" ht="5.15" customHeight="1">
      <c r="A59" s="65"/>
      <c r="B59" s="68"/>
      <c r="C59" s="91">
        <v>2</v>
      </c>
      <c r="D59" s="91"/>
      <c r="E59" s="91">
        <v>3</v>
      </c>
      <c r="F59" s="91"/>
      <c r="G59" s="91"/>
      <c r="H59" s="91"/>
      <c r="I59" s="91">
        <v>4</v>
      </c>
      <c r="J59" s="91"/>
      <c r="K59" s="91"/>
      <c r="L59" s="91"/>
      <c r="M59" s="91"/>
      <c r="N59" s="91"/>
      <c r="O59" s="91">
        <v>5</v>
      </c>
      <c r="P59" s="91"/>
      <c r="Q59" s="91"/>
      <c r="R59" s="91"/>
      <c r="S59" s="91"/>
      <c r="T59" s="91"/>
      <c r="U59" s="91">
        <v>6</v>
      </c>
      <c r="V59" s="91"/>
      <c r="W59" s="91"/>
      <c r="X59" s="91"/>
      <c r="Y59" s="91"/>
      <c r="Z59" s="91"/>
      <c r="AA59" s="91">
        <v>7</v>
      </c>
      <c r="AB59" s="91"/>
      <c r="AC59" s="91"/>
      <c r="AD59" s="91"/>
      <c r="AE59" s="91"/>
      <c r="AF59" s="91"/>
      <c r="AG59" s="91">
        <v>8</v>
      </c>
      <c r="AH59" s="91"/>
      <c r="AI59" s="91"/>
      <c r="AJ59" s="91"/>
      <c r="AK59" s="91"/>
      <c r="AL59" s="91">
        <v>9</v>
      </c>
      <c r="AM59" s="110"/>
      <c r="AN59" s="65"/>
    </row>
    <row r="60" spans="1:50" ht="15" customHeight="1">
      <c r="A60" s="87" t="s">
        <v>132</v>
      </c>
      <c r="B60" s="88"/>
      <c r="C60" s="89"/>
      <c r="D60" s="89"/>
      <c r="E60" s="89"/>
      <c r="F60" s="90"/>
      <c r="G60" s="89"/>
      <c r="H60" s="91"/>
      <c r="I60" s="91"/>
      <c r="J60" s="91"/>
      <c r="K60" s="91"/>
      <c r="L60" s="91"/>
      <c r="M60" s="91"/>
      <c r="N60" s="91"/>
      <c r="O60" s="91"/>
      <c r="P60" s="91"/>
      <c r="Q60" s="91"/>
      <c r="R60" s="91">
        <v>6</v>
      </c>
      <c r="S60" s="91"/>
      <c r="T60" s="91"/>
      <c r="U60" s="91"/>
      <c r="V60" s="91"/>
      <c r="W60" s="91"/>
      <c r="X60" s="91">
        <v>7</v>
      </c>
      <c r="Y60" s="91"/>
      <c r="Z60" s="91"/>
      <c r="AA60" s="91"/>
      <c r="AB60" s="91"/>
      <c r="AC60" s="91"/>
      <c r="AD60" s="91">
        <v>8</v>
      </c>
      <c r="AE60" s="91"/>
      <c r="AF60" s="91"/>
      <c r="AG60" s="92"/>
      <c r="AH60" s="92"/>
      <c r="AI60" s="92"/>
      <c r="AJ60" s="92">
        <v>9</v>
      </c>
      <c r="AK60" s="93"/>
      <c r="AL60" s="93"/>
      <c r="AM60" s="65"/>
    </row>
    <row r="61" spans="1:50" s="87" customFormat="1" ht="15" customHeight="1">
      <c r="A61" s="87" t="s">
        <v>133</v>
      </c>
      <c r="B61" s="94"/>
      <c r="C61" s="94"/>
      <c r="D61" s="94"/>
      <c r="E61" s="94"/>
      <c r="F61" s="94"/>
      <c r="G61" s="9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O61" s="68"/>
      <c r="AP61" s="68"/>
      <c r="AQ61" s="68"/>
      <c r="AR61" s="68"/>
      <c r="AS61" s="68"/>
      <c r="AT61" s="68"/>
      <c r="AU61" s="68"/>
      <c r="AV61" s="68"/>
      <c r="AW61" s="68"/>
      <c r="AX61" s="68"/>
    </row>
    <row r="62" spans="1:50" s="87" customFormat="1" ht="15" customHeight="1">
      <c r="A62" s="87" t="s">
        <v>134</v>
      </c>
      <c r="B62" s="94"/>
      <c r="C62" s="94"/>
      <c r="D62" s="94"/>
      <c r="E62" s="94"/>
      <c r="F62" s="94"/>
      <c r="G62" s="9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O62" s="68"/>
      <c r="AP62" s="68"/>
      <c r="AQ62" s="68"/>
      <c r="AR62" s="68"/>
      <c r="AS62" s="68"/>
      <c r="AT62" s="68"/>
      <c r="AU62" s="68"/>
      <c r="AV62" s="68"/>
      <c r="AW62" s="68"/>
      <c r="AX62" s="68"/>
    </row>
    <row r="63" spans="1:50" s="87" customFormat="1" ht="15" customHeight="1">
      <c r="A63" s="87" t="s">
        <v>135</v>
      </c>
      <c r="B63" s="94"/>
      <c r="C63" s="94"/>
      <c r="D63" s="94"/>
      <c r="E63" s="94"/>
      <c r="F63" s="94"/>
      <c r="G63" s="9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O63" s="68"/>
      <c r="AP63" s="68"/>
      <c r="AQ63" s="68"/>
      <c r="AR63" s="68"/>
      <c r="AS63" s="68"/>
      <c r="AT63" s="68"/>
      <c r="AU63" s="68"/>
      <c r="AV63" s="68"/>
      <c r="AW63" s="68"/>
      <c r="AX63" s="68"/>
    </row>
    <row r="64" spans="1:50" s="87" customFormat="1" ht="15" customHeight="1">
      <c r="A64" s="87" t="s">
        <v>136</v>
      </c>
      <c r="B64" s="94"/>
      <c r="C64" s="94"/>
      <c r="D64" s="94"/>
      <c r="E64" s="94"/>
      <c r="F64" s="94"/>
      <c r="G64" s="9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O64" s="68"/>
      <c r="AP64" s="68"/>
      <c r="AQ64" s="68"/>
      <c r="AR64" s="68"/>
      <c r="AS64" s="68"/>
      <c r="AT64" s="68"/>
      <c r="AU64" s="68"/>
      <c r="AV64" s="68"/>
      <c r="AW64" s="68"/>
      <c r="AX64" s="68"/>
    </row>
    <row r="65" spans="1:7" ht="15" customHeight="1">
      <c r="A65" s="87" t="s">
        <v>137</v>
      </c>
      <c r="B65" s="95"/>
      <c r="C65" s="87"/>
      <c r="D65" s="87"/>
      <c r="E65" s="87"/>
      <c r="F65" s="87"/>
      <c r="G65" s="87"/>
    </row>
    <row r="66" spans="1:7" ht="15" customHeight="1">
      <c r="A66" s="87" t="s">
        <v>138</v>
      </c>
      <c r="B66" s="95"/>
      <c r="C66" s="87"/>
      <c r="D66" s="87"/>
      <c r="E66" s="87"/>
      <c r="F66" s="87"/>
      <c r="G66" s="87"/>
    </row>
    <row r="67" spans="1:7" ht="15" customHeight="1">
      <c r="A67" s="87"/>
      <c r="B67" s="76" t="s">
        <v>139</v>
      </c>
      <c r="C67" s="263" t="s">
        <v>140</v>
      </c>
      <c r="D67" s="263"/>
      <c r="E67" s="263"/>
      <c r="F67" s="87"/>
      <c r="G67" s="87"/>
    </row>
    <row r="68" spans="1:7" ht="15" customHeight="1">
      <c r="A68" s="87"/>
      <c r="B68" s="96" t="s">
        <v>141</v>
      </c>
      <c r="C68" s="257" t="s">
        <v>142</v>
      </c>
      <c r="D68" s="257"/>
      <c r="E68" s="257"/>
      <c r="F68" s="87"/>
      <c r="G68" s="87"/>
    </row>
    <row r="69" spans="1:7" ht="15" customHeight="1">
      <c r="A69" s="87"/>
      <c r="B69" s="96" t="s">
        <v>143</v>
      </c>
      <c r="C69" s="257" t="s">
        <v>144</v>
      </c>
      <c r="D69" s="257"/>
      <c r="E69" s="257"/>
      <c r="F69" s="87"/>
      <c r="G69" s="87"/>
    </row>
    <row r="70" spans="1:7" ht="15" customHeight="1">
      <c r="A70" s="87"/>
      <c r="B70" s="96" t="s">
        <v>145</v>
      </c>
      <c r="C70" s="257" t="s">
        <v>146</v>
      </c>
      <c r="D70" s="257"/>
      <c r="E70" s="257"/>
      <c r="F70" s="87"/>
      <c r="G70" s="87"/>
    </row>
    <row r="71" spans="1:7" ht="15" customHeight="1">
      <c r="A71" s="87"/>
      <c r="B71" s="96" t="s">
        <v>147</v>
      </c>
      <c r="C71" s="257" t="s">
        <v>148</v>
      </c>
      <c r="D71" s="257"/>
      <c r="E71" s="257"/>
      <c r="F71" s="87"/>
      <c r="G71" s="87"/>
    </row>
    <row r="72" spans="1:7" ht="15" customHeight="1">
      <c r="A72" s="87"/>
      <c r="B72" s="87" t="s">
        <v>149</v>
      </c>
      <c r="C72" s="87"/>
      <c r="D72" s="87"/>
      <c r="E72" s="87"/>
      <c r="F72" s="87"/>
      <c r="G72" s="87"/>
    </row>
    <row r="73" spans="1:7" ht="15" customHeight="1">
      <c r="A73" s="87"/>
      <c r="B73" s="87" t="s">
        <v>150</v>
      </c>
      <c r="C73" s="87"/>
      <c r="D73" s="87"/>
      <c r="E73" s="87"/>
      <c r="F73" s="87"/>
      <c r="G73" s="87"/>
    </row>
    <row r="74" spans="1:7" ht="15" customHeight="1">
      <c r="A74" s="87"/>
      <c r="B74" s="87" t="s">
        <v>151</v>
      </c>
      <c r="C74" s="87"/>
      <c r="D74" s="87"/>
      <c r="E74" s="87"/>
      <c r="F74" s="87"/>
      <c r="G74" s="87"/>
    </row>
    <row r="75" spans="1:7" ht="15" customHeight="1">
      <c r="A75" s="87" t="s">
        <v>152</v>
      </c>
      <c r="B75" s="95"/>
      <c r="C75" s="87"/>
      <c r="D75" s="87"/>
      <c r="E75" s="87"/>
      <c r="F75" s="87"/>
      <c r="G75" s="87"/>
    </row>
    <row r="76" spans="1:7" ht="15" customHeight="1">
      <c r="A76" s="87" t="s">
        <v>211</v>
      </c>
      <c r="B76" s="95"/>
      <c r="C76" s="87"/>
      <c r="D76" s="87"/>
      <c r="E76" s="87"/>
      <c r="F76" s="87"/>
      <c r="G76" s="87"/>
    </row>
    <row r="77" spans="1:7" ht="15" customHeight="1">
      <c r="A77" s="87" t="s">
        <v>154</v>
      </c>
      <c r="B77" s="95"/>
      <c r="C77" s="87"/>
      <c r="D77" s="87"/>
      <c r="E77" s="87"/>
      <c r="F77" s="87"/>
      <c r="G77" s="87"/>
    </row>
    <row r="78" spans="1:7" ht="15" customHeight="1">
      <c r="A78" s="87" t="s">
        <v>155</v>
      </c>
      <c r="B78" s="95"/>
      <c r="C78" s="87"/>
      <c r="D78" s="87"/>
      <c r="E78" s="87"/>
      <c r="F78" s="87"/>
      <c r="G78" s="87"/>
    </row>
    <row r="79" spans="1:7" ht="15" customHeight="1">
      <c r="A79" s="87" t="s">
        <v>156</v>
      </c>
      <c r="B79" s="95"/>
      <c r="C79" s="87"/>
      <c r="D79" s="87"/>
      <c r="E79" s="87"/>
      <c r="F79" s="87"/>
      <c r="G79" s="87"/>
    </row>
    <row r="80" spans="1:7" ht="15" customHeight="1">
      <c r="A80" s="87" t="s">
        <v>157</v>
      </c>
      <c r="B80" s="95"/>
      <c r="C80" s="87"/>
      <c r="D80" s="87"/>
      <c r="E80" s="87"/>
      <c r="F80" s="87"/>
      <c r="G80" s="87"/>
    </row>
    <row r="81" spans="1:7" ht="15" customHeight="1">
      <c r="A81" s="87"/>
      <c r="B81" s="87" t="s">
        <v>158</v>
      </c>
      <c r="C81" s="87"/>
      <c r="D81" s="87"/>
      <c r="E81" s="87"/>
      <c r="F81" s="87"/>
      <c r="G81" s="87"/>
    </row>
    <row r="82" spans="1:7" ht="15" customHeight="1">
      <c r="A82" s="87"/>
      <c r="B82" s="87" t="s">
        <v>159</v>
      </c>
      <c r="C82" s="87"/>
      <c r="D82" s="87"/>
      <c r="E82" s="87"/>
      <c r="F82" s="87"/>
      <c r="G82" s="87"/>
    </row>
    <row r="83" spans="1:7" ht="15" customHeight="1">
      <c r="A83" s="87" t="s">
        <v>160</v>
      </c>
      <c r="B83" s="95"/>
      <c r="C83" s="87"/>
      <c r="D83" s="87"/>
      <c r="E83" s="87"/>
      <c r="F83" s="87"/>
      <c r="G83" s="87"/>
    </row>
    <row r="84" spans="1:7" ht="15" customHeight="1">
      <c r="A84" s="87" t="s">
        <v>161</v>
      </c>
      <c r="B84" s="95"/>
      <c r="C84" s="87"/>
      <c r="D84" s="87"/>
      <c r="E84" s="87"/>
      <c r="F84" s="87"/>
      <c r="G84" s="87"/>
    </row>
    <row r="85" spans="1:7" ht="15" customHeight="1">
      <c r="A85" s="87" t="s">
        <v>162</v>
      </c>
      <c r="B85" s="95"/>
      <c r="C85" s="87"/>
      <c r="D85" s="87"/>
      <c r="E85" s="87"/>
      <c r="F85" s="87"/>
      <c r="G85" s="87"/>
    </row>
    <row r="86" spans="1:7" ht="15" customHeight="1">
      <c r="A86" s="87" t="s">
        <v>163</v>
      </c>
      <c r="B86" s="95"/>
      <c r="C86" s="87"/>
      <c r="D86" s="87"/>
      <c r="E86" s="87"/>
      <c r="F86" s="87"/>
      <c r="G86" s="87"/>
    </row>
    <row r="87" spans="1:7" ht="15" customHeight="1">
      <c r="A87" s="87" t="s">
        <v>164</v>
      </c>
      <c r="B87" s="95"/>
      <c r="C87" s="87"/>
      <c r="D87" s="87"/>
      <c r="E87" s="87"/>
      <c r="F87" s="87"/>
      <c r="G87" s="87"/>
    </row>
    <row r="88" spans="1:7" ht="15" customHeight="1">
      <c r="A88" s="87" t="s">
        <v>165</v>
      </c>
      <c r="B88" s="95"/>
      <c r="C88" s="87"/>
      <c r="D88" s="87"/>
      <c r="E88" s="87"/>
      <c r="F88" s="87"/>
      <c r="G88" s="87"/>
    </row>
    <row r="89" spans="1:7" ht="15" customHeight="1">
      <c r="A89" s="87" t="s">
        <v>166</v>
      </c>
      <c r="B89" s="95"/>
      <c r="C89" s="87"/>
      <c r="D89" s="87"/>
      <c r="E89" s="87"/>
      <c r="F89" s="87"/>
      <c r="G89" s="87"/>
    </row>
    <row r="90" spans="1:7" ht="15" customHeight="1">
      <c r="A90" s="87" t="s">
        <v>167</v>
      </c>
      <c r="B90" s="95"/>
      <c r="C90" s="87"/>
      <c r="D90" s="87"/>
      <c r="E90" s="87"/>
      <c r="F90" s="87"/>
      <c r="G90" s="87"/>
    </row>
  </sheetData>
  <mergeCells count="271">
    <mergeCell ref="A33:E33"/>
    <mergeCell ref="AM33:AN33"/>
    <mergeCell ref="A7:A10"/>
    <mergeCell ref="B7:B8"/>
    <mergeCell ref="C7:C10"/>
    <mergeCell ref="D7:D10"/>
    <mergeCell ref="E7:E10"/>
    <mergeCell ref="F7:AJ7"/>
    <mergeCell ref="AK1:AN1"/>
    <mergeCell ref="M2:P2"/>
    <mergeCell ref="Q2:R2"/>
    <mergeCell ref="S2:T2"/>
    <mergeCell ref="U2:V2"/>
    <mergeCell ref="AK2:AN2"/>
    <mergeCell ref="AW7:AW10"/>
    <mergeCell ref="F8:L8"/>
    <mergeCell ref="M8:S8"/>
    <mergeCell ref="T8:Z8"/>
    <mergeCell ref="AA8:AG8"/>
    <mergeCell ref="AH8:AJ8"/>
    <mergeCell ref="AP8:AV8"/>
    <mergeCell ref="AK3:AN3"/>
    <mergeCell ref="AP3:AW5"/>
    <mergeCell ref="AK4:AN4"/>
    <mergeCell ref="AH5:AJ5"/>
    <mergeCell ref="AM16:AN16"/>
    <mergeCell ref="AM17:AN17"/>
    <mergeCell ref="AM18:AN18"/>
    <mergeCell ref="AM19:AN19"/>
    <mergeCell ref="AM20:AN20"/>
    <mergeCell ref="AM21:AN21"/>
    <mergeCell ref="B9:B10"/>
    <mergeCell ref="AM11:AN11"/>
    <mergeCell ref="AM12:AN12"/>
    <mergeCell ref="AM13:AN13"/>
    <mergeCell ref="AM14:AN14"/>
    <mergeCell ref="AM15:AN15"/>
    <mergeCell ref="AK7:AK10"/>
    <mergeCell ref="AL7:AL10"/>
    <mergeCell ref="AM7:AN10"/>
    <mergeCell ref="AM28:AN28"/>
    <mergeCell ref="AM29:AN29"/>
    <mergeCell ref="AM30:AN30"/>
    <mergeCell ref="A31:E31"/>
    <mergeCell ref="AM31:AN32"/>
    <mergeCell ref="A32:E32"/>
    <mergeCell ref="AM22:AN22"/>
    <mergeCell ref="AM23:AN23"/>
    <mergeCell ref="AM24:AN24"/>
    <mergeCell ref="AM25:AN25"/>
    <mergeCell ref="AM26:AN26"/>
    <mergeCell ref="AM27:AN27"/>
    <mergeCell ref="AM36:AN36"/>
    <mergeCell ref="AP36:AW36"/>
    <mergeCell ref="A37:C37"/>
    <mergeCell ref="F37:H37"/>
    <mergeCell ref="I37:K37"/>
    <mergeCell ref="L37:N37"/>
    <mergeCell ref="O37:Q37"/>
    <mergeCell ref="R37:T37"/>
    <mergeCell ref="U37:W37"/>
    <mergeCell ref="X37:Z37"/>
    <mergeCell ref="U36:W36"/>
    <mergeCell ref="X36:Z36"/>
    <mergeCell ref="AA36:AC36"/>
    <mergeCell ref="AD36:AF36"/>
    <mergeCell ref="AG36:AI36"/>
    <mergeCell ref="AJ36:AK36"/>
    <mergeCell ref="A36:C36"/>
    <mergeCell ref="F36:H36"/>
    <mergeCell ref="I36:K36"/>
    <mergeCell ref="L36:N36"/>
    <mergeCell ref="O36:Q36"/>
    <mergeCell ref="R36:T36"/>
    <mergeCell ref="AA37:AC37"/>
    <mergeCell ref="AD37:AF37"/>
    <mergeCell ref="R38:T38"/>
    <mergeCell ref="U38:W38"/>
    <mergeCell ref="X38:Z38"/>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U41:W41"/>
    <mergeCell ref="X41:Z41"/>
    <mergeCell ref="R40:T40"/>
    <mergeCell ref="U40:W40"/>
    <mergeCell ref="X40:Z40"/>
    <mergeCell ref="AA39:AC39"/>
    <mergeCell ref="AD39:AF39"/>
    <mergeCell ref="AG39:AI39"/>
    <mergeCell ref="AJ39:AK39"/>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U45:W45"/>
    <mergeCell ref="X45:Z45"/>
    <mergeCell ref="R44:T44"/>
    <mergeCell ref="U44:W44"/>
    <mergeCell ref="X44:Z44"/>
    <mergeCell ref="AA43:AC43"/>
    <mergeCell ref="AD43:AF43"/>
    <mergeCell ref="AG43:AI43"/>
    <mergeCell ref="AJ43:AK43"/>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F57:H57"/>
    <mergeCell ref="I57:K57"/>
    <mergeCell ref="L57:N57"/>
    <mergeCell ref="O57:Q57"/>
    <mergeCell ref="R57:T57"/>
    <mergeCell ref="F56:H56"/>
    <mergeCell ref="I56:K56"/>
    <mergeCell ref="L56:N56"/>
    <mergeCell ref="O56:Q56"/>
    <mergeCell ref="R56:T56"/>
    <mergeCell ref="U57:W57"/>
    <mergeCell ref="X57:Z57"/>
    <mergeCell ref="AA57:AC57"/>
    <mergeCell ref="AD57:AF57"/>
    <mergeCell ref="AG57:AI57"/>
    <mergeCell ref="AJ57:AK57"/>
    <mergeCell ref="X56:Z56"/>
    <mergeCell ref="AA56:AC56"/>
    <mergeCell ref="AD56:AF56"/>
    <mergeCell ref="AG56:AI56"/>
    <mergeCell ref="AJ56:AK56"/>
    <mergeCell ref="U56:W56"/>
    <mergeCell ref="C71:E71"/>
    <mergeCell ref="AG58:AK58"/>
    <mergeCell ref="AL58:AM58"/>
    <mergeCell ref="C67:E67"/>
    <mergeCell ref="C68:E68"/>
    <mergeCell ref="C69:E69"/>
    <mergeCell ref="C70:E70"/>
    <mergeCell ref="C58:D58"/>
    <mergeCell ref="E58:H58"/>
    <mergeCell ref="I58:N58"/>
    <mergeCell ref="O58:T58"/>
    <mergeCell ref="U58:Z58"/>
    <mergeCell ref="AA58:AF58"/>
  </mergeCells>
  <phoneticPr fontId="1"/>
  <dataValidations count="7">
    <dataValidation allowBlank="1" showInputMessage="1" sqref="B11:B12" xr:uid="{805A7E57-D841-4F6F-9B4F-7968508D81F2}"/>
    <dataValidation type="list" allowBlank="1" showInputMessage="1" sqref="B13:B30" xr:uid="{95C76C0A-FEAC-4621-A7EF-33CF9CEBD9CC}">
      <formula1>INDIRECT($AK$1)</formula1>
    </dataValidation>
    <dataValidation type="whole" operator="greaterThanOrEqual" allowBlank="1" showInputMessage="1" showErrorMessage="1" sqref="L37:L47 O37:O47 R37:R47 U37:U47 X37:X47 AA37:AA47 AD37:AD47 I37:I47 AG37:AG47 D37:F47" xr:uid="{7CBA187B-E386-45FB-9020-297F3B8345D6}">
      <formula1>0</formula1>
    </dataValidation>
    <dataValidation type="list" allowBlank="1" showInputMessage="1" showErrorMessage="1" sqref="AK3:AN3" xr:uid="{72DD66E0-7285-4A25-9D79-75D416B02C5E}">
      <formula1>"４週,歴月"</formula1>
    </dataValidation>
    <dataValidation type="list" allowBlank="1" showInputMessage="1" showErrorMessage="1" sqref="AK4:AN4" xr:uid="{4C63137C-7588-45CC-AFF6-65E01D167A4A}">
      <formula1>"予定,実績"</formula1>
    </dataValidation>
    <dataValidation type="list" allowBlank="1" showInputMessage="1" showErrorMessage="1" sqref="C11:C30" xr:uid="{49D70E66-F5AB-4C9C-8C1E-5F400038BF33}">
      <formula1>"A,B,C,D"</formula1>
    </dataValidation>
    <dataValidation operator="greaterThanOrEqual" allowBlank="1" showInputMessage="1" showErrorMessage="1" sqref="I48:I49 I52 L48:L49 L52 AL37:AL46 AJ37:AJ47 AM36 AM42 AM44 AM46" xr:uid="{300D0514-19B2-4A7F-B435-4D890840353A}"/>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oddHeader>
  </headerFooter>
  <rowBreaks count="2" manualBreakCount="2">
    <brk id="34" max="39" man="1"/>
    <brk id="74" max="3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2BD0E-9076-4556-B7C1-F107AECD50B4}">
  <dimension ref="A1:AY87"/>
  <sheetViews>
    <sheetView showGridLines="0" view="pageBreakPreview" topLeftCell="A22" zoomScaleNormal="100" zoomScaleSheetLayoutView="100" workbookViewId="0">
      <selection activeCell="AK33" sqref="AK33:AL33"/>
    </sheetView>
  </sheetViews>
  <sheetFormatPr defaultColWidth="8.25" defaultRowHeight="21" customHeight="1"/>
  <cols>
    <col min="1" max="1" width="2.58203125" style="68" customWidth="1"/>
    <col min="2" max="2" width="20.25" style="62" customWidth="1"/>
    <col min="3" max="3" width="6.58203125" style="68" customWidth="1"/>
    <col min="4" max="5" width="7.58203125" style="68" customWidth="1"/>
    <col min="6" max="36" width="2.58203125" style="68" customWidth="1"/>
    <col min="37" max="37" width="6.58203125" style="68" customWidth="1"/>
    <col min="38" max="39" width="7.58203125" style="68" customWidth="1"/>
    <col min="40" max="40" width="5.58203125" style="68" customWidth="1"/>
    <col min="41" max="41" width="1.83203125" style="68" customWidth="1"/>
    <col min="42" max="48" width="2.58203125" style="68" customWidth="1"/>
    <col min="49" max="49" width="8.33203125" style="68" customWidth="1"/>
    <col min="50" max="50" width="1.58203125" style="68" customWidth="1"/>
    <col min="51" max="16384" width="8.25" style="68"/>
  </cols>
  <sheetData>
    <row r="1" spans="1:49" ht="25" customHeight="1">
      <c r="A1" s="61" t="s">
        <v>111</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66"/>
      <c r="AE1" s="66"/>
      <c r="AF1" s="66"/>
      <c r="AG1" s="66"/>
      <c r="AH1" s="66"/>
      <c r="AI1" s="67" t="s">
        <v>112</v>
      </c>
      <c r="AJ1" s="67"/>
      <c r="AK1" s="272" t="s">
        <v>238</v>
      </c>
      <c r="AL1" s="272"/>
      <c r="AM1" s="272"/>
      <c r="AN1" s="272"/>
    </row>
    <row r="2" spans="1:49" ht="18" customHeight="1">
      <c r="A2" s="65"/>
      <c r="B2" s="69"/>
      <c r="C2" s="69"/>
      <c r="D2" s="69"/>
      <c r="E2" s="69"/>
      <c r="F2" s="69"/>
      <c r="G2" s="69"/>
      <c r="H2" s="69"/>
      <c r="I2" s="69"/>
      <c r="J2" s="69"/>
      <c r="K2" s="69"/>
      <c r="L2" s="69"/>
      <c r="M2" s="273">
        <v>2026</v>
      </c>
      <c r="N2" s="273"/>
      <c r="O2" s="273"/>
      <c r="P2" s="273"/>
      <c r="Q2" s="274" t="s">
        <v>114</v>
      </c>
      <c r="R2" s="274"/>
      <c r="S2" s="273"/>
      <c r="T2" s="273"/>
      <c r="U2" s="274" t="s">
        <v>115</v>
      </c>
      <c r="V2" s="274"/>
      <c r="W2" s="69"/>
      <c r="X2" s="69"/>
      <c r="Y2" s="69"/>
      <c r="Z2" s="65"/>
      <c r="AA2" s="65"/>
      <c r="AC2" s="67"/>
      <c r="AD2" s="69"/>
      <c r="AE2" s="69"/>
      <c r="AF2" s="69"/>
      <c r="AG2" s="69"/>
      <c r="AH2" s="69"/>
      <c r="AI2" s="67" t="s">
        <v>116</v>
      </c>
      <c r="AJ2" s="67"/>
      <c r="AK2" s="275"/>
      <c r="AL2" s="275"/>
      <c r="AM2" s="275"/>
      <c r="AN2" s="275"/>
    </row>
    <row r="3" spans="1:49"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5"/>
      <c r="AC3" s="72"/>
      <c r="AD3" s="72"/>
      <c r="AE3" s="72"/>
      <c r="AF3" s="72"/>
      <c r="AG3" s="72"/>
      <c r="AH3" s="72"/>
      <c r="AI3" s="73" t="s">
        <v>117</v>
      </c>
      <c r="AJ3" s="67"/>
      <c r="AK3" s="266"/>
      <c r="AL3" s="266"/>
      <c r="AM3" s="266"/>
      <c r="AN3" s="266"/>
      <c r="AP3" s="321" t="s">
        <v>224</v>
      </c>
      <c r="AQ3" s="321"/>
      <c r="AR3" s="321"/>
      <c r="AS3" s="321"/>
      <c r="AT3" s="321"/>
      <c r="AU3" s="321"/>
      <c r="AV3" s="321"/>
      <c r="AW3" s="321"/>
    </row>
    <row r="4" spans="1:49" ht="18" customHeight="1">
      <c r="A4" s="71"/>
      <c r="B4" s="71"/>
      <c r="C4" s="71"/>
      <c r="D4" s="71"/>
      <c r="E4" s="71"/>
      <c r="F4" s="71"/>
      <c r="G4" s="71"/>
      <c r="H4" s="71"/>
      <c r="I4" s="71"/>
      <c r="J4" s="71"/>
      <c r="K4" s="71"/>
      <c r="L4" s="71"/>
      <c r="M4" s="71"/>
      <c r="N4" s="71"/>
      <c r="O4" s="71"/>
      <c r="P4" s="71"/>
      <c r="Q4" s="71"/>
      <c r="R4" s="71"/>
      <c r="S4" s="71"/>
      <c r="T4" s="71"/>
      <c r="U4" s="71"/>
      <c r="V4" s="71"/>
      <c r="W4" s="71"/>
      <c r="Y4" s="72"/>
      <c r="Z4" s="72"/>
      <c r="AA4" s="72"/>
      <c r="AB4" s="65"/>
      <c r="AC4" s="72"/>
      <c r="AD4" s="72"/>
      <c r="AE4" s="72"/>
      <c r="AF4" s="72"/>
      <c r="AG4" s="72"/>
      <c r="AH4" s="72"/>
      <c r="AI4" s="73" t="s">
        <v>118</v>
      </c>
      <c r="AJ4" s="67"/>
      <c r="AK4" s="266"/>
      <c r="AL4" s="266"/>
      <c r="AM4" s="266"/>
      <c r="AN4" s="266"/>
      <c r="AP4" s="321"/>
      <c r="AQ4" s="321"/>
      <c r="AR4" s="321"/>
      <c r="AS4" s="321"/>
      <c r="AT4" s="321"/>
      <c r="AU4" s="321"/>
      <c r="AV4" s="321"/>
      <c r="AW4" s="321"/>
    </row>
    <row r="5" spans="1:49"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5"/>
      <c r="AC5" s="72"/>
      <c r="AD5" s="72"/>
      <c r="AE5" s="72"/>
      <c r="AF5" s="72"/>
      <c r="AG5" s="73" t="s">
        <v>119</v>
      </c>
      <c r="AH5" s="297"/>
      <c r="AI5" s="297"/>
      <c r="AJ5" s="297"/>
      <c r="AK5" s="72" t="s">
        <v>120</v>
      </c>
      <c r="AL5" s="98"/>
      <c r="AM5" s="72" t="s">
        <v>121</v>
      </c>
      <c r="AN5" s="65"/>
      <c r="AP5" s="321"/>
      <c r="AQ5" s="321"/>
      <c r="AR5" s="321"/>
      <c r="AS5" s="321"/>
      <c r="AT5" s="321"/>
      <c r="AU5" s="321"/>
      <c r="AV5" s="321"/>
      <c r="AW5" s="321"/>
    </row>
    <row r="6" spans="1:49" ht="10" customHeight="1">
      <c r="A6" s="65"/>
      <c r="B6" s="74"/>
      <c r="C6" s="74"/>
      <c r="D6" s="74"/>
      <c r="E6" s="74"/>
      <c r="F6" s="74"/>
      <c r="G6" s="74"/>
      <c r="H6" s="74"/>
      <c r="I6" s="74"/>
      <c r="J6" s="74"/>
      <c r="K6" s="74"/>
      <c r="L6" s="74"/>
      <c r="M6" s="74"/>
      <c r="N6" s="74"/>
      <c r="O6" s="74"/>
      <c r="P6" s="74"/>
      <c r="Q6" s="74"/>
      <c r="R6" s="74"/>
      <c r="S6" s="74"/>
      <c r="T6" s="74"/>
      <c r="U6" s="74"/>
      <c r="V6" s="74"/>
      <c r="W6" s="74"/>
      <c r="X6" s="69"/>
      <c r="Y6" s="69"/>
      <c r="Z6" s="69"/>
      <c r="AA6" s="69"/>
      <c r="AB6" s="69"/>
      <c r="AC6" s="69"/>
      <c r="AD6" s="69"/>
      <c r="AE6" s="69"/>
      <c r="AF6" s="69"/>
      <c r="AG6" s="69"/>
      <c r="AH6" s="69"/>
      <c r="AI6" s="69"/>
      <c r="AJ6" s="69"/>
      <c r="AK6" s="69"/>
      <c r="AL6" s="69"/>
      <c r="AM6" s="65"/>
      <c r="AN6" s="65"/>
    </row>
    <row r="7" spans="1:49" ht="15" customHeight="1">
      <c r="A7" s="261" t="s">
        <v>122</v>
      </c>
      <c r="B7" s="293" t="s">
        <v>123</v>
      </c>
      <c r="C7" s="267" t="s">
        <v>124</v>
      </c>
      <c r="D7" s="263" t="s">
        <v>125</v>
      </c>
      <c r="E7" s="259" t="s">
        <v>126</v>
      </c>
      <c r="F7" s="270" t="s">
        <v>127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1" t="s">
        <v>128</v>
      </c>
      <c r="AL7" s="264" t="s">
        <v>129</v>
      </c>
      <c r="AM7" s="265" t="s">
        <v>130</v>
      </c>
      <c r="AN7" s="265"/>
      <c r="AP7" s="114"/>
      <c r="AQ7" s="115"/>
      <c r="AR7" s="115" t="s">
        <v>225</v>
      </c>
      <c r="AS7" s="115"/>
      <c r="AT7" s="115"/>
      <c r="AU7" s="115"/>
      <c r="AV7" s="116"/>
      <c r="AW7" s="320" t="s">
        <v>126</v>
      </c>
    </row>
    <row r="8" spans="1:49" ht="15" customHeight="1">
      <c r="A8" s="261"/>
      <c r="B8" s="294"/>
      <c r="C8" s="268"/>
      <c r="D8" s="263"/>
      <c r="E8" s="259"/>
      <c r="F8" s="263" t="s">
        <v>1</v>
      </c>
      <c r="G8" s="263"/>
      <c r="H8" s="263"/>
      <c r="I8" s="263"/>
      <c r="J8" s="263"/>
      <c r="K8" s="263"/>
      <c r="L8" s="263"/>
      <c r="M8" s="263" t="s">
        <v>2</v>
      </c>
      <c r="N8" s="263"/>
      <c r="O8" s="263"/>
      <c r="P8" s="263"/>
      <c r="Q8" s="263"/>
      <c r="R8" s="263"/>
      <c r="S8" s="263"/>
      <c r="T8" s="263" t="s">
        <v>3</v>
      </c>
      <c r="U8" s="263"/>
      <c r="V8" s="263"/>
      <c r="W8" s="263"/>
      <c r="X8" s="263"/>
      <c r="Y8" s="263"/>
      <c r="Z8" s="263"/>
      <c r="AA8" s="263" t="s">
        <v>4</v>
      </c>
      <c r="AB8" s="263"/>
      <c r="AC8" s="263"/>
      <c r="AD8" s="263"/>
      <c r="AE8" s="263"/>
      <c r="AF8" s="263"/>
      <c r="AG8" s="263"/>
      <c r="AH8" s="263" t="s">
        <v>131</v>
      </c>
      <c r="AI8" s="263"/>
      <c r="AJ8" s="263"/>
      <c r="AK8" s="271"/>
      <c r="AL8" s="264"/>
      <c r="AM8" s="265"/>
      <c r="AN8" s="265"/>
      <c r="AP8" s="317" t="s">
        <v>1</v>
      </c>
      <c r="AQ8" s="318"/>
      <c r="AR8" s="318"/>
      <c r="AS8" s="318"/>
      <c r="AT8" s="318"/>
      <c r="AU8" s="318"/>
      <c r="AV8" s="319"/>
      <c r="AW8" s="320"/>
    </row>
    <row r="9" spans="1:49" ht="15" customHeight="1">
      <c r="A9" s="261"/>
      <c r="B9" s="295" t="s">
        <v>168</v>
      </c>
      <c r="C9" s="268"/>
      <c r="D9" s="263"/>
      <c r="E9" s="259"/>
      <c r="F9" s="78">
        <f>DATE($M$2,$S$2,1)</f>
        <v>45992</v>
      </c>
      <c r="G9" s="78">
        <f>DATE($M$2,$S$2,2)</f>
        <v>45993</v>
      </c>
      <c r="H9" s="78">
        <f>DATE($M$2,$S$2,3)</f>
        <v>45994</v>
      </c>
      <c r="I9" s="78">
        <f>DATE($M$2,$S$2,4)</f>
        <v>45995</v>
      </c>
      <c r="J9" s="78">
        <f>DATE($M$2,$S$2,5)</f>
        <v>45996</v>
      </c>
      <c r="K9" s="78">
        <f>DATE($M$2,$S$2,6)</f>
        <v>45997</v>
      </c>
      <c r="L9" s="78">
        <f>DATE($M$2,$S$2,7)</f>
        <v>45998</v>
      </c>
      <c r="M9" s="78">
        <f>DATE($M$2,$S$2,8)</f>
        <v>45999</v>
      </c>
      <c r="N9" s="78">
        <f>DATE($M$2,$S$2,9)</f>
        <v>46000</v>
      </c>
      <c r="O9" s="78">
        <f>DATE($M$2,$S$2,10)</f>
        <v>46001</v>
      </c>
      <c r="P9" s="78">
        <f>DATE($M$2,$S$2,11)</f>
        <v>46002</v>
      </c>
      <c r="Q9" s="78">
        <f>DATE($M$2,$S$2,12)</f>
        <v>46003</v>
      </c>
      <c r="R9" s="78">
        <f>DATE($M$2,$S$2,13)</f>
        <v>46004</v>
      </c>
      <c r="S9" s="78">
        <f>DATE($M$2,$S$2,14)</f>
        <v>46005</v>
      </c>
      <c r="T9" s="78">
        <f>DATE($M$2,$S$2,15)</f>
        <v>46006</v>
      </c>
      <c r="U9" s="78">
        <f>DATE($M$2,$S$2,16)</f>
        <v>46007</v>
      </c>
      <c r="V9" s="78">
        <f>DATE($M$2,$S$2,17)</f>
        <v>46008</v>
      </c>
      <c r="W9" s="78">
        <f>DATE($M$2,$S$2,18)</f>
        <v>46009</v>
      </c>
      <c r="X9" s="78">
        <f>DATE($M$2,$S$2,19)</f>
        <v>46010</v>
      </c>
      <c r="Y9" s="78">
        <f>DATE($M$2,$S$2,20)</f>
        <v>46011</v>
      </c>
      <c r="Z9" s="78">
        <f>DATE($M$2,$S$2,21)</f>
        <v>46012</v>
      </c>
      <c r="AA9" s="78">
        <f>DATE($M$2,$S$2,22)</f>
        <v>46013</v>
      </c>
      <c r="AB9" s="78">
        <f>DATE($M$2,$S$2,23)</f>
        <v>46014</v>
      </c>
      <c r="AC9" s="78">
        <f>DATE($M$2,$S$2,24)</f>
        <v>46015</v>
      </c>
      <c r="AD9" s="78">
        <f>DATE($M$2,$S$2,25)</f>
        <v>46016</v>
      </c>
      <c r="AE9" s="78">
        <f>DATE($M$2,$S$2,26)</f>
        <v>46017</v>
      </c>
      <c r="AF9" s="78">
        <f>DATE($M$2,$S$2,27)</f>
        <v>46018</v>
      </c>
      <c r="AG9" s="78">
        <f>DATE($M$2,$S$2,28)</f>
        <v>46019</v>
      </c>
      <c r="AH9" s="78">
        <f>IF(DAY(EOMONTH(F9,0))&lt;29,"",DATE($M$2,$S$2,29))</f>
        <v>46020</v>
      </c>
      <c r="AI9" s="78">
        <f>IF(DAY(EOMONTH(F9,0))&lt;30,"",DATE($M$2,$S$2,30))</f>
        <v>46021</v>
      </c>
      <c r="AJ9" s="78">
        <f>IF(DAY(EOMONTH(F9,0))&lt;31,"",DATE($M$2,$S$2,31))</f>
        <v>46022</v>
      </c>
      <c r="AK9" s="271"/>
      <c r="AL9" s="264"/>
      <c r="AM9" s="265"/>
      <c r="AN9" s="265"/>
      <c r="AP9" s="117">
        <f>F9</f>
        <v>45992</v>
      </c>
      <c r="AQ9" s="117">
        <f t="shared" ref="AQ9:AV10" si="0">G9</f>
        <v>45993</v>
      </c>
      <c r="AR9" s="117">
        <f t="shared" si="0"/>
        <v>45994</v>
      </c>
      <c r="AS9" s="117">
        <f t="shared" si="0"/>
        <v>45995</v>
      </c>
      <c r="AT9" s="117">
        <f t="shared" si="0"/>
        <v>45996</v>
      </c>
      <c r="AU9" s="117">
        <f t="shared" si="0"/>
        <v>45997</v>
      </c>
      <c r="AV9" s="117">
        <f t="shared" si="0"/>
        <v>45998</v>
      </c>
      <c r="AW9" s="320"/>
    </row>
    <row r="10" spans="1:49" ht="15" customHeight="1">
      <c r="A10" s="261"/>
      <c r="B10" s="296"/>
      <c r="C10" s="269"/>
      <c r="D10" s="263"/>
      <c r="E10" s="259"/>
      <c r="F10" s="79">
        <f>DATE($M$2,$S$2,1)</f>
        <v>45992</v>
      </c>
      <c r="G10" s="79">
        <f>DATE($M$2,$S$2,2)</f>
        <v>45993</v>
      </c>
      <c r="H10" s="79">
        <f>DATE($M$2,$S$2,3)</f>
        <v>45994</v>
      </c>
      <c r="I10" s="79">
        <f>DATE($M$2,$S$2,4)</f>
        <v>45995</v>
      </c>
      <c r="J10" s="79">
        <f>DATE($M$2,$S$2,5)</f>
        <v>45996</v>
      </c>
      <c r="K10" s="79">
        <f>DATE($M$2,$S$2,6)</f>
        <v>45997</v>
      </c>
      <c r="L10" s="79">
        <f>DATE($M$2,$S$2,7)</f>
        <v>45998</v>
      </c>
      <c r="M10" s="79">
        <f>DATE($M$2,$S$2,8)</f>
        <v>45999</v>
      </c>
      <c r="N10" s="79">
        <f>DATE($M$2,$S$2,9)</f>
        <v>46000</v>
      </c>
      <c r="O10" s="79">
        <f>DATE($M$2,$S$2,10)</f>
        <v>46001</v>
      </c>
      <c r="P10" s="79">
        <f>DATE($M$2,$S$2,11)</f>
        <v>46002</v>
      </c>
      <c r="Q10" s="79">
        <f>DATE($M$2,$S$2,12)</f>
        <v>46003</v>
      </c>
      <c r="R10" s="79">
        <f>DATE($M$2,$S$2,13)</f>
        <v>46004</v>
      </c>
      <c r="S10" s="79">
        <f>DATE($M$2,$S$2,14)</f>
        <v>46005</v>
      </c>
      <c r="T10" s="79">
        <f>DATE($M$2,$S$2,15)</f>
        <v>46006</v>
      </c>
      <c r="U10" s="79">
        <f>DATE($M$2,$S$2,16)</f>
        <v>46007</v>
      </c>
      <c r="V10" s="79">
        <f>DATE($M$2,$S$2,17)</f>
        <v>46008</v>
      </c>
      <c r="W10" s="79">
        <f>DATE($M$2,$S$2,18)</f>
        <v>46009</v>
      </c>
      <c r="X10" s="79">
        <f>DATE($M$2,$S$2,19)</f>
        <v>46010</v>
      </c>
      <c r="Y10" s="79">
        <f>DATE($M$2,$S$2,20)</f>
        <v>46011</v>
      </c>
      <c r="Z10" s="79">
        <f>DATE($M$2,$S$2,21)</f>
        <v>46012</v>
      </c>
      <c r="AA10" s="79">
        <f>DATE($M$2,$S$2,22)</f>
        <v>46013</v>
      </c>
      <c r="AB10" s="79">
        <f>DATE($M$2,$S$2,23)</f>
        <v>46014</v>
      </c>
      <c r="AC10" s="79">
        <f>DATE($M$2,$S$2,24)</f>
        <v>46015</v>
      </c>
      <c r="AD10" s="79">
        <f>DATE($M$2,$S$2,25)</f>
        <v>46016</v>
      </c>
      <c r="AE10" s="79">
        <f>DATE($M$2,$S$2,26)</f>
        <v>46017</v>
      </c>
      <c r="AF10" s="79">
        <f>DATE($M$2,$S$2,27)</f>
        <v>46018</v>
      </c>
      <c r="AG10" s="79">
        <f>DATE($M$2,$S$2,28)</f>
        <v>46019</v>
      </c>
      <c r="AH10" s="79">
        <f>IF(DAY(EOMONTH(F10,0))&lt;29,"",DATE($M$2,$S$2,29))</f>
        <v>46020</v>
      </c>
      <c r="AI10" s="79">
        <f>IF(DAY(EOMONTH(F10,0))&lt;30,"",DATE($M$2,$S$2,30))</f>
        <v>46021</v>
      </c>
      <c r="AJ10" s="79">
        <f>IF(DAY(EOMONTH(F10,0))&lt;31,"",DATE($M$2,$S$2,31))</f>
        <v>46022</v>
      </c>
      <c r="AK10" s="271"/>
      <c r="AL10" s="264"/>
      <c r="AM10" s="265"/>
      <c r="AN10" s="265"/>
      <c r="AP10" s="118">
        <f>F10</f>
        <v>45992</v>
      </c>
      <c r="AQ10" s="118">
        <f t="shared" si="0"/>
        <v>45993</v>
      </c>
      <c r="AR10" s="118">
        <f t="shared" si="0"/>
        <v>45994</v>
      </c>
      <c r="AS10" s="118">
        <f t="shared" si="0"/>
        <v>45995</v>
      </c>
      <c r="AT10" s="118">
        <f t="shared" si="0"/>
        <v>45996</v>
      </c>
      <c r="AU10" s="118">
        <f t="shared" si="0"/>
        <v>45997</v>
      </c>
      <c r="AV10" s="118">
        <f t="shared" si="0"/>
        <v>45998</v>
      </c>
      <c r="AW10" s="320"/>
    </row>
    <row r="11" spans="1:49" ht="18" customHeight="1">
      <c r="A11" s="75">
        <v>1</v>
      </c>
      <c r="B11" s="99" t="s">
        <v>169</v>
      </c>
      <c r="C11" s="80" t="s">
        <v>141</v>
      </c>
      <c r="D11" s="100"/>
      <c r="E11" s="101" t="s">
        <v>141</v>
      </c>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2">
        <f>+SUM(F11:AJ11)</f>
        <v>0</v>
      </c>
      <c r="AL11" s="83">
        <f>IF($AK$3="４週",AK11/4,AK11/(DAY(EOMONTH($F$9,0))/7))</f>
        <v>0</v>
      </c>
      <c r="AM11" s="258"/>
      <c r="AN11" s="258"/>
      <c r="AP11" s="119" t="s">
        <v>226</v>
      </c>
      <c r="AQ11" s="119" t="s">
        <v>227</v>
      </c>
      <c r="AR11" s="119"/>
      <c r="AS11" s="119"/>
      <c r="AT11" s="119"/>
      <c r="AU11" s="119"/>
      <c r="AV11" s="119"/>
      <c r="AW11" s="70" t="str">
        <f>E11</f>
        <v>A</v>
      </c>
    </row>
    <row r="12" spans="1:49" ht="18" customHeight="1">
      <c r="A12" s="75">
        <v>2</v>
      </c>
      <c r="B12" s="99" t="s">
        <v>187</v>
      </c>
      <c r="C12" s="80" t="s">
        <v>143</v>
      </c>
      <c r="D12" s="100"/>
      <c r="E12" s="101" t="s">
        <v>143</v>
      </c>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f t="shared" ref="AK12:AK31" si="1">+SUM(F12:AJ12)</f>
        <v>0</v>
      </c>
      <c r="AL12" s="83">
        <f>IF($AK$3="４週",AK12/4,AK12/(DAY(EOMONTH($F$9,0))/7))</f>
        <v>0</v>
      </c>
      <c r="AM12" s="258"/>
      <c r="AN12" s="258"/>
      <c r="AP12" s="119"/>
      <c r="AQ12" s="119"/>
      <c r="AR12" s="119"/>
      <c r="AS12" s="119"/>
      <c r="AT12" s="119"/>
      <c r="AU12" s="119"/>
      <c r="AV12" s="119"/>
      <c r="AW12" s="70" t="str">
        <f t="shared" ref="AW12:AW30" si="2">E12</f>
        <v>B</v>
      </c>
    </row>
    <row r="13" spans="1:49" ht="18" customHeight="1">
      <c r="A13" s="75">
        <v>3</v>
      </c>
      <c r="B13" s="99" t="s">
        <v>228</v>
      </c>
      <c r="C13" s="80" t="s">
        <v>145</v>
      </c>
      <c r="D13" s="100"/>
      <c r="E13" s="101" t="s">
        <v>145</v>
      </c>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f t="shared" si="1"/>
        <v>0</v>
      </c>
      <c r="AL13" s="83">
        <f>IF($AK$3="４週",AK13/4,AK13/(DAY(EOMONTH($F$9,0))/7))</f>
        <v>0</v>
      </c>
      <c r="AM13" s="258"/>
      <c r="AN13" s="258"/>
      <c r="AP13" s="119"/>
      <c r="AQ13" s="119"/>
      <c r="AR13" s="119"/>
      <c r="AS13" s="119"/>
      <c r="AT13" s="119"/>
      <c r="AU13" s="119"/>
      <c r="AV13" s="119"/>
      <c r="AW13" s="70" t="str">
        <f t="shared" si="2"/>
        <v>C</v>
      </c>
    </row>
    <row r="14" spans="1:49" ht="18" customHeight="1">
      <c r="A14" s="75">
        <v>4</v>
      </c>
      <c r="B14" s="99" t="s">
        <v>228</v>
      </c>
      <c r="C14" s="80" t="s">
        <v>147</v>
      </c>
      <c r="D14" s="100"/>
      <c r="E14" s="101" t="s">
        <v>147</v>
      </c>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f t="shared" si="1"/>
        <v>0</v>
      </c>
      <c r="AL14" s="83">
        <f>IF($AK$3="４週",AK14/4,AK14/(DAY(EOMONTH($F$9,0))/7))</f>
        <v>0</v>
      </c>
      <c r="AM14" s="258"/>
      <c r="AN14" s="258"/>
      <c r="AP14" s="119"/>
      <c r="AQ14" s="119"/>
      <c r="AR14" s="119"/>
      <c r="AS14" s="119"/>
      <c r="AT14" s="119"/>
      <c r="AU14" s="119"/>
      <c r="AV14" s="119"/>
      <c r="AW14" s="70" t="str">
        <f t="shared" si="2"/>
        <v>D</v>
      </c>
    </row>
    <row r="15" spans="1:49" ht="18" customHeight="1">
      <c r="A15" s="75">
        <v>5</v>
      </c>
      <c r="B15" s="99"/>
      <c r="C15" s="80"/>
      <c r="D15" s="100"/>
      <c r="E15" s="10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2">
        <f t="shared" si="1"/>
        <v>0</v>
      </c>
      <c r="AL15" s="83">
        <f t="shared" ref="AL15:AL30" si="3">IF($AK$3="４週",AK15/4,AK15/(DAY(EOMONTH($F$9,0))/7))</f>
        <v>0</v>
      </c>
      <c r="AM15" s="258"/>
      <c r="AN15" s="258"/>
      <c r="AP15" s="119"/>
      <c r="AQ15" s="119"/>
      <c r="AR15" s="119"/>
      <c r="AS15" s="119"/>
      <c r="AT15" s="119"/>
      <c r="AU15" s="119"/>
      <c r="AV15" s="119"/>
      <c r="AW15" s="70">
        <f t="shared" si="2"/>
        <v>0</v>
      </c>
    </row>
    <row r="16" spans="1:49" ht="18" customHeight="1">
      <c r="A16" s="75">
        <v>6</v>
      </c>
      <c r="B16" s="99"/>
      <c r="C16" s="80"/>
      <c r="D16" s="100"/>
      <c r="E16" s="10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2">
        <f t="shared" si="1"/>
        <v>0</v>
      </c>
      <c r="AL16" s="83">
        <f t="shared" si="3"/>
        <v>0</v>
      </c>
      <c r="AM16" s="258"/>
      <c r="AN16" s="258"/>
      <c r="AP16" s="119"/>
      <c r="AQ16" s="119"/>
      <c r="AR16" s="119"/>
      <c r="AS16" s="119"/>
      <c r="AT16" s="119"/>
      <c r="AU16" s="119"/>
      <c r="AV16" s="119"/>
      <c r="AW16" s="70">
        <f t="shared" si="2"/>
        <v>0</v>
      </c>
    </row>
    <row r="17" spans="1:49" ht="18" customHeight="1">
      <c r="A17" s="75">
        <v>7</v>
      </c>
      <c r="B17" s="99"/>
      <c r="C17" s="80"/>
      <c r="D17" s="100"/>
      <c r="E17" s="10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2">
        <f t="shared" si="1"/>
        <v>0</v>
      </c>
      <c r="AL17" s="83">
        <f t="shared" si="3"/>
        <v>0</v>
      </c>
      <c r="AM17" s="258"/>
      <c r="AN17" s="258"/>
      <c r="AP17" s="119"/>
      <c r="AQ17" s="119"/>
      <c r="AR17" s="119"/>
      <c r="AS17" s="119"/>
      <c r="AT17" s="119"/>
      <c r="AU17" s="119"/>
      <c r="AV17" s="119"/>
      <c r="AW17" s="70">
        <f t="shared" si="2"/>
        <v>0</v>
      </c>
    </row>
    <row r="18" spans="1:49" ht="18" customHeight="1">
      <c r="A18" s="75">
        <v>8</v>
      </c>
      <c r="B18" s="99"/>
      <c r="C18" s="80"/>
      <c r="D18" s="100"/>
      <c r="E18" s="10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2">
        <f t="shared" si="1"/>
        <v>0</v>
      </c>
      <c r="AL18" s="83">
        <f t="shared" si="3"/>
        <v>0</v>
      </c>
      <c r="AM18" s="258"/>
      <c r="AN18" s="258"/>
      <c r="AP18" s="119"/>
      <c r="AQ18" s="119"/>
      <c r="AR18" s="119"/>
      <c r="AS18" s="119"/>
      <c r="AT18" s="119"/>
      <c r="AU18" s="119"/>
      <c r="AV18" s="119"/>
      <c r="AW18" s="70">
        <f t="shared" si="2"/>
        <v>0</v>
      </c>
    </row>
    <row r="19" spans="1:49" ht="18" customHeight="1">
      <c r="A19" s="75">
        <v>9</v>
      </c>
      <c r="B19" s="99"/>
      <c r="C19" s="80"/>
      <c r="D19" s="100"/>
      <c r="E19" s="10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f t="shared" si="1"/>
        <v>0</v>
      </c>
      <c r="AL19" s="83">
        <f t="shared" si="3"/>
        <v>0</v>
      </c>
      <c r="AM19" s="258"/>
      <c r="AN19" s="258"/>
      <c r="AP19" s="119"/>
      <c r="AQ19" s="119"/>
      <c r="AR19" s="119"/>
      <c r="AS19" s="119"/>
      <c r="AT19" s="119"/>
      <c r="AU19" s="119"/>
      <c r="AV19" s="119"/>
      <c r="AW19" s="70">
        <f t="shared" si="2"/>
        <v>0</v>
      </c>
    </row>
    <row r="20" spans="1:49" ht="18" customHeight="1">
      <c r="A20" s="75">
        <v>10</v>
      </c>
      <c r="B20" s="99"/>
      <c r="C20" s="80"/>
      <c r="D20" s="100"/>
      <c r="E20" s="10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f t="shared" si="1"/>
        <v>0</v>
      </c>
      <c r="AL20" s="83">
        <f t="shared" si="3"/>
        <v>0</v>
      </c>
      <c r="AM20" s="258"/>
      <c r="AN20" s="258"/>
      <c r="AP20" s="119"/>
      <c r="AQ20" s="119"/>
      <c r="AR20" s="119"/>
      <c r="AS20" s="119"/>
      <c r="AT20" s="119"/>
      <c r="AU20" s="119"/>
      <c r="AV20" s="119"/>
      <c r="AW20" s="70">
        <f t="shared" si="2"/>
        <v>0</v>
      </c>
    </row>
    <row r="21" spans="1:49" ht="18" customHeight="1">
      <c r="A21" s="75">
        <v>11</v>
      </c>
      <c r="B21" s="99"/>
      <c r="C21" s="80"/>
      <c r="D21" s="100"/>
      <c r="E21" s="10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f t="shared" si="1"/>
        <v>0</v>
      </c>
      <c r="AL21" s="83">
        <f t="shared" si="3"/>
        <v>0</v>
      </c>
      <c r="AM21" s="258"/>
      <c r="AN21" s="258"/>
      <c r="AP21" s="119"/>
      <c r="AQ21" s="119"/>
      <c r="AR21" s="119"/>
      <c r="AS21" s="119"/>
      <c r="AT21" s="119"/>
      <c r="AU21" s="119"/>
      <c r="AV21" s="119"/>
      <c r="AW21" s="70">
        <f t="shared" si="2"/>
        <v>0</v>
      </c>
    </row>
    <row r="22" spans="1:49" ht="18" customHeight="1">
      <c r="A22" s="75">
        <v>12</v>
      </c>
      <c r="B22" s="99"/>
      <c r="C22" s="80"/>
      <c r="D22" s="100"/>
      <c r="E22" s="10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f t="shared" si="1"/>
        <v>0</v>
      </c>
      <c r="AL22" s="83">
        <f t="shared" si="3"/>
        <v>0</v>
      </c>
      <c r="AM22" s="258"/>
      <c r="AN22" s="258"/>
      <c r="AP22" s="119"/>
      <c r="AQ22" s="119"/>
      <c r="AR22" s="119"/>
      <c r="AS22" s="119"/>
      <c r="AT22" s="119"/>
      <c r="AU22" s="119"/>
      <c r="AV22" s="119"/>
      <c r="AW22" s="70">
        <f t="shared" si="2"/>
        <v>0</v>
      </c>
    </row>
    <row r="23" spans="1:49" ht="18" customHeight="1">
      <c r="A23" s="75">
        <v>13</v>
      </c>
      <c r="B23" s="99"/>
      <c r="C23" s="80"/>
      <c r="D23" s="100"/>
      <c r="E23" s="10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f t="shared" si="1"/>
        <v>0</v>
      </c>
      <c r="AL23" s="83">
        <f t="shared" si="3"/>
        <v>0</v>
      </c>
      <c r="AM23" s="258"/>
      <c r="AN23" s="258"/>
      <c r="AP23" s="119"/>
      <c r="AQ23" s="119"/>
      <c r="AR23" s="119"/>
      <c r="AS23" s="119"/>
      <c r="AT23" s="119"/>
      <c r="AU23" s="119"/>
      <c r="AV23" s="119"/>
      <c r="AW23" s="70">
        <f t="shared" si="2"/>
        <v>0</v>
      </c>
    </row>
    <row r="24" spans="1:49" ht="18" customHeight="1">
      <c r="A24" s="75">
        <v>14</v>
      </c>
      <c r="B24" s="99"/>
      <c r="C24" s="80"/>
      <c r="D24" s="100"/>
      <c r="E24" s="10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f t="shared" si="1"/>
        <v>0</v>
      </c>
      <c r="AL24" s="83">
        <f t="shared" si="3"/>
        <v>0</v>
      </c>
      <c r="AM24" s="258"/>
      <c r="AN24" s="258"/>
      <c r="AP24" s="119"/>
      <c r="AQ24" s="119"/>
      <c r="AR24" s="119"/>
      <c r="AS24" s="119"/>
      <c r="AT24" s="119"/>
      <c r="AU24" s="119"/>
      <c r="AV24" s="119"/>
      <c r="AW24" s="70">
        <f t="shared" si="2"/>
        <v>0</v>
      </c>
    </row>
    <row r="25" spans="1:49" ht="18" customHeight="1">
      <c r="A25" s="75">
        <v>15</v>
      </c>
      <c r="B25" s="99"/>
      <c r="C25" s="80"/>
      <c r="D25" s="100"/>
      <c r="E25" s="10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f t="shared" si="1"/>
        <v>0</v>
      </c>
      <c r="AL25" s="83">
        <f t="shared" si="3"/>
        <v>0</v>
      </c>
      <c r="AM25" s="258"/>
      <c r="AN25" s="258"/>
      <c r="AP25" s="119"/>
      <c r="AQ25" s="119"/>
      <c r="AR25" s="119"/>
      <c r="AS25" s="119"/>
      <c r="AT25" s="119"/>
      <c r="AU25" s="119"/>
      <c r="AV25" s="119"/>
      <c r="AW25" s="70">
        <f t="shared" si="2"/>
        <v>0</v>
      </c>
    </row>
    <row r="26" spans="1:49" ht="18" customHeight="1">
      <c r="A26" s="75">
        <v>16</v>
      </c>
      <c r="B26" s="99"/>
      <c r="C26" s="80"/>
      <c r="D26" s="100"/>
      <c r="E26" s="10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2">
        <f t="shared" si="1"/>
        <v>0</v>
      </c>
      <c r="AL26" s="83">
        <f t="shared" si="3"/>
        <v>0</v>
      </c>
      <c r="AM26" s="258"/>
      <c r="AN26" s="258"/>
      <c r="AP26" s="119"/>
      <c r="AQ26" s="119"/>
      <c r="AR26" s="119"/>
      <c r="AS26" s="119"/>
      <c r="AT26" s="119"/>
      <c r="AU26" s="119"/>
      <c r="AV26" s="119"/>
      <c r="AW26" s="70">
        <f t="shared" si="2"/>
        <v>0</v>
      </c>
    </row>
    <row r="27" spans="1:49" ht="18" customHeight="1">
      <c r="A27" s="75">
        <v>17</v>
      </c>
      <c r="B27" s="99"/>
      <c r="C27" s="80"/>
      <c r="D27" s="100"/>
      <c r="E27" s="10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f t="shared" si="1"/>
        <v>0</v>
      </c>
      <c r="AL27" s="83">
        <f t="shared" si="3"/>
        <v>0</v>
      </c>
      <c r="AM27" s="258"/>
      <c r="AN27" s="258"/>
      <c r="AP27" s="119"/>
      <c r="AQ27" s="119"/>
      <c r="AR27" s="119"/>
      <c r="AS27" s="119"/>
      <c r="AT27" s="119"/>
      <c r="AU27" s="119"/>
      <c r="AV27" s="119"/>
      <c r="AW27" s="70">
        <f t="shared" si="2"/>
        <v>0</v>
      </c>
    </row>
    <row r="28" spans="1:49" ht="18" customHeight="1">
      <c r="A28" s="75">
        <v>18</v>
      </c>
      <c r="B28" s="99"/>
      <c r="C28" s="80"/>
      <c r="D28" s="100"/>
      <c r="E28" s="10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2">
        <f t="shared" si="1"/>
        <v>0</v>
      </c>
      <c r="AL28" s="83">
        <f t="shared" si="3"/>
        <v>0</v>
      </c>
      <c r="AM28" s="258"/>
      <c r="AN28" s="258"/>
      <c r="AP28" s="119"/>
      <c r="AQ28" s="119"/>
      <c r="AR28" s="119"/>
      <c r="AS28" s="119"/>
      <c r="AT28" s="119"/>
      <c r="AU28" s="119"/>
      <c r="AV28" s="119"/>
      <c r="AW28" s="70">
        <f t="shared" si="2"/>
        <v>0</v>
      </c>
    </row>
    <row r="29" spans="1:49" ht="18" customHeight="1">
      <c r="A29" s="75">
        <v>19</v>
      </c>
      <c r="B29" s="99"/>
      <c r="C29" s="80"/>
      <c r="D29" s="100"/>
      <c r="E29" s="10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f t="shared" si="1"/>
        <v>0</v>
      </c>
      <c r="AL29" s="83">
        <f t="shared" si="3"/>
        <v>0</v>
      </c>
      <c r="AM29" s="258"/>
      <c r="AN29" s="258"/>
      <c r="AP29" s="119"/>
      <c r="AQ29" s="119"/>
      <c r="AR29" s="119"/>
      <c r="AS29" s="119"/>
      <c r="AT29" s="119"/>
      <c r="AU29" s="119"/>
      <c r="AV29" s="119"/>
      <c r="AW29" s="70">
        <f t="shared" si="2"/>
        <v>0</v>
      </c>
    </row>
    <row r="30" spans="1:49" ht="18" customHeight="1">
      <c r="A30" s="75">
        <v>20</v>
      </c>
      <c r="B30" s="99"/>
      <c r="C30" s="80"/>
      <c r="D30" s="100"/>
      <c r="E30" s="10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f t="shared" si="1"/>
        <v>0</v>
      </c>
      <c r="AL30" s="83">
        <f t="shared" si="3"/>
        <v>0</v>
      </c>
      <c r="AM30" s="258"/>
      <c r="AN30" s="258"/>
      <c r="AP30" s="119"/>
      <c r="AQ30" s="119"/>
      <c r="AR30" s="119"/>
      <c r="AS30" s="119"/>
      <c r="AT30" s="119"/>
      <c r="AU30" s="119"/>
      <c r="AV30" s="119"/>
      <c r="AW30" s="70">
        <f t="shared" si="2"/>
        <v>0</v>
      </c>
    </row>
    <row r="31" spans="1:49" ht="18" customHeight="1">
      <c r="A31" s="259" t="s">
        <v>40</v>
      </c>
      <c r="B31" s="260"/>
      <c r="C31" s="260"/>
      <c r="D31" s="260"/>
      <c r="E31" s="260"/>
      <c r="F31" s="84">
        <f>+SUM(F11:F30)</f>
        <v>0</v>
      </c>
      <c r="G31" s="84">
        <f t="shared" ref="G31:AJ31" si="4">+SUM(G11:G30)</f>
        <v>0</v>
      </c>
      <c r="H31" s="84">
        <f t="shared" si="4"/>
        <v>0</v>
      </c>
      <c r="I31" s="84">
        <f t="shared" si="4"/>
        <v>0</v>
      </c>
      <c r="J31" s="84">
        <f t="shared" si="4"/>
        <v>0</v>
      </c>
      <c r="K31" s="84">
        <f t="shared" si="4"/>
        <v>0</v>
      </c>
      <c r="L31" s="84">
        <f t="shared" si="4"/>
        <v>0</v>
      </c>
      <c r="M31" s="84">
        <f t="shared" si="4"/>
        <v>0</v>
      </c>
      <c r="N31" s="84">
        <f t="shared" si="4"/>
        <v>0</v>
      </c>
      <c r="O31" s="84">
        <f t="shared" si="4"/>
        <v>0</v>
      </c>
      <c r="P31" s="84">
        <f t="shared" si="4"/>
        <v>0</v>
      </c>
      <c r="Q31" s="84">
        <f t="shared" si="4"/>
        <v>0</v>
      </c>
      <c r="R31" s="84">
        <f t="shared" si="4"/>
        <v>0</v>
      </c>
      <c r="S31" s="84">
        <f t="shared" si="4"/>
        <v>0</v>
      </c>
      <c r="T31" s="84">
        <f t="shared" si="4"/>
        <v>0</v>
      </c>
      <c r="U31" s="84">
        <f t="shared" si="4"/>
        <v>0</v>
      </c>
      <c r="V31" s="84">
        <f t="shared" si="4"/>
        <v>0</v>
      </c>
      <c r="W31" s="84">
        <f t="shared" si="4"/>
        <v>0</v>
      </c>
      <c r="X31" s="84">
        <f t="shared" si="4"/>
        <v>0</v>
      </c>
      <c r="Y31" s="84">
        <f t="shared" si="4"/>
        <v>0</v>
      </c>
      <c r="Z31" s="84">
        <f t="shared" si="4"/>
        <v>0</v>
      </c>
      <c r="AA31" s="84">
        <f t="shared" si="4"/>
        <v>0</v>
      </c>
      <c r="AB31" s="84">
        <f t="shared" si="4"/>
        <v>0</v>
      </c>
      <c r="AC31" s="84">
        <f t="shared" si="4"/>
        <v>0</v>
      </c>
      <c r="AD31" s="84">
        <f t="shared" si="4"/>
        <v>0</v>
      </c>
      <c r="AE31" s="84">
        <f t="shared" si="4"/>
        <v>0</v>
      </c>
      <c r="AF31" s="84">
        <f t="shared" si="4"/>
        <v>0</v>
      </c>
      <c r="AG31" s="84">
        <f t="shared" si="4"/>
        <v>0</v>
      </c>
      <c r="AH31" s="84">
        <f t="shared" si="4"/>
        <v>0</v>
      </c>
      <c r="AI31" s="84">
        <f t="shared" si="4"/>
        <v>0</v>
      </c>
      <c r="AJ31" s="84">
        <f t="shared" si="4"/>
        <v>0</v>
      </c>
      <c r="AK31" s="82">
        <f t="shared" si="1"/>
        <v>0</v>
      </c>
      <c r="AL31" s="83">
        <f>IF($AK$3="４週",AK31/4,AK31/(DAY(EOMONTH($F$9,0))/7))</f>
        <v>0</v>
      </c>
      <c r="AM31" s="261"/>
      <c r="AN31" s="261"/>
    </row>
    <row r="32" spans="1:49" ht="18" customHeight="1">
      <c r="A32" s="260" t="s">
        <v>6</v>
      </c>
      <c r="B32" s="260"/>
      <c r="C32" s="260"/>
      <c r="D32" s="260"/>
      <c r="E32" s="262"/>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4"/>
      <c r="AL32" s="86"/>
      <c r="AM32" s="261"/>
      <c r="AN32" s="261"/>
    </row>
    <row r="33" spans="1:51" ht="15" customHeight="1">
      <c r="A33" s="263" t="s">
        <v>293</v>
      </c>
      <c r="B33" s="263"/>
      <c r="C33" s="263"/>
      <c r="D33" s="263"/>
      <c r="E33" s="263"/>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8"/>
      <c r="AL33" s="338"/>
      <c r="AM33" s="320"/>
      <c r="AN33" s="320"/>
      <c r="AO33" s="102"/>
      <c r="AP33" s="102"/>
      <c r="AY33" s="102"/>
    </row>
    <row r="34" spans="1:51" ht="15" customHeight="1">
      <c r="A34" s="74"/>
      <c r="B34" s="74"/>
      <c r="C34" s="74"/>
      <c r="D34" s="74"/>
      <c r="E34" s="74"/>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74"/>
      <c r="AL34" s="74"/>
      <c r="AM34" s="65"/>
      <c r="AO34" s="121"/>
      <c r="AP34" s="121"/>
      <c r="AQ34" s="122"/>
      <c r="AR34" s="122"/>
      <c r="AS34" s="122"/>
      <c r="AT34" s="122"/>
      <c r="AU34" s="122"/>
      <c r="AV34" s="122"/>
      <c r="AW34" s="122"/>
      <c r="AX34" s="122"/>
    </row>
    <row r="35" spans="1:51" ht="21" customHeight="1">
      <c r="A35" s="64" t="s">
        <v>190</v>
      </c>
      <c r="B35" s="74"/>
      <c r="C35" s="74"/>
      <c r="D35" s="74"/>
      <c r="E35" s="74"/>
      <c r="F35" s="74"/>
      <c r="G35" s="87"/>
      <c r="H35" s="87"/>
      <c r="I35" s="87"/>
      <c r="J35" s="87"/>
      <c r="K35" s="87"/>
      <c r="L35" s="87"/>
      <c r="M35" s="87"/>
      <c r="N35" s="87"/>
      <c r="O35" s="87"/>
      <c r="AM35" s="74"/>
      <c r="AN35" s="65"/>
      <c r="AO35" s="102"/>
      <c r="AP35" s="102"/>
    </row>
    <row r="36" spans="1:51" ht="25" customHeight="1">
      <c r="A36" s="263"/>
      <c r="B36" s="263"/>
      <c r="C36" s="263"/>
      <c r="D36" s="111">
        <v>4</v>
      </c>
      <c r="E36" s="111">
        <v>5</v>
      </c>
      <c r="F36" s="292">
        <v>6</v>
      </c>
      <c r="G36" s="292"/>
      <c r="H36" s="292"/>
      <c r="I36" s="292">
        <v>7</v>
      </c>
      <c r="J36" s="292"/>
      <c r="K36" s="292"/>
      <c r="L36" s="292">
        <v>8</v>
      </c>
      <c r="M36" s="292"/>
      <c r="N36" s="292"/>
      <c r="O36" s="292">
        <v>9</v>
      </c>
      <c r="P36" s="292"/>
      <c r="Q36" s="292"/>
      <c r="R36" s="292">
        <v>10</v>
      </c>
      <c r="S36" s="292"/>
      <c r="T36" s="292"/>
      <c r="U36" s="292">
        <v>11</v>
      </c>
      <c r="V36" s="292"/>
      <c r="W36" s="292"/>
      <c r="X36" s="292">
        <v>12</v>
      </c>
      <c r="Y36" s="292"/>
      <c r="Z36" s="292"/>
      <c r="AA36" s="292">
        <v>1</v>
      </c>
      <c r="AB36" s="292"/>
      <c r="AC36" s="292"/>
      <c r="AD36" s="292">
        <v>2</v>
      </c>
      <c r="AE36" s="292"/>
      <c r="AF36" s="292"/>
      <c r="AG36" s="292">
        <v>3</v>
      </c>
      <c r="AH36" s="292"/>
      <c r="AI36" s="292"/>
      <c r="AJ36" s="263" t="s">
        <v>5</v>
      </c>
      <c r="AK36" s="263"/>
      <c r="AL36" s="77" t="s">
        <v>191</v>
      </c>
      <c r="AM36" s="102"/>
      <c r="AN36" s="102"/>
      <c r="AO36" s="121"/>
      <c r="AP36" s="317" t="s">
        <v>230</v>
      </c>
      <c r="AQ36" s="318"/>
      <c r="AR36" s="318"/>
      <c r="AS36" s="318"/>
      <c r="AT36" s="318"/>
      <c r="AU36" s="318"/>
      <c r="AV36" s="318"/>
      <c r="AW36" s="319"/>
      <c r="AX36" s="122"/>
    </row>
    <row r="37" spans="1:51" ht="18" customHeight="1">
      <c r="A37" s="291" t="s">
        <v>195</v>
      </c>
      <c r="B37" s="291"/>
      <c r="C37" s="291"/>
      <c r="D37" s="84">
        <f>SUM(D40:D43)</f>
        <v>0</v>
      </c>
      <c r="E37" s="84">
        <f>SUM(E40:E43)</f>
        <v>0</v>
      </c>
      <c r="F37" s="287">
        <f>SUM(F40:H43)</f>
        <v>0</v>
      </c>
      <c r="G37" s="287"/>
      <c r="H37" s="287"/>
      <c r="I37" s="287">
        <f>SUM(I40:K43)</f>
        <v>0</v>
      </c>
      <c r="J37" s="287"/>
      <c r="K37" s="287"/>
      <c r="L37" s="287">
        <f>SUM(L40:N43)</f>
        <v>0</v>
      </c>
      <c r="M37" s="287"/>
      <c r="N37" s="287"/>
      <c r="O37" s="287">
        <f>SUM(O40:Q43)</f>
        <v>0</v>
      </c>
      <c r="P37" s="287"/>
      <c r="Q37" s="287"/>
      <c r="R37" s="287">
        <f>SUM(R40:T43)</f>
        <v>0</v>
      </c>
      <c r="S37" s="287"/>
      <c r="T37" s="287"/>
      <c r="U37" s="287">
        <f>SUM(U40:W43)</f>
        <v>0</v>
      </c>
      <c r="V37" s="287"/>
      <c r="W37" s="287"/>
      <c r="X37" s="287">
        <f>SUM(X40:Z43)</f>
        <v>0</v>
      </c>
      <c r="Y37" s="287"/>
      <c r="Z37" s="287"/>
      <c r="AA37" s="287">
        <f>SUM(AA40:AC43)</f>
        <v>0</v>
      </c>
      <c r="AB37" s="287"/>
      <c r="AC37" s="287"/>
      <c r="AD37" s="287">
        <f>SUM(AD40:AF43)</f>
        <v>0</v>
      </c>
      <c r="AE37" s="287"/>
      <c r="AF37" s="287"/>
      <c r="AG37" s="287">
        <f>SUM(AG40:AI43)</f>
        <v>0</v>
      </c>
      <c r="AH37" s="287"/>
      <c r="AI37" s="287"/>
      <c r="AJ37" s="257">
        <f t="shared" ref="AJ37:AJ43" si="5">SUM(D37:AI37)</f>
        <v>0</v>
      </c>
      <c r="AK37" s="257"/>
      <c r="AL37" s="112" t="e">
        <f>ROUNDUP(AJ37/AJ44,1)</f>
        <v>#DIV/0!</v>
      </c>
      <c r="AM37" s="102"/>
      <c r="AN37" s="102"/>
      <c r="AO37" s="102"/>
      <c r="AP37" s="123"/>
      <c r="AQ37" s="124"/>
      <c r="AR37" s="124"/>
      <c r="AS37" s="124"/>
      <c r="AT37" s="124"/>
      <c r="AU37" s="124"/>
      <c r="AV37" s="124"/>
      <c r="AW37" s="125"/>
    </row>
    <row r="38" spans="1:51" ht="18" customHeight="1">
      <c r="A38" s="104" t="s">
        <v>231</v>
      </c>
      <c r="B38" s="105"/>
      <c r="C38" s="106"/>
      <c r="D38" s="81"/>
      <c r="E38" s="81"/>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57">
        <f t="shared" si="5"/>
        <v>0</v>
      </c>
      <c r="AK38" s="257"/>
      <c r="AL38" s="112" t="e">
        <f t="shared" ref="AL38:AL43" si="6">ROUNDUP(AJ38/$AJ$44,1)</f>
        <v>#DIV/0!</v>
      </c>
      <c r="AM38" s="102"/>
      <c r="AN38" s="102"/>
      <c r="AP38" s="126"/>
      <c r="AW38" s="127"/>
    </row>
    <row r="39" spans="1:51" ht="18" customHeight="1">
      <c r="A39" s="104" t="s">
        <v>196</v>
      </c>
      <c r="B39" s="105"/>
      <c r="C39" s="106"/>
      <c r="D39" s="81"/>
      <c r="E39" s="81"/>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57">
        <f t="shared" si="5"/>
        <v>0</v>
      </c>
      <c r="AK39" s="257"/>
      <c r="AL39" s="112" t="e">
        <f t="shared" si="6"/>
        <v>#DIV/0!</v>
      </c>
      <c r="AM39" s="102"/>
      <c r="AN39" s="102"/>
      <c r="AP39" s="126" t="s">
        <v>232</v>
      </c>
      <c r="AW39" s="127"/>
    </row>
    <row r="40" spans="1:51" ht="18" customHeight="1">
      <c r="A40" s="104" t="s">
        <v>197</v>
      </c>
      <c r="B40" s="105"/>
      <c r="C40" s="106"/>
      <c r="D40" s="81"/>
      <c r="E40" s="81"/>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57">
        <f t="shared" si="5"/>
        <v>0</v>
      </c>
      <c r="AK40" s="257"/>
      <c r="AL40" s="112" t="e">
        <f t="shared" si="6"/>
        <v>#DIV/0!</v>
      </c>
      <c r="AM40" s="102"/>
      <c r="AN40" s="102"/>
      <c r="AP40" s="126" t="s">
        <v>233</v>
      </c>
      <c r="AW40" s="127"/>
    </row>
    <row r="41" spans="1:51" ht="18" customHeight="1">
      <c r="A41" s="104" t="s">
        <v>198</v>
      </c>
      <c r="B41" s="105"/>
      <c r="C41" s="106"/>
      <c r="D41" s="81"/>
      <c r="E41" s="81"/>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57">
        <f t="shared" si="5"/>
        <v>0</v>
      </c>
      <c r="AK41" s="257"/>
      <c r="AL41" s="112" t="e">
        <f t="shared" si="6"/>
        <v>#DIV/0!</v>
      </c>
      <c r="AM41" s="102"/>
      <c r="AN41" s="102"/>
      <c r="AP41" s="126" t="s">
        <v>234</v>
      </c>
      <c r="AW41" s="127"/>
    </row>
    <row r="42" spans="1:51" ht="18" customHeight="1">
      <c r="A42" s="104" t="s">
        <v>199</v>
      </c>
      <c r="B42" s="105"/>
      <c r="C42" s="106"/>
      <c r="D42" s="81"/>
      <c r="E42" s="81"/>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57">
        <f t="shared" si="5"/>
        <v>0</v>
      </c>
      <c r="AK42" s="257"/>
      <c r="AL42" s="112" t="e">
        <f t="shared" si="6"/>
        <v>#DIV/0!</v>
      </c>
      <c r="AM42" s="102"/>
      <c r="AN42" s="102"/>
      <c r="AP42" s="126"/>
      <c r="AW42" s="127"/>
    </row>
    <row r="43" spans="1:51" ht="18" customHeight="1">
      <c r="A43" s="311" t="s">
        <v>200</v>
      </c>
      <c r="B43" s="309"/>
      <c r="C43" s="310"/>
      <c r="D43" s="81"/>
      <c r="E43" s="81"/>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57">
        <f t="shared" si="5"/>
        <v>0</v>
      </c>
      <c r="AK43" s="257"/>
      <c r="AL43" s="112" t="e">
        <f t="shared" si="6"/>
        <v>#DIV/0!</v>
      </c>
      <c r="AM43" s="102"/>
      <c r="AN43" s="102"/>
      <c r="AP43" s="126"/>
      <c r="AW43" s="127"/>
    </row>
    <row r="44" spans="1:51" ht="18" customHeight="1">
      <c r="A44" s="291" t="s">
        <v>193</v>
      </c>
      <c r="B44" s="291"/>
      <c r="C44" s="291"/>
      <c r="D44" s="81"/>
      <c r="E44" s="81"/>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57">
        <f>+SUM(D44:AI44)</f>
        <v>0</v>
      </c>
      <c r="AK44" s="257"/>
      <c r="AL44" s="113"/>
      <c r="AM44" s="102"/>
      <c r="AN44" s="102"/>
      <c r="AP44" s="126"/>
      <c r="AW44" s="127"/>
    </row>
    <row r="45" spans="1:51" ht="5.15" customHeight="1">
      <c r="A45" s="94"/>
      <c r="B45" s="94"/>
      <c r="C45" s="94"/>
      <c r="D45" s="102"/>
      <c r="E45" s="102"/>
      <c r="F45" s="102"/>
      <c r="G45" s="102"/>
      <c r="H45" s="102"/>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103"/>
      <c r="AK45" s="87"/>
      <c r="AL45" s="74"/>
      <c r="AM45" s="74"/>
      <c r="AN45" s="65"/>
      <c r="AP45" s="126"/>
      <c r="AW45" s="127"/>
    </row>
    <row r="46" spans="1:51" ht="18" customHeight="1">
      <c r="A46" s="64" t="s">
        <v>172</v>
      </c>
      <c r="B46" s="87"/>
      <c r="D46" s="87"/>
      <c r="E46" s="87"/>
      <c r="F46" s="87"/>
      <c r="G46" s="87"/>
      <c r="H46" s="87"/>
      <c r="I46" s="87"/>
      <c r="J46" s="87"/>
      <c r="K46" s="87"/>
      <c r="L46" s="87"/>
      <c r="M46" s="87"/>
      <c r="N46" s="87"/>
      <c r="O46" s="87"/>
      <c r="P46" s="87"/>
      <c r="Q46" s="87"/>
      <c r="R46" s="87"/>
      <c r="S46" s="87"/>
      <c r="T46" s="87"/>
      <c r="U46" s="87"/>
      <c r="V46" s="87"/>
      <c r="W46" s="74"/>
      <c r="X46" s="87"/>
      <c r="Y46" s="87"/>
      <c r="Z46" s="87"/>
      <c r="AA46" s="87"/>
      <c r="AB46" s="87"/>
      <c r="AC46" s="87"/>
      <c r="AD46" s="87"/>
      <c r="AE46" s="87"/>
      <c r="AF46" s="87"/>
      <c r="AG46" s="87"/>
      <c r="AH46" s="87"/>
      <c r="AI46" s="87"/>
      <c r="AJ46" s="103"/>
      <c r="AK46" s="87"/>
      <c r="AL46" s="74"/>
      <c r="AM46" s="74"/>
      <c r="AN46" s="65"/>
      <c r="AP46" s="126"/>
      <c r="AW46" s="127"/>
    </row>
    <row r="47" spans="1:51" ht="45" customHeight="1">
      <c r="A47" s="263" t="s">
        <v>173</v>
      </c>
      <c r="B47" s="263"/>
      <c r="C47" s="263" t="s">
        <v>187</v>
      </c>
      <c r="D47" s="263"/>
      <c r="E47" s="264" t="s">
        <v>228</v>
      </c>
      <c r="F47" s="264"/>
      <c r="G47" s="264"/>
      <c r="H47" s="264"/>
      <c r="I47" s="102"/>
      <c r="J47" s="102"/>
      <c r="K47" s="102"/>
      <c r="L47" s="102"/>
      <c r="M47" s="102"/>
      <c r="N47" s="102"/>
      <c r="O47" s="102"/>
      <c r="P47" s="102"/>
      <c r="Q47" s="102"/>
      <c r="R47" s="102"/>
      <c r="S47" s="102"/>
      <c r="T47" s="102"/>
      <c r="U47" s="102"/>
      <c r="W47" s="74"/>
      <c r="X47" s="87"/>
      <c r="Y47" s="87"/>
      <c r="Z47" s="87"/>
      <c r="AA47" s="87"/>
      <c r="AB47" s="87"/>
      <c r="AC47" s="87"/>
      <c r="AD47" s="87"/>
      <c r="AE47" s="87"/>
      <c r="AF47" s="87"/>
      <c r="AG47" s="87"/>
      <c r="AH47" s="87"/>
      <c r="AI47" s="87"/>
      <c r="AJ47" s="103"/>
      <c r="AK47" s="87"/>
      <c r="AL47" s="74"/>
      <c r="AM47" s="74"/>
      <c r="AN47" s="65"/>
      <c r="AP47" s="126"/>
      <c r="AW47" s="127"/>
    </row>
    <row r="48" spans="1:51" ht="18" customHeight="1">
      <c r="A48" s="264" t="s">
        <v>174</v>
      </c>
      <c r="B48" s="264"/>
      <c r="C48" s="287" t="e">
        <f>ROUNDDOWN(IF(AL37&lt;=30,1,1+ROUNDUP((AL37-30)/30,0)),1)</f>
        <v>#DIV/0!</v>
      </c>
      <c r="D48" s="287"/>
      <c r="E48" s="287" t="e">
        <f>ROUNDDOWN(AL37/6,1)</f>
        <v>#DIV/0!</v>
      </c>
      <c r="F48" s="287"/>
      <c r="G48" s="287"/>
      <c r="H48" s="287"/>
      <c r="I48" s="102"/>
      <c r="J48" s="102"/>
      <c r="K48" s="102"/>
      <c r="L48" s="102"/>
      <c r="M48" s="102"/>
      <c r="N48" s="102"/>
      <c r="O48" s="102"/>
      <c r="P48" s="102"/>
      <c r="Q48" s="102"/>
      <c r="R48" s="102"/>
      <c r="S48" s="102"/>
      <c r="T48" s="102"/>
      <c r="U48" s="102"/>
      <c r="W48" s="74"/>
      <c r="X48" s="87"/>
      <c r="Y48" s="87"/>
      <c r="Z48" s="87"/>
      <c r="AA48" s="87"/>
      <c r="AB48" s="87"/>
      <c r="AC48" s="87"/>
      <c r="AD48" s="87"/>
      <c r="AE48" s="87"/>
      <c r="AF48" s="87"/>
      <c r="AG48" s="87"/>
      <c r="AH48" s="87"/>
      <c r="AI48" s="87"/>
      <c r="AJ48" s="103"/>
      <c r="AK48" s="87"/>
      <c r="AL48" s="74"/>
      <c r="AM48" s="74"/>
      <c r="AN48" s="65"/>
      <c r="AP48" s="126"/>
      <c r="AW48" s="127"/>
    </row>
    <row r="49" spans="1:50" ht="5.15" customHeight="1">
      <c r="A49" s="94"/>
      <c r="B49" s="94"/>
      <c r="C49" s="94"/>
      <c r="D49" s="94"/>
      <c r="E49" s="94"/>
      <c r="F49" s="94"/>
      <c r="G49" s="94"/>
      <c r="H49" s="94"/>
      <c r="I49" s="94"/>
      <c r="J49" s="87"/>
      <c r="K49" s="87"/>
      <c r="L49" s="87"/>
      <c r="M49" s="103"/>
      <c r="N49" s="87"/>
      <c r="O49" s="87"/>
      <c r="P49" s="87"/>
      <c r="Q49" s="102"/>
      <c r="W49" s="74"/>
      <c r="X49" s="87"/>
      <c r="Y49" s="87"/>
      <c r="Z49" s="87"/>
      <c r="AA49" s="87"/>
      <c r="AB49" s="87"/>
      <c r="AC49" s="87"/>
      <c r="AD49" s="87"/>
      <c r="AE49" s="87"/>
      <c r="AF49" s="87"/>
      <c r="AG49" s="87"/>
      <c r="AH49" s="87"/>
      <c r="AI49" s="87"/>
      <c r="AJ49" s="103"/>
      <c r="AK49" s="87"/>
      <c r="AL49" s="74"/>
      <c r="AM49" s="74"/>
      <c r="AN49" s="65"/>
      <c r="AP49" s="126"/>
      <c r="AW49" s="127"/>
    </row>
    <row r="50" spans="1:50" ht="21" customHeight="1">
      <c r="A50" s="64" t="s">
        <v>175</v>
      </c>
      <c r="B50" s="68"/>
      <c r="C50" s="69"/>
      <c r="D50" s="69"/>
      <c r="E50" s="69"/>
      <c r="F50" s="69"/>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9"/>
      <c r="AM50" s="69"/>
      <c r="AN50" s="65"/>
      <c r="AP50" s="126"/>
      <c r="AW50" s="127"/>
    </row>
    <row r="51" spans="1:50" ht="25" customHeight="1">
      <c r="A51" s="65"/>
      <c r="B51" s="74"/>
      <c r="C51" s="276" t="str">
        <f>IF(VLOOKUP($AK$1,選択肢!$A$1:$J$32,C56,FALSE)=0,"-",VLOOKUP($AK$1,選択肢!$A$1:$J$32,C56,FALSE))</f>
        <v>管理者</v>
      </c>
      <c r="D51" s="277"/>
      <c r="E51" s="285" t="str">
        <f>IF(VLOOKUP($AK$1,選択肢!$A$1:$J$32,E56,FALSE)=0,"-",VLOOKUP($AK$1,選択肢!$A$1:$J$32,E56,FALSE))</f>
        <v>サービス管理責任者</v>
      </c>
      <c r="F51" s="285"/>
      <c r="G51" s="285"/>
      <c r="H51" s="285"/>
      <c r="I51" s="276" t="str">
        <f>IF(VLOOKUP($AK$1,選択肢!$A$1:$J$32,I56,FALSE)=0,"-",VLOOKUP($AK$1,選択肢!$A$1:$J$32,I56,FALSE))</f>
        <v>世話人</v>
      </c>
      <c r="J51" s="277"/>
      <c r="K51" s="277"/>
      <c r="L51" s="277"/>
      <c r="M51" s="277"/>
      <c r="N51" s="278"/>
      <c r="O51" s="276" t="str">
        <f>IF(VLOOKUP($AK$1,選択肢!$A$1:$J$32,O56,FALSE)=0,"-",VLOOKUP($AK$1,選択肢!$A$1:$J$32,O56,FALSE))</f>
        <v>-</v>
      </c>
      <c r="P51" s="277"/>
      <c r="Q51" s="277"/>
      <c r="R51" s="277"/>
      <c r="S51" s="277"/>
      <c r="T51" s="278"/>
      <c r="U51" s="276" t="str">
        <f>IF(VLOOKUP($AK$1,選択肢!$A$1:$J$32,U56,FALSE)=0,"-",VLOOKUP($AK$1,選択肢!$A$1:$J$32,U56,FALSE))</f>
        <v>-</v>
      </c>
      <c r="V51" s="277"/>
      <c r="W51" s="277"/>
      <c r="X51" s="277"/>
      <c r="Y51" s="277"/>
      <c r="Z51" s="278"/>
      <c r="AA51" s="276" t="str">
        <f>IF(VLOOKUP($AK$1,選択肢!$A$1:$J$32,AA56,FALSE)=0,"-",VLOOKUP($AK$1,選択肢!$A$1:$J$32,AA56,FALSE))</f>
        <v>-</v>
      </c>
      <c r="AB51" s="277"/>
      <c r="AC51" s="277"/>
      <c r="AD51" s="277"/>
      <c r="AE51" s="277"/>
      <c r="AF51" s="278"/>
      <c r="AG51" s="285" t="str">
        <f>IF(VLOOKUP($AK$1,選択肢!$A$1:$J$32,AG56,FALSE)=0,"-",VLOOKUP($AK$1,選択肢!$A$1:$J$32,AG56,FALSE))</f>
        <v>-</v>
      </c>
      <c r="AH51" s="285"/>
      <c r="AI51" s="285"/>
      <c r="AJ51" s="285"/>
      <c r="AK51" s="285"/>
      <c r="AL51" s="285" t="str">
        <f>IF(VLOOKUP($AK$1,選択肢!$A$1:$J$32,AL56,FALSE)=0,"-",VLOOKUP($AK$1,選択肢!$A$1:$J$32,AL56,FALSE))</f>
        <v>-</v>
      </c>
      <c r="AM51" s="285"/>
      <c r="AN51" s="65"/>
      <c r="AO51" s="87"/>
      <c r="AP51" s="130"/>
      <c r="AQ51" s="131"/>
      <c r="AR51" s="131"/>
      <c r="AS51" s="131"/>
      <c r="AT51" s="131"/>
      <c r="AU51" s="131"/>
      <c r="AV51" s="131"/>
      <c r="AW51" s="132"/>
      <c r="AX51" s="87"/>
    </row>
    <row r="52" spans="1:50" ht="18" customHeight="1">
      <c r="A52" s="65"/>
      <c r="B52" s="74"/>
      <c r="C52" s="107" t="s">
        <v>177</v>
      </c>
      <c r="D52" s="107" t="s">
        <v>179</v>
      </c>
      <c r="E52" s="108" t="s">
        <v>177</v>
      </c>
      <c r="F52" s="286" t="s">
        <v>179</v>
      </c>
      <c r="G52" s="286"/>
      <c r="H52" s="286"/>
      <c r="I52" s="282" t="s">
        <v>177</v>
      </c>
      <c r="J52" s="283"/>
      <c r="K52" s="284"/>
      <c r="L52" s="282" t="s">
        <v>179</v>
      </c>
      <c r="M52" s="283"/>
      <c r="N52" s="284"/>
      <c r="O52" s="282" t="s">
        <v>177</v>
      </c>
      <c r="P52" s="283"/>
      <c r="Q52" s="284"/>
      <c r="R52" s="282" t="s">
        <v>179</v>
      </c>
      <c r="S52" s="283"/>
      <c r="T52" s="284"/>
      <c r="U52" s="282" t="s">
        <v>177</v>
      </c>
      <c r="V52" s="283"/>
      <c r="W52" s="284"/>
      <c r="X52" s="282" t="s">
        <v>179</v>
      </c>
      <c r="Y52" s="283"/>
      <c r="Z52" s="284"/>
      <c r="AA52" s="282" t="s">
        <v>177</v>
      </c>
      <c r="AB52" s="283"/>
      <c r="AC52" s="284"/>
      <c r="AD52" s="282" t="s">
        <v>179</v>
      </c>
      <c r="AE52" s="283"/>
      <c r="AF52" s="284"/>
      <c r="AG52" s="282" t="s">
        <v>177</v>
      </c>
      <c r="AH52" s="283"/>
      <c r="AI52" s="284"/>
      <c r="AJ52" s="282" t="s">
        <v>179</v>
      </c>
      <c r="AK52" s="284"/>
      <c r="AL52" s="108" t="s">
        <v>176</v>
      </c>
      <c r="AM52" s="108" t="s">
        <v>178</v>
      </c>
      <c r="AN52" s="65"/>
      <c r="AO52" s="87"/>
      <c r="AP52" s="65"/>
      <c r="AQ52" s="87"/>
      <c r="AR52" s="87"/>
      <c r="AS52" s="87"/>
      <c r="AT52" s="87"/>
      <c r="AU52" s="87"/>
      <c r="AV52" s="87"/>
      <c r="AW52" s="87"/>
      <c r="AX52" s="87"/>
    </row>
    <row r="53" spans="1:50" ht="18" customHeight="1">
      <c r="A53" s="65"/>
      <c r="B53" s="76" t="s">
        <v>180</v>
      </c>
      <c r="C53" s="108">
        <f>COUNTIFS($B$11:$B$30,C$51,$C$11:$C$30,"A",$E$11:$E$30,"*")</f>
        <v>1</v>
      </c>
      <c r="D53" s="108">
        <f>COUNTIFS($B$11:$B$30,C$51,$C$11:$C$30,"B",$E$11:$E$30,"*")</f>
        <v>0</v>
      </c>
      <c r="E53" s="108">
        <f>COUNTIFS($B$11:$B$30,E$51,$C$11:$C$30,"A",$E$11:$E$30,"*")</f>
        <v>0</v>
      </c>
      <c r="F53" s="282">
        <f>COUNTIFS($B$11:$B$30,E$51,$C$11:$C$30,"B",$E$11:$E$30,"*")</f>
        <v>1</v>
      </c>
      <c r="G53" s="283"/>
      <c r="H53" s="284"/>
      <c r="I53" s="282">
        <f>COUNTIFS($B$11:$B$30,I$51,$C$11:$C$30,"A",$E$11:$E$30,"*")</f>
        <v>0</v>
      </c>
      <c r="J53" s="283"/>
      <c r="K53" s="284"/>
      <c r="L53" s="282">
        <f>COUNTIFS($B$11:$B$30,I$51,$C$11:$C$30,"B",$E$11:$E$30,"*")</f>
        <v>0</v>
      </c>
      <c r="M53" s="283"/>
      <c r="N53" s="284"/>
      <c r="O53" s="282">
        <f>COUNTIFS($B$11:$B$30,O$51,$C$11:$C$30,"A",$E$11:$E$30,"*")</f>
        <v>0</v>
      </c>
      <c r="P53" s="283"/>
      <c r="Q53" s="284"/>
      <c r="R53" s="282">
        <f>COUNTIFS($B$11:$B$30,O$51,$C$11:$C$30,"B",$E$11:$E$30,"*")</f>
        <v>0</v>
      </c>
      <c r="S53" s="283"/>
      <c r="T53" s="284"/>
      <c r="U53" s="282">
        <f>COUNTIFS($B$11:$B$30,U$51,$C$11:$C$30,"A",$E$11:$E$30,"*")</f>
        <v>0</v>
      </c>
      <c r="V53" s="283"/>
      <c r="W53" s="284"/>
      <c r="X53" s="282">
        <f>COUNTIFS($B$11:$B$30,U$51,$C$11:$C$30,"B",$E$11:$E$30,"*")</f>
        <v>0</v>
      </c>
      <c r="Y53" s="283"/>
      <c r="Z53" s="284"/>
      <c r="AA53" s="282">
        <f>COUNTIFS($B$11:$B$30,AA$51,$C$11:$C$30,"A",$E$11:$E$30,"*")</f>
        <v>0</v>
      </c>
      <c r="AB53" s="283"/>
      <c r="AC53" s="284"/>
      <c r="AD53" s="282">
        <f>COUNTIFS($B$11:$B$30,AA$51,$C$11:$C$30,"B",$E$11:$E$30,"*")</f>
        <v>0</v>
      </c>
      <c r="AE53" s="283"/>
      <c r="AF53" s="284"/>
      <c r="AG53" s="282">
        <f>COUNTIFS($B$11:$B$30,AG$51,$C$11:$C$30,"A",$E$11:$E$30,"*")</f>
        <v>0</v>
      </c>
      <c r="AH53" s="283"/>
      <c r="AI53" s="284"/>
      <c r="AJ53" s="282">
        <f>COUNTIFS($B$11:$B$30,AG$51,$C$11:$C$30,"B",$E$11:$E$30,"*")</f>
        <v>0</v>
      </c>
      <c r="AK53" s="284"/>
      <c r="AL53" s="108">
        <f>COUNTIFS($B$11:$B$30,AL$51,$C$11:$C$30,"A",$E$11:$E$30,"*")</f>
        <v>0</v>
      </c>
      <c r="AM53" s="108">
        <f>COUNTIFS($B$11:$B$30,AL$51,$C$11:$C$30,"B",$E$11:$E$30,"*")</f>
        <v>0</v>
      </c>
      <c r="AN53" s="65"/>
      <c r="AO53" s="87"/>
      <c r="AP53" s="65"/>
      <c r="AQ53" s="87"/>
      <c r="AR53" s="87"/>
      <c r="AS53" s="87"/>
      <c r="AT53" s="87"/>
      <c r="AU53" s="87"/>
      <c r="AV53" s="87"/>
      <c r="AW53" s="87"/>
      <c r="AX53" s="87"/>
    </row>
    <row r="54" spans="1:50" ht="18" customHeight="1">
      <c r="A54" s="65"/>
      <c r="B54" s="77" t="s">
        <v>181</v>
      </c>
      <c r="C54" s="109"/>
      <c r="D54" s="109"/>
      <c r="E54" s="108">
        <f>COUNTIFS($B$11:$B$30,E$51,$C$11:$C$30,"C",$E$11:$E$30,"*")</f>
        <v>0</v>
      </c>
      <c r="F54" s="282">
        <f>COUNTIFS($B$11:$B$30,E$51,$C$11:$C$30,"D",$E$11:$E$30,"*")</f>
        <v>0</v>
      </c>
      <c r="G54" s="283"/>
      <c r="H54" s="284"/>
      <c r="I54" s="282">
        <f>COUNTIFS($B$11:$B$30,I$51,$C$11:$C$30,"C",$E$11:$E$30,"*")</f>
        <v>1</v>
      </c>
      <c r="J54" s="283"/>
      <c r="K54" s="284"/>
      <c r="L54" s="282">
        <f>COUNTIFS($B$11:$B$30,I$51,$C$11:$C$30,"D",$E$11:$E$30,"*")</f>
        <v>1</v>
      </c>
      <c r="M54" s="283"/>
      <c r="N54" s="284"/>
      <c r="O54" s="282">
        <f>COUNTIFS($B$11:$B$30,O$51,$C$11:$C$30,"C",$E$11:$E$30,"*")</f>
        <v>0</v>
      </c>
      <c r="P54" s="283"/>
      <c r="Q54" s="284"/>
      <c r="R54" s="282">
        <f>COUNTIFS($B$11:$B$30,O$51,$C$11:$C$30,"D",$E$11:$E$30,"*")</f>
        <v>0</v>
      </c>
      <c r="S54" s="283"/>
      <c r="T54" s="284"/>
      <c r="U54" s="282">
        <f>COUNTIFS($B$11:$B$30,U$51,$C$11:$C$30,"C",$E$11:$E$30,"*")</f>
        <v>0</v>
      </c>
      <c r="V54" s="283"/>
      <c r="W54" s="284"/>
      <c r="X54" s="282">
        <f>COUNTIFS($B$11:$B$30,U$51,$C$11:$C$30,"D",$E$11:$E$30,"*")</f>
        <v>0</v>
      </c>
      <c r="Y54" s="283"/>
      <c r="Z54" s="284"/>
      <c r="AA54" s="282">
        <f>COUNTIFS($B$11:$B$30,AA$51,$C$11:$C$30,"C",$E$11:$E$30,"*")</f>
        <v>0</v>
      </c>
      <c r="AB54" s="283"/>
      <c r="AC54" s="284"/>
      <c r="AD54" s="282">
        <f>COUNTIFS($B$11:$B$30,AA$51,$C$11:$C$30,"D",$E$11:$E$30,"*")</f>
        <v>0</v>
      </c>
      <c r="AE54" s="283"/>
      <c r="AF54" s="284"/>
      <c r="AG54" s="282">
        <f>COUNTIFS($B$11:$B$30,AG$51,$C$11:$C$30,"C",$E$11:$E$30,"*")</f>
        <v>0</v>
      </c>
      <c r="AH54" s="283"/>
      <c r="AI54" s="284"/>
      <c r="AJ54" s="282">
        <f>COUNTIFS($B$11:$B$30,AG$51,$C$11:$C$30,"D",$E$11:$E$30,"*")</f>
        <v>0</v>
      </c>
      <c r="AK54" s="284"/>
      <c r="AL54" s="108">
        <f>COUNTIFS($B$11:$B$30,AL$51,$C$11:$C$30,"C",$E$11:$E$30,"*")</f>
        <v>0</v>
      </c>
      <c r="AM54" s="108">
        <f>COUNTIFS($B$11:$B$30,AL$51,$C$11:$C$30,"D",$E$11:$E$30,"*")</f>
        <v>0</v>
      </c>
      <c r="AN54" s="65"/>
      <c r="AO54" s="87"/>
      <c r="AP54" s="65"/>
      <c r="AQ54" s="87"/>
      <c r="AR54" s="87"/>
      <c r="AS54" s="87"/>
      <c r="AT54" s="87"/>
      <c r="AU54" s="87"/>
      <c r="AV54" s="87"/>
      <c r="AW54" s="87"/>
      <c r="AX54" s="87"/>
    </row>
    <row r="55" spans="1:50" ht="25" customHeight="1">
      <c r="A55" s="65"/>
      <c r="B55" s="77" t="s">
        <v>182</v>
      </c>
      <c r="C55" s="299"/>
      <c r="D55" s="300"/>
      <c r="E55" s="276" t="str">
        <f>IF($AK$3="４週",SUMIFS($AK$11:$AK$30,$B$11:$B$30,E51)/4/$AH$5,IF($AK$3="歴月",SUMIFS($AK$11:$AK$30,$B$11:$B$30,E51)/$AL$5,"記載する期間を選択してください"))</f>
        <v>記載する期間を選択してください</v>
      </c>
      <c r="F55" s="277"/>
      <c r="G55" s="277"/>
      <c r="H55" s="278"/>
      <c r="I55" s="276" t="str">
        <f>IF($AK$3="４週",SUMIFS($AK$11:$AK$30,$B$11:$B$30,I51)/4/$AH$5,IF($AK$3="歴月",SUMIFS($AK$11:$AK$30,$B$11:$B$30,I51)/$AL$5,"記載する期間を選択してください"))</f>
        <v>記載する期間を選択してください</v>
      </c>
      <c r="J55" s="277"/>
      <c r="K55" s="277"/>
      <c r="L55" s="277"/>
      <c r="M55" s="277"/>
      <c r="N55" s="278"/>
      <c r="O55" s="276" t="str">
        <f>IF($AK$3="４週",SUMIFS($AK$11:$AK$30,$B$11:$B$30,O51)/4/$AH$5,IF($AK$3="歴月",SUMIFS($AK$11:$AK$30,$B$11:$B$30,O51)/$AL$5,"記載する期間を選択してください"))</f>
        <v>記載する期間を選択してください</v>
      </c>
      <c r="P55" s="277"/>
      <c r="Q55" s="277"/>
      <c r="R55" s="277"/>
      <c r="S55" s="277"/>
      <c r="T55" s="278"/>
      <c r="U55" s="276" t="str">
        <f>IF($AK$3="４週",SUMIFS($AK$11:$AK$30,$B$11:$B$30,U51)/4/$AH$5,IF($AK$3="歴月",SUMIFS($AK$11:$AK$30,$B$11:$B$30,U51)/$AL$5,"記載する期間を選択してください"))</f>
        <v>記載する期間を選択してください</v>
      </c>
      <c r="V55" s="277"/>
      <c r="W55" s="277"/>
      <c r="X55" s="277"/>
      <c r="Y55" s="277"/>
      <c r="Z55" s="278"/>
      <c r="AA55" s="276" t="str">
        <f>IF($AK$3="４週",SUMIFS($AK$11:$AK$30,$B$11:$B$30,AA51)/4/$AH$5,IF($AK$3="歴月",SUMIFS($AK$11:$AK$30,$B$11:$B$30,AA51)/$AL$5,"記載する期間を選択してください"))</f>
        <v>記載する期間を選択してください</v>
      </c>
      <c r="AB55" s="277"/>
      <c r="AC55" s="277"/>
      <c r="AD55" s="277"/>
      <c r="AE55" s="277"/>
      <c r="AF55" s="278"/>
      <c r="AG55" s="276" t="str">
        <f>IF($AK$3="４週",SUMIFS($AK$11:$AK$30,$B$11:$B$30,AG51)/4/$AH$5,IF($AK$3="歴月",SUMIFS($AK$11:$AK$30,$B$11:$B$30,AG51)/$AL$5,"記載する期間を選択してください"))</f>
        <v>記載する期間を選択してください</v>
      </c>
      <c r="AH55" s="277"/>
      <c r="AI55" s="277"/>
      <c r="AJ55" s="277"/>
      <c r="AK55" s="278"/>
      <c r="AL55" s="276" t="str">
        <f>IF($AK$3="４週",SUMIFS($AK$11:$AK$30,$B$11:$B$30,AL51)/4/$AH$5,IF($AK$3="歴月",SUMIFS($AK$11:$AK$30,$B$11:$B$30,AL51)/$AL$5,"記載する期間を選択してください"))</f>
        <v>記載する期間を選択してください</v>
      </c>
      <c r="AM55" s="278"/>
      <c r="AN55" s="65"/>
      <c r="AP55" s="65"/>
    </row>
    <row r="56" spans="1:50" ht="5.15" customHeight="1">
      <c r="A56" s="65"/>
      <c r="B56" s="68"/>
      <c r="C56" s="91">
        <v>2</v>
      </c>
      <c r="D56" s="91"/>
      <c r="E56" s="91">
        <v>3</v>
      </c>
      <c r="F56" s="91"/>
      <c r="G56" s="91"/>
      <c r="H56" s="91"/>
      <c r="I56" s="91">
        <v>4</v>
      </c>
      <c r="J56" s="91"/>
      <c r="K56" s="91"/>
      <c r="L56" s="91"/>
      <c r="M56" s="91"/>
      <c r="N56" s="91"/>
      <c r="O56" s="91">
        <v>5</v>
      </c>
      <c r="P56" s="91"/>
      <c r="Q56" s="91"/>
      <c r="R56" s="91"/>
      <c r="S56" s="91"/>
      <c r="T56" s="91"/>
      <c r="U56" s="91">
        <v>6</v>
      </c>
      <c r="V56" s="91"/>
      <c r="W56" s="91"/>
      <c r="X56" s="91"/>
      <c r="Y56" s="91"/>
      <c r="Z56" s="91"/>
      <c r="AA56" s="91">
        <v>7</v>
      </c>
      <c r="AB56" s="91"/>
      <c r="AC56" s="91"/>
      <c r="AD56" s="91"/>
      <c r="AE56" s="91"/>
      <c r="AF56" s="91"/>
      <c r="AG56" s="91">
        <v>8</v>
      </c>
      <c r="AH56" s="91"/>
      <c r="AI56" s="91"/>
      <c r="AJ56" s="91"/>
      <c r="AK56" s="91"/>
      <c r="AL56" s="91">
        <v>9</v>
      </c>
      <c r="AM56" s="110"/>
      <c r="AN56" s="65"/>
      <c r="AP56" s="65"/>
    </row>
    <row r="57" spans="1:50" ht="15" customHeight="1">
      <c r="A57" s="87" t="s">
        <v>132</v>
      </c>
      <c r="B57" s="88"/>
      <c r="C57" s="89"/>
      <c r="D57" s="89"/>
      <c r="E57" s="89"/>
      <c r="F57" s="90"/>
      <c r="G57" s="89"/>
      <c r="H57" s="91"/>
      <c r="I57" s="91"/>
      <c r="J57" s="91"/>
      <c r="K57" s="91"/>
      <c r="L57" s="91"/>
      <c r="M57" s="91"/>
      <c r="N57" s="91"/>
      <c r="O57" s="91"/>
      <c r="P57" s="91"/>
      <c r="Q57" s="91"/>
      <c r="R57" s="91">
        <v>6</v>
      </c>
      <c r="S57" s="91"/>
      <c r="T57" s="91"/>
      <c r="U57" s="91"/>
      <c r="V57" s="91"/>
      <c r="W57" s="91"/>
      <c r="X57" s="91">
        <v>7</v>
      </c>
      <c r="Y57" s="91"/>
      <c r="Z57" s="91"/>
      <c r="AA57" s="91"/>
      <c r="AB57" s="91"/>
      <c r="AC57" s="91"/>
      <c r="AD57" s="91">
        <v>8</v>
      </c>
      <c r="AE57" s="91"/>
      <c r="AF57" s="91"/>
      <c r="AG57" s="92"/>
      <c r="AH57" s="92"/>
      <c r="AI57" s="92"/>
      <c r="AJ57" s="92">
        <v>9</v>
      </c>
      <c r="AK57" s="93"/>
      <c r="AL57" s="93"/>
      <c r="AM57" s="65"/>
      <c r="AP57" s="65"/>
    </row>
    <row r="58" spans="1:50" s="87" customFormat="1" ht="15" customHeight="1">
      <c r="A58" s="87" t="s">
        <v>133</v>
      </c>
      <c r="B58" s="94"/>
      <c r="C58" s="94"/>
      <c r="D58" s="94"/>
      <c r="E58" s="94"/>
      <c r="F58" s="94"/>
      <c r="G58" s="9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O58" s="68"/>
      <c r="AP58" s="65"/>
      <c r="AQ58" s="68"/>
      <c r="AR58" s="68"/>
      <c r="AS58" s="68"/>
      <c r="AT58" s="68"/>
      <c r="AU58" s="68"/>
      <c r="AV58" s="68"/>
      <c r="AW58" s="68"/>
      <c r="AX58" s="68"/>
    </row>
    <row r="59" spans="1:50" s="87" customFormat="1" ht="15" customHeight="1">
      <c r="A59" s="87" t="s">
        <v>134</v>
      </c>
      <c r="B59" s="94"/>
      <c r="C59" s="94"/>
      <c r="D59" s="94"/>
      <c r="E59" s="94"/>
      <c r="F59" s="94"/>
      <c r="G59" s="9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O59" s="68"/>
      <c r="AP59" s="68"/>
      <c r="AQ59" s="68"/>
      <c r="AR59" s="68"/>
      <c r="AS59" s="68"/>
      <c r="AT59" s="68"/>
      <c r="AU59" s="68"/>
      <c r="AV59" s="68"/>
      <c r="AW59" s="68"/>
      <c r="AX59" s="68"/>
    </row>
    <row r="60" spans="1:50" s="87" customFormat="1" ht="15" customHeight="1">
      <c r="A60" s="87" t="s">
        <v>135</v>
      </c>
      <c r="B60" s="94"/>
      <c r="C60" s="94"/>
      <c r="D60" s="94"/>
      <c r="E60" s="94"/>
      <c r="F60" s="94"/>
      <c r="G60" s="9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O60" s="68"/>
      <c r="AP60" s="68"/>
      <c r="AQ60" s="68"/>
      <c r="AR60" s="68"/>
      <c r="AS60" s="68"/>
      <c r="AT60" s="68"/>
      <c r="AU60" s="68"/>
      <c r="AV60" s="68"/>
      <c r="AW60" s="68"/>
      <c r="AX60" s="68"/>
    </row>
    <row r="61" spans="1:50" s="87" customFormat="1" ht="15" customHeight="1">
      <c r="A61" s="87" t="s">
        <v>136</v>
      </c>
      <c r="B61" s="94"/>
      <c r="C61" s="94"/>
      <c r="D61" s="94"/>
      <c r="E61" s="94"/>
      <c r="F61" s="94"/>
      <c r="G61" s="9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O61" s="68"/>
      <c r="AP61" s="68"/>
      <c r="AQ61" s="68"/>
      <c r="AR61" s="68"/>
      <c r="AS61" s="68"/>
      <c r="AT61" s="68"/>
      <c r="AU61" s="68"/>
      <c r="AV61" s="68"/>
      <c r="AW61" s="68"/>
      <c r="AX61" s="68"/>
    </row>
    <row r="62" spans="1:50" ht="15" customHeight="1">
      <c r="A62" s="87" t="s">
        <v>137</v>
      </c>
      <c r="B62" s="95"/>
      <c r="C62" s="87"/>
      <c r="D62" s="87"/>
      <c r="E62" s="87"/>
      <c r="F62" s="87"/>
      <c r="G62" s="87"/>
    </row>
    <row r="63" spans="1:50" ht="15" customHeight="1">
      <c r="A63" s="87" t="s">
        <v>138</v>
      </c>
      <c r="B63" s="95"/>
      <c r="C63" s="87"/>
      <c r="D63" s="87"/>
      <c r="E63" s="87"/>
      <c r="F63" s="87"/>
      <c r="G63" s="87"/>
    </row>
    <row r="64" spans="1:50" ht="15" customHeight="1">
      <c r="A64" s="87"/>
      <c r="B64" s="76" t="s">
        <v>139</v>
      </c>
      <c r="C64" s="263" t="s">
        <v>140</v>
      </c>
      <c r="D64" s="263"/>
      <c r="E64" s="263"/>
      <c r="F64" s="87"/>
      <c r="G64" s="87"/>
    </row>
    <row r="65" spans="1:7" ht="15" customHeight="1">
      <c r="A65" s="87"/>
      <c r="B65" s="96" t="s">
        <v>141</v>
      </c>
      <c r="C65" s="257" t="s">
        <v>142</v>
      </c>
      <c r="D65" s="257"/>
      <c r="E65" s="257"/>
      <c r="F65" s="87"/>
      <c r="G65" s="87"/>
    </row>
    <row r="66" spans="1:7" ht="15" customHeight="1">
      <c r="A66" s="87"/>
      <c r="B66" s="96" t="s">
        <v>143</v>
      </c>
      <c r="C66" s="257" t="s">
        <v>144</v>
      </c>
      <c r="D66" s="257"/>
      <c r="E66" s="257"/>
      <c r="F66" s="87"/>
      <c r="G66" s="87"/>
    </row>
    <row r="67" spans="1:7" ht="15" customHeight="1">
      <c r="A67" s="87"/>
      <c r="B67" s="96" t="s">
        <v>145</v>
      </c>
      <c r="C67" s="257" t="s">
        <v>146</v>
      </c>
      <c r="D67" s="257"/>
      <c r="E67" s="257"/>
      <c r="F67" s="87"/>
      <c r="G67" s="87"/>
    </row>
    <row r="68" spans="1:7" ht="15" customHeight="1">
      <c r="A68" s="87"/>
      <c r="B68" s="96" t="s">
        <v>147</v>
      </c>
      <c r="C68" s="257" t="s">
        <v>148</v>
      </c>
      <c r="D68" s="257"/>
      <c r="E68" s="257"/>
      <c r="F68" s="87"/>
      <c r="G68" s="87"/>
    </row>
    <row r="69" spans="1:7" ht="15" customHeight="1">
      <c r="A69" s="87"/>
      <c r="B69" s="87" t="s">
        <v>149</v>
      </c>
      <c r="C69" s="87"/>
      <c r="D69" s="87"/>
      <c r="E69" s="87"/>
      <c r="F69" s="87"/>
      <c r="G69" s="87"/>
    </row>
    <row r="70" spans="1:7" ht="15" customHeight="1">
      <c r="A70" s="87"/>
      <c r="B70" s="87" t="s">
        <v>150</v>
      </c>
      <c r="C70" s="87"/>
      <c r="D70" s="87"/>
      <c r="E70" s="87"/>
      <c r="F70" s="87"/>
      <c r="G70" s="87"/>
    </row>
    <row r="71" spans="1:7" ht="15" customHeight="1">
      <c r="A71" s="87"/>
      <c r="B71" s="87" t="s">
        <v>151</v>
      </c>
      <c r="C71" s="87"/>
      <c r="D71" s="87"/>
      <c r="E71" s="87"/>
      <c r="F71" s="87"/>
      <c r="G71" s="87"/>
    </row>
    <row r="72" spans="1:7" ht="15" customHeight="1">
      <c r="A72" s="87" t="s">
        <v>152</v>
      </c>
      <c r="B72" s="95"/>
      <c r="C72" s="87"/>
      <c r="D72" s="87"/>
      <c r="E72" s="87"/>
      <c r="F72" s="87"/>
      <c r="G72" s="87"/>
    </row>
    <row r="73" spans="1:7" ht="15" customHeight="1">
      <c r="A73" s="87" t="s">
        <v>211</v>
      </c>
      <c r="B73" s="95"/>
      <c r="C73" s="87"/>
      <c r="D73" s="87"/>
      <c r="E73" s="87"/>
      <c r="F73" s="87"/>
      <c r="G73" s="87"/>
    </row>
    <row r="74" spans="1:7" ht="15" customHeight="1">
      <c r="A74" s="87" t="s">
        <v>154</v>
      </c>
      <c r="B74" s="95"/>
      <c r="C74" s="87"/>
      <c r="D74" s="87"/>
      <c r="E74" s="87"/>
      <c r="F74" s="87"/>
      <c r="G74" s="87"/>
    </row>
    <row r="75" spans="1:7" ht="15" customHeight="1">
      <c r="A75" s="87" t="s">
        <v>155</v>
      </c>
      <c r="B75" s="95"/>
      <c r="C75" s="87"/>
      <c r="D75" s="87"/>
      <c r="E75" s="87"/>
      <c r="F75" s="87"/>
      <c r="G75" s="87"/>
    </row>
    <row r="76" spans="1:7" ht="15" customHeight="1">
      <c r="A76" s="87" t="s">
        <v>156</v>
      </c>
      <c r="B76" s="95"/>
      <c r="C76" s="87"/>
      <c r="D76" s="87"/>
      <c r="E76" s="87"/>
      <c r="F76" s="87"/>
      <c r="G76" s="87"/>
    </row>
    <row r="77" spans="1:7" ht="15" customHeight="1">
      <c r="A77" s="87" t="s">
        <v>157</v>
      </c>
      <c r="B77" s="95"/>
      <c r="C77" s="87"/>
      <c r="D77" s="87"/>
      <c r="E77" s="87"/>
      <c r="F77" s="87"/>
      <c r="G77" s="87"/>
    </row>
    <row r="78" spans="1:7" ht="15" customHeight="1">
      <c r="A78" s="87"/>
      <c r="B78" s="87" t="s">
        <v>158</v>
      </c>
      <c r="C78" s="87"/>
      <c r="D78" s="87"/>
      <c r="E78" s="87"/>
      <c r="F78" s="87"/>
      <c r="G78" s="87"/>
    </row>
    <row r="79" spans="1:7" ht="15" customHeight="1">
      <c r="A79" s="87"/>
      <c r="B79" s="87" t="s">
        <v>159</v>
      </c>
      <c r="C79" s="87"/>
      <c r="D79" s="87"/>
      <c r="E79" s="87"/>
      <c r="F79" s="87"/>
      <c r="G79" s="87"/>
    </row>
    <row r="80" spans="1:7" ht="15" customHeight="1">
      <c r="A80" s="87" t="s">
        <v>160</v>
      </c>
      <c r="B80" s="95"/>
      <c r="C80" s="87"/>
      <c r="D80" s="87"/>
      <c r="E80" s="87"/>
      <c r="F80" s="87"/>
      <c r="G80" s="87"/>
    </row>
    <row r="81" spans="1:7" ht="15" customHeight="1">
      <c r="A81" s="87" t="s">
        <v>161</v>
      </c>
      <c r="B81" s="95"/>
      <c r="C81" s="87"/>
      <c r="D81" s="87"/>
      <c r="E81" s="87"/>
      <c r="F81" s="87"/>
      <c r="G81" s="87"/>
    </row>
    <row r="82" spans="1:7" ht="15" customHeight="1">
      <c r="A82" s="87" t="s">
        <v>162</v>
      </c>
      <c r="B82" s="95"/>
      <c r="C82" s="87"/>
      <c r="D82" s="87"/>
      <c r="E82" s="87"/>
      <c r="F82" s="87"/>
      <c r="G82" s="87"/>
    </row>
    <row r="83" spans="1:7" ht="15" customHeight="1">
      <c r="A83" s="87" t="s">
        <v>163</v>
      </c>
      <c r="B83" s="95"/>
      <c r="C83" s="87"/>
      <c r="D83" s="87"/>
      <c r="E83" s="87"/>
      <c r="F83" s="87"/>
      <c r="G83" s="87"/>
    </row>
    <row r="84" spans="1:7" ht="15" customHeight="1">
      <c r="A84" s="87" t="s">
        <v>164</v>
      </c>
      <c r="B84" s="95"/>
      <c r="C84" s="87"/>
      <c r="D84" s="87"/>
      <c r="E84" s="87"/>
      <c r="F84" s="87"/>
      <c r="G84" s="87"/>
    </row>
    <row r="85" spans="1:7" ht="15" customHeight="1">
      <c r="A85" s="87" t="s">
        <v>165</v>
      </c>
      <c r="B85" s="95"/>
      <c r="C85" s="87"/>
      <c r="D85" s="87"/>
      <c r="E85" s="87"/>
      <c r="F85" s="87"/>
      <c r="G85" s="87"/>
    </row>
    <row r="86" spans="1:7" ht="15" customHeight="1">
      <c r="A86" s="87" t="s">
        <v>166</v>
      </c>
      <c r="B86" s="95"/>
      <c r="C86" s="87"/>
      <c r="D86" s="87"/>
      <c r="E86" s="87"/>
      <c r="F86" s="87"/>
      <c r="G86" s="87"/>
    </row>
    <row r="87" spans="1:7" ht="15" customHeight="1">
      <c r="A87" s="87" t="s">
        <v>167</v>
      </c>
      <c r="B87" s="95"/>
      <c r="C87" s="87"/>
      <c r="D87" s="87"/>
      <c r="E87" s="87"/>
      <c r="F87" s="87"/>
      <c r="G87" s="87"/>
    </row>
  </sheetData>
  <mergeCells count="216">
    <mergeCell ref="A33:E33"/>
    <mergeCell ref="AM33:AN33"/>
    <mergeCell ref="A7:A10"/>
    <mergeCell ref="B7:B8"/>
    <mergeCell ref="C7:C10"/>
    <mergeCell ref="D7:D10"/>
    <mergeCell ref="E7:E10"/>
    <mergeCell ref="F7:AJ7"/>
    <mergeCell ref="AK1:AN1"/>
    <mergeCell ref="M2:P2"/>
    <mergeCell ref="Q2:R2"/>
    <mergeCell ref="S2:T2"/>
    <mergeCell ref="U2:V2"/>
    <mergeCell ref="AK2:AN2"/>
    <mergeCell ref="AW7:AW10"/>
    <mergeCell ref="F8:L8"/>
    <mergeCell ref="M8:S8"/>
    <mergeCell ref="T8:Z8"/>
    <mergeCell ref="AA8:AG8"/>
    <mergeCell ref="AH8:AJ8"/>
    <mergeCell ref="AP8:AV8"/>
    <mergeCell ref="AK3:AN3"/>
    <mergeCell ref="AP3:AW5"/>
    <mergeCell ref="AK4:AN4"/>
    <mergeCell ref="AH5:AJ5"/>
    <mergeCell ref="AM16:AN16"/>
    <mergeCell ref="AM17:AN17"/>
    <mergeCell ref="AM18:AN18"/>
    <mergeCell ref="AM19:AN19"/>
    <mergeCell ref="AM20:AN20"/>
    <mergeCell ref="AM21:AN21"/>
    <mergeCell ref="B9:B10"/>
    <mergeCell ref="AM11:AN11"/>
    <mergeCell ref="AM12:AN12"/>
    <mergeCell ref="AM13:AN13"/>
    <mergeCell ref="AM14:AN14"/>
    <mergeCell ref="AM15:AN15"/>
    <mergeCell ref="AK7:AK10"/>
    <mergeCell ref="AL7:AL10"/>
    <mergeCell ref="AM7:AN10"/>
    <mergeCell ref="AM28:AN28"/>
    <mergeCell ref="AM29:AN29"/>
    <mergeCell ref="AM30:AN30"/>
    <mergeCell ref="A31:E31"/>
    <mergeCell ref="AM31:AN32"/>
    <mergeCell ref="A32:E32"/>
    <mergeCell ref="AM22:AN22"/>
    <mergeCell ref="AM23:AN23"/>
    <mergeCell ref="AM24:AN24"/>
    <mergeCell ref="AM25:AN25"/>
    <mergeCell ref="AM26:AN26"/>
    <mergeCell ref="AM27:AN27"/>
    <mergeCell ref="AP36:AW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D37:AF37"/>
    <mergeCell ref="AG37:AI37"/>
    <mergeCell ref="AJ37:AK37"/>
    <mergeCell ref="F38:H38"/>
    <mergeCell ref="I38:K38"/>
    <mergeCell ref="L38:N38"/>
    <mergeCell ref="O38:Q38"/>
    <mergeCell ref="R38:T38"/>
    <mergeCell ref="U38:W38"/>
    <mergeCell ref="X38:Z38"/>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U43:W43"/>
    <mergeCell ref="X43:Z43"/>
    <mergeCell ref="AA43:AC43"/>
    <mergeCell ref="AD43:AF43"/>
    <mergeCell ref="AG43:AI43"/>
    <mergeCell ref="AJ43:AK43"/>
    <mergeCell ref="A43:C43"/>
    <mergeCell ref="F43:H43"/>
    <mergeCell ref="I43:K43"/>
    <mergeCell ref="L43:N43"/>
    <mergeCell ref="O43:Q43"/>
    <mergeCell ref="R43:T43"/>
    <mergeCell ref="U44:W44"/>
    <mergeCell ref="X44:Z44"/>
    <mergeCell ref="AA44:AC44"/>
    <mergeCell ref="AD44:AF44"/>
    <mergeCell ref="AG44:AI44"/>
    <mergeCell ref="AJ44:AK44"/>
    <mergeCell ref="A44:C44"/>
    <mergeCell ref="F44:H44"/>
    <mergeCell ref="I44:K44"/>
    <mergeCell ref="L44:N44"/>
    <mergeCell ref="O44:Q44"/>
    <mergeCell ref="R44:T44"/>
    <mergeCell ref="C51:D51"/>
    <mergeCell ref="E51:H51"/>
    <mergeCell ref="I51:N51"/>
    <mergeCell ref="O51:T51"/>
    <mergeCell ref="U51:Z51"/>
    <mergeCell ref="AA51:AF51"/>
    <mergeCell ref="A47:B47"/>
    <mergeCell ref="C47:D47"/>
    <mergeCell ref="E47:H47"/>
    <mergeCell ref="A48:B48"/>
    <mergeCell ref="C48:D48"/>
    <mergeCell ref="E48:H48"/>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AG53:AI53"/>
    <mergeCell ref="AJ53:AK53"/>
    <mergeCell ref="F54:H54"/>
    <mergeCell ref="I54:K54"/>
    <mergeCell ref="L54:N54"/>
    <mergeCell ref="O54:Q54"/>
    <mergeCell ref="R54:T54"/>
    <mergeCell ref="U54:W54"/>
    <mergeCell ref="C67:E67"/>
    <mergeCell ref="F53:H53"/>
    <mergeCell ref="I53:K53"/>
    <mergeCell ref="L53:N53"/>
    <mergeCell ref="O53:Q53"/>
    <mergeCell ref="R53:T53"/>
    <mergeCell ref="U53:W53"/>
    <mergeCell ref="X53:Z53"/>
    <mergeCell ref="AA53:AC53"/>
    <mergeCell ref="AD53:AF53"/>
    <mergeCell ref="C68:E68"/>
    <mergeCell ref="AA55:AF55"/>
    <mergeCell ref="AG55:AK55"/>
    <mergeCell ref="AL55:AM55"/>
    <mergeCell ref="C64:E64"/>
    <mergeCell ref="C65:E65"/>
    <mergeCell ref="C66:E66"/>
    <mergeCell ref="X54:Z54"/>
    <mergeCell ref="AA54:AC54"/>
    <mergeCell ref="AD54:AF54"/>
    <mergeCell ref="AG54:AI54"/>
    <mergeCell ref="AJ54:AK54"/>
    <mergeCell ref="C55:D55"/>
    <mergeCell ref="E55:H55"/>
    <mergeCell ref="I55:N55"/>
    <mergeCell ref="O55:T55"/>
    <mergeCell ref="U55:Z55"/>
  </mergeCells>
  <phoneticPr fontId="1"/>
  <dataValidations count="7">
    <dataValidation allowBlank="1" showInputMessage="1" sqref="B11:B12" xr:uid="{27C65C9A-2F47-43B0-9443-F79C37154087}"/>
    <dataValidation type="whole" operator="greaterThanOrEqual" allowBlank="1" showInputMessage="1" showErrorMessage="1" sqref="AG37:AG44 I37:I44 AD37:AD44 AA37:AA44 X37:X44 U37:U44 R37:R44 O37:O44 L37:L44 D37:F44" xr:uid="{D65B42DE-2709-4453-8A09-D400DC37DFEF}">
      <formula1>0</formula1>
    </dataValidation>
    <dataValidation type="list" allowBlank="1" showInputMessage="1" sqref="B13:B30" xr:uid="{09A15549-E7DF-4A55-8721-37833CE3894F}">
      <formula1>INDIRECT($AK$1)</formula1>
    </dataValidation>
    <dataValidation type="list" allowBlank="1" showInputMessage="1" showErrorMessage="1" sqref="AK3:AN3" xr:uid="{FD649EE0-B3AB-4F27-8B09-C06C2C61DC0D}">
      <formula1>"４週,歴月"</formula1>
    </dataValidation>
    <dataValidation type="list" allowBlank="1" showInputMessage="1" showErrorMessage="1" sqref="AK4:AN4" xr:uid="{21FAEFCD-187B-46A0-86D2-ECB2B09C3126}">
      <formula1>"予定,実績"</formula1>
    </dataValidation>
    <dataValidation operator="greaterThanOrEqual" allowBlank="1" showInputMessage="1" showErrorMessage="1" sqref="I45:I46 I49 L45:L46 L49 AL37:AL43 AJ37:AJ44" xr:uid="{0690A256-E462-4611-B8D0-0848D0D6FABF}"/>
    <dataValidation type="list" allowBlank="1" showInputMessage="1" showErrorMessage="1" sqref="C11:C30" xr:uid="{4CB1DCA2-44D3-416A-A9C5-3EA44D20EB25}">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1" fitToWidth="0" fitToHeight="0" orientation="landscape" r:id="rId1"/>
  <headerFooter alignWithMargins="0">
    <oddHeader>&amp;L&amp;"ＭＳ ゴシック,標準"&amp;10（参考様式）</oddHeader>
  </headerFooter>
  <rowBreaks count="2" manualBreakCount="2">
    <brk id="34" max="49" man="1"/>
    <brk id="56" max="4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1DB16-11BD-4A74-9CBC-C2568D90A3F5}">
  <dimension ref="A1:AY90"/>
  <sheetViews>
    <sheetView showGridLines="0" view="pageBreakPreview" topLeftCell="A22" zoomScaleNormal="100" zoomScaleSheetLayoutView="100" workbookViewId="0">
      <selection activeCell="AK34" sqref="AK34"/>
    </sheetView>
  </sheetViews>
  <sheetFormatPr defaultColWidth="8.25" defaultRowHeight="21" customHeight="1"/>
  <cols>
    <col min="1" max="1" width="2.58203125" style="68" customWidth="1"/>
    <col min="2" max="2" width="14.83203125" style="62" customWidth="1"/>
    <col min="3" max="3" width="6.58203125" style="68" customWidth="1"/>
    <col min="4" max="5" width="7.58203125" style="68" customWidth="1"/>
    <col min="6" max="36" width="2.58203125" style="68" customWidth="1"/>
    <col min="37" max="37" width="6.58203125" style="68" customWidth="1"/>
    <col min="38" max="39" width="7.58203125" style="68" customWidth="1"/>
    <col min="40" max="40" width="5.58203125" style="68" customWidth="1"/>
    <col min="41" max="41" width="1.83203125" style="68" customWidth="1"/>
    <col min="42" max="48" width="2.58203125" style="68" customWidth="1"/>
    <col min="49" max="49" width="8.33203125" style="68" customWidth="1"/>
    <col min="50" max="50" width="1.58203125" style="68" customWidth="1"/>
    <col min="51" max="51" width="8.25" style="102"/>
    <col min="52" max="16384" width="8.25" style="68"/>
  </cols>
  <sheetData>
    <row r="1" spans="1:49" ht="25" customHeight="1">
      <c r="A1" s="61" t="s">
        <v>111</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66"/>
      <c r="AE1" s="66"/>
      <c r="AF1" s="66"/>
      <c r="AG1" s="66"/>
      <c r="AH1" s="66"/>
      <c r="AI1" s="67" t="s">
        <v>112</v>
      </c>
      <c r="AJ1" s="67"/>
      <c r="AK1" s="272" t="s">
        <v>239</v>
      </c>
      <c r="AL1" s="272"/>
      <c r="AM1" s="272"/>
      <c r="AN1" s="272"/>
    </row>
    <row r="2" spans="1:49" ht="18" customHeight="1">
      <c r="A2" s="65"/>
      <c r="B2" s="69"/>
      <c r="C2" s="69"/>
      <c r="D2" s="69"/>
      <c r="E2" s="69"/>
      <c r="F2" s="69"/>
      <c r="G2" s="69"/>
      <c r="H2" s="69"/>
      <c r="I2" s="69"/>
      <c r="J2" s="69"/>
      <c r="K2" s="69"/>
      <c r="L2" s="69"/>
      <c r="M2" s="273">
        <v>2026</v>
      </c>
      <c r="N2" s="273"/>
      <c r="O2" s="273"/>
      <c r="P2" s="273"/>
      <c r="Q2" s="274" t="s">
        <v>114</v>
      </c>
      <c r="R2" s="274"/>
      <c r="S2" s="273"/>
      <c r="T2" s="273"/>
      <c r="U2" s="274" t="s">
        <v>115</v>
      </c>
      <c r="V2" s="274"/>
      <c r="W2" s="69"/>
      <c r="X2" s="69"/>
      <c r="Y2" s="69"/>
      <c r="Z2" s="65"/>
      <c r="AA2" s="65"/>
      <c r="AC2" s="67"/>
      <c r="AD2" s="69"/>
      <c r="AE2" s="69"/>
      <c r="AF2" s="69"/>
      <c r="AG2" s="69"/>
      <c r="AH2" s="69"/>
      <c r="AI2" s="67" t="s">
        <v>116</v>
      </c>
      <c r="AJ2" s="67"/>
      <c r="AK2" s="275"/>
      <c r="AL2" s="275"/>
      <c r="AM2" s="275"/>
      <c r="AN2" s="275"/>
    </row>
    <row r="3" spans="1:49"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5"/>
      <c r="AC3" s="72"/>
      <c r="AD3" s="72"/>
      <c r="AE3" s="72"/>
      <c r="AF3" s="72"/>
      <c r="AG3" s="72"/>
      <c r="AH3" s="72"/>
      <c r="AI3" s="73" t="s">
        <v>117</v>
      </c>
      <c r="AJ3" s="67"/>
      <c r="AK3" s="266"/>
      <c r="AL3" s="266"/>
      <c r="AM3" s="266"/>
      <c r="AN3" s="266"/>
      <c r="AP3" s="321" t="s">
        <v>224</v>
      </c>
      <c r="AQ3" s="321"/>
      <c r="AR3" s="321"/>
      <c r="AS3" s="321"/>
      <c r="AT3" s="321"/>
      <c r="AU3" s="321"/>
      <c r="AV3" s="321"/>
      <c r="AW3" s="321"/>
    </row>
    <row r="4" spans="1:49" ht="18" customHeight="1">
      <c r="A4" s="71"/>
      <c r="B4" s="71"/>
      <c r="C4" s="71"/>
      <c r="D4" s="71"/>
      <c r="E4" s="71"/>
      <c r="F4" s="71"/>
      <c r="G4" s="71"/>
      <c r="H4" s="71"/>
      <c r="I4" s="71"/>
      <c r="J4" s="71"/>
      <c r="K4" s="71"/>
      <c r="L4" s="71"/>
      <c r="M4" s="71"/>
      <c r="N4" s="71"/>
      <c r="O4" s="71"/>
      <c r="P4" s="71"/>
      <c r="Q4" s="71"/>
      <c r="R4" s="71"/>
      <c r="S4" s="71"/>
      <c r="T4" s="71"/>
      <c r="U4" s="71"/>
      <c r="V4" s="71"/>
      <c r="W4" s="71"/>
      <c r="Y4" s="72"/>
      <c r="Z4" s="72"/>
      <c r="AA4" s="72"/>
      <c r="AB4" s="65"/>
      <c r="AC4" s="72"/>
      <c r="AD4" s="72"/>
      <c r="AE4" s="72"/>
      <c r="AF4" s="72"/>
      <c r="AG4" s="72"/>
      <c r="AH4" s="72"/>
      <c r="AI4" s="73" t="s">
        <v>118</v>
      </c>
      <c r="AJ4" s="67"/>
      <c r="AK4" s="266"/>
      <c r="AL4" s="266"/>
      <c r="AM4" s="266"/>
      <c r="AN4" s="266"/>
      <c r="AP4" s="321"/>
      <c r="AQ4" s="321"/>
      <c r="AR4" s="321"/>
      <c r="AS4" s="321"/>
      <c r="AT4" s="321"/>
      <c r="AU4" s="321"/>
      <c r="AV4" s="321"/>
      <c r="AW4" s="321"/>
    </row>
    <row r="5" spans="1:49"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5"/>
      <c r="AC5" s="72"/>
      <c r="AD5" s="72"/>
      <c r="AE5" s="72"/>
      <c r="AF5" s="72"/>
      <c r="AG5" s="73" t="s">
        <v>119</v>
      </c>
      <c r="AH5" s="297"/>
      <c r="AI5" s="297"/>
      <c r="AJ5" s="297"/>
      <c r="AK5" s="72" t="s">
        <v>120</v>
      </c>
      <c r="AL5" s="98"/>
      <c r="AM5" s="72" t="s">
        <v>121</v>
      </c>
      <c r="AN5" s="65"/>
      <c r="AP5" s="321"/>
      <c r="AQ5" s="321"/>
      <c r="AR5" s="321"/>
      <c r="AS5" s="321"/>
      <c r="AT5" s="321"/>
      <c r="AU5" s="321"/>
      <c r="AV5" s="321"/>
      <c r="AW5" s="321"/>
    </row>
    <row r="6" spans="1:49" ht="10" customHeight="1">
      <c r="A6" s="65"/>
      <c r="B6" s="74"/>
      <c r="C6" s="74"/>
      <c r="D6" s="74"/>
      <c r="E6" s="74"/>
      <c r="F6" s="74"/>
      <c r="G6" s="74"/>
      <c r="H6" s="74"/>
      <c r="I6" s="74"/>
      <c r="J6" s="74"/>
      <c r="K6" s="74"/>
      <c r="L6" s="74"/>
      <c r="M6" s="74"/>
      <c r="N6" s="74"/>
      <c r="O6" s="74"/>
      <c r="P6" s="74"/>
      <c r="Q6" s="74"/>
      <c r="R6" s="74"/>
      <c r="S6" s="74"/>
      <c r="T6" s="74"/>
      <c r="U6" s="74"/>
      <c r="V6" s="74"/>
      <c r="W6" s="74"/>
      <c r="X6" s="69"/>
      <c r="Y6" s="69"/>
      <c r="Z6" s="69"/>
      <c r="AA6" s="69"/>
      <c r="AB6" s="69"/>
      <c r="AC6" s="69"/>
      <c r="AD6" s="69"/>
      <c r="AE6" s="69"/>
      <c r="AF6" s="69"/>
      <c r="AG6" s="69"/>
      <c r="AH6" s="69"/>
      <c r="AI6" s="69"/>
      <c r="AJ6" s="69"/>
      <c r="AK6" s="69"/>
      <c r="AL6" s="69"/>
      <c r="AM6" s="65"/>
      <c r="AN6" s="65"/>
    </row>
    <row r="7" spans="1:49" ht="15" customHeight="1">
      <c r="A7" s="261" t="s">
        <v>122</v>
      </c>
      <c r="B7" s="293" t="s">
        <v>123</v>
      </c>
      <c r="C7" s="267" t="s">
        <v>124</v>
      </c>
      <c r="D7" s="263" t="s">
        <v>125</v>
      </c>
      <c r="E7" s="259" t="s">
        <v>126</v>
      </c>
      <c r="F7" s="270" t="s">
        <v>127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1" t="s">
        <v>128</v>
      </c>
      <c r="AL7" s="264" t="s">
        <v>129</v>
      </c>
      <c r="AM7" s="265" t="s">
        <v>130</v>
      </c>
      <c r="AN7" s="265"/>
      <c r="AP7" s="114"/>
      <c r="AQ7" s="115"/>
      <c r="AR7" s="115" t="s">
        <v>225</v>
      </c>
      <c r="AS7" s="115"/>
      <c r="AT7" s="115"/>
      <c r="AU7" s="115"/>
      <c r="AV7" s="116"/>
      <c r="AW7" s="320" t="s">
        <v>126</v>
      </c>
    </row>
    <row r="8" spans="1:49" ht="15" customHeight="1">
      <c r="A8" s="261"/>
      <c r="B8" s="294"/>
      <c r="C8" s="268"/>
      <c r="D8" s="263"/>
      <c r="E8" s="259"/>
      <c r="F8" s="263" t="s">
        <v>1</v>
      </c>
      <c r="G8" s="263"/>
      <c r="H8" s="263"/>
      <c r="I8" s="263"/>
      <c r="J8" s="263"/>
      <c r="K8" s="263"/>
      <c r="L8" s="263"/>
      <c r="M8" s="263" t="s">
        <v>2</v>
      </c>
      <c r="N8" s="263"/>
      <c r="O8" s="263"/>
      <c r="P8" s="263"/>
      <c r="Q8" s="263"/>
      <c r="R8" s="263"/>
      <c r="S8" s="263"/>
      <c r="T8" s="263" t="s">
        <v>3</v>
      </c>
      <c r="U8" s="263"/>
      <c r="V8" s="263"/>
      <c r="W8" s="263"/>
      <c r="X8" s="263"/>
      <c r="Y8" s="263"/>
      <c r="Z8" s="263"/>
      <c r="AA8" s="263" t="s">
        <v>4</v>
      </c>
      <c r="AB8" s="263"/>
      <c r="AC8" s="263"/>
      <c r="AD8" s="263"/>
      <c r="AE8" s="263"/>
      <c r="AF8" s="263"/>
      <c r="AG8" s="263"/>
      <c r="AH8" s="263" t="s">
        <v>131</v>
      </c>
      <c r="AI8" s="263"/>
      <c r="AJ8" s="263"/>
      <c r="AK8" s="271"/>
      <c r="AL8" s="264"/>
      <c r="AM8" s="265"/>
      <c r="AN8" s="265"/>
      <c r="AP8" s="317" t="s">
        <v>1</v>
      </c>
      <c r="AQ8" s="318"/>
      <c r="AR8" s="318"/>
      <c r="AS8" s="318"/>
      <c r="AT8" s="318"/>
      <c r="AU8" s="318"/>
      <c r="AV8" s="319"/>
      <c r="AW8" s="320"/>
    </row>
    <row r="9" spans="1:49" ht="15" customHeight="1">
      <c r="A9" s="261"/>
      <c r="B9" s="295" t="s">
        <v>168</v>
      </c>
      <c r="C9" s="268"/>
      <c r="D9" s="263"/>
      <c r="E9" s="259"/>
      <c r="F9" s="78">
        <f>DATE($M$2,$S$2,1)</f>
        <v>45992</v>
      </c>
      <c r="G9" s="78">
        <f>DATE($M$2,$S$2,2)</f>
        <v>45993</v>
      </c>
      <c r="H9" s="78">
        <f>DATE($M$2,$S$2,3)</f>
        <v>45994</v>
      </c>
      <c r="I9" s="78">
        <f>DATE($M$2,$S$2,4)</f>
        <v>45995</v>
      </c>
      <c r="J9" s="78">
        <f>DATE($M$2,$S$2,5)</f>
        <v>45996</v>
      </c>
      <c r="K9" s="78">
        <f>DATE($M$2,$S$2,6)</f>
        <v>45997</v>
      </c>
      <c r="L9" s="78">
        <f>DATE($M$2,$S$2,7)</f>
        <v>45998</v>
      </c>
      <c r="M9" s="78">
        <f>DATE($M$2,$S$2,8)</f>
        <v>45999</v>
      </c>
      <c r="N9" s="78">
        <f>DATE($M$2,$S$2,9)</f>
        <v>46000</v>
      </c>
      <c r="O9" s="78">
        <f>DATE($M$2,$S$2,10)</f>
        <v>46001</v>
      </c>
      <c r="P9" s="78">
        <f>DATE($M$2,$S$2,11)</f>
        <v>46002</v>
      </c>
      <c r="Q9" s="78">
        <f>DATE($M$2,$S$2,12)</f>
        <v>46003</v>
      </c>
      <c r="R9" s="78">
        <f>DATE($M$2,$S$2,13)</f>
        <v>46004</v>
      </c>
      <c r="S9" s="78">
        <f>DATE($M$2,$S$2,14)</f>
        <v>46005</v>
      </c>
      <c r="T9" s="78">
        <f>DATE($M$2,$S$2,15)</f>
        <v>46006</v>
      </c>
      <c r="U9" s="78">
        <f>DATE($M$2,$S$2,16)</f>
        <v>46007</v>
      </c>
      <c r="V9" s="78">
        <f>DATE($M$2,$S$2,17)</f>
        <v>46008</v>
      </c>
      <c r="W9" s="78">
        <f>DATE($M$2,$S$2,18)</f>
        <v>46009</v>
      </c>
      <c r="X9" s="78">
        <f>DATE($M$2,$S$2,19)</f>
        <v>46010</v>
      </c>
      <c r="Y9" s="78">
        <f>DATE($M$2,$S$2,20)</f>
        <v>46011</v>
      </c>
      <c r="Z9" s="78">
        <f>DATE($M$2,$S$2,21)</f>
        <v>46012</v>
      </c>
      <c r="AA9" s="78">
        <f>DATE($M$2,$S$2,22)</f>
        <v>46013</v>
      </c>
      <c r="AB9" s="78">
        <f>DATE($M$2,$S$2,23)</f>
        <v>46014</v>
      </c>
      <c r="AC9" s="78">
        <f>DATE($M$2,$S$2,24)</f>
        <v>46015</v>
      </c>
      <c r="AD9" s="78">
        <f>DATE($M$2,$S$2,25)</f>
        <v>46016</v>
      </c>
      <c r="AE9" s="78">
        <f>DATE($M$2,$S$2,26)</f>
        <v>46017</v>
      </c>
      <c r="AF9" s="78">
        <f>DATE($M$2,$S$2,27)</f>
        <v>46018</v>
      </c>
      <c r="AG9" s="78">
        <f>DATE($M$2,$S$2,28)</f>
        <v>46019</v>
      </c>
      <c r="AH9" s="78">
        <f>IF(DAY(EOMONTH(F9,0))&lt;29,"",DATE($M$2,$S$2,29))</f>
        <v>46020</v>
      </c>
      <c r="AI9" s="78">
        <f>IF(DAY(EOMONTH(F9,0))&lt;30,"",DATE($M$2,$S$2,30))</f>
        <v>46021</v>
      </c>
      <c r="AJ9" s="78">
        <f>IF(DAY(EOMONTH(F9,0))&lt;31,"",DATE($M$2,$S$2,31))</f>
        <v>46022</v>
      </c>
      <c r="AK9" s="271"/>
      <c r="AL9" s="264"/>
      <c r="AM9" s="265"/>
      <c r="AN9" s="265"/>
      <c r="AP9" s="117">
        <f>F9</f>
        <v>45992</v>
      </c>
      <c r="AQ9" s="117">
        <f t="shared" ref="AQ9:AV10" si="0">G9</f>
        <v>45993</v>
      </c>
      <c r="AR9" s="117">
        <f t="shared" si="0"/>
        <v>45994</v>
      </c>
      <c r="AS9" s="117">
        <f t="shared" si="0"/>
        <v>45995</v>
      </c>
      <c r="AT9" s="117">
        <f t="shared" si="0"/>
        <v>45996</v>
      </c>
      <c r="AU9" s="117">
        <f t="shared" si="0"/>
        <v>45997</v>
      </c>
      <c r="AV9" s="117">
        <f t="shared" si="0"/>
        <v>45998</v>
      </c>
      <c r="AW9" s="320"/>
    </row>
    <row r="10" spans="1:49" ht="15" customHeight="1">
      <c r="A10" s="261"/>
      <c r="B10" s="296"/>
      <c r="C10" s="269"/>
      <c r="D10" s="263"/>
      <c r="E10" s="259"/>
      <c r="F10" s="79">
        <f>DATE($M$2,$S$2,1)</f>
        <v>45992</v>
      </c>
      <c r="G10" s="79">
        <f>DATE($M$2,$S$2,2)</f>
        <v>45993</v>
      </c>
      <c r="H10" s="79">
        <f>DATE($M$2,$S$2,3)</f>
        <v>45994</v>
      </c>
      <c r="I10" s="79">
        <f>DATE($M$2,$S$2,4)</f>
        <v>45995</v>
      </c>
      <c r="J10" s="79">
        <f>DATE($M$2,$S$2,5)</f>
        <v>45996</v>
      </c>
      <c r="K10" s="79">
        <f>DATE($M$2,$S$2,6)</f>
        <v>45997</v>
      </c>
      <c r="L10" s="79">
        <f>DATE($M$2,$S$2,7)</f>
        <v>45998</v>
      </c>
      <c r="M10" s="79">
        <f>DATE($M$2,$S$2,8)</f>
        <v>45999</v>
      </c>
      <c r="N10" s="79">
        <f>DATE($M$2,$S$2,9)</f>
        <v>46000</v>
      </c>
      <c r="O10" s="79">
        <f>DATE($M$2,$S$2,10)</f>
        <v>46001</v>
      </c>
      <c r="P10" s="79">
        <f>DATE($M$2,$S$2,11)</f>
        <v>46002</v>
      </c>
      <c r="Q10" s="79">
        <f>DATE($M$2,$S$2,12)</f>
        <v>46003</v>
      </c>
      <c r="R10" s="79">
        <f>DATE($M$2,$S$2,13)</f>
        <v>46004</v>
      </c>
      <c r="S10" s="79">
        <f>DATE($M$2,$S$2,14)</f>
        <v>46005</v>
      </c>
      <c r="T10" s="79">
        <f>DATE($M$2,$S$2,15)</f>
        <v>46006</v>
      </c>
      <c r="U10" s="79">
        <f>DATE($M$2,$S$2,16)</f>
        <v>46007</v>
      </c>
      <c r="V10" s="79">
        <f>DATE($M$2,$S$2,17)</f>
        <v>46008</v>
      </c>
      <c r="W10" s="79">
        <f>DATE($M$2,$S$2,18)</f>
        <v>46009</v>
      </c>
      <c r="X10" s="79">
        <f>DATE($M$2,$S$2,19)</f>
        <v>46010</v>
      </c>
      <c r="Y10" s="79">
        <f>DATE($M$2,$S$2,20)</f>
        <v>46011</v>
      </c>
      <c r="Z10" s="79">
        <f>DATE($M$2,$S$2,21)</f>
        <v>46012</v>
      </c>
      <c r="AA10" s="79">
        <f>DATE($M$2,$S$2,22)</f>
        <v>46013</v>
      </c>
      <c r="AB10" s="79">
        <f>DATE($M$2,$S$2,23)</f>
        <v>46014</v>
      </c>
      <c r="AC10" s="79">
        <f>DATE($M$2,$S$2,24)</f>
        <v>46015</v>
      </c>
      <c r="AD10" s="79">
        <f>DATE($M$2,$S$2,25)</f>
        <v>46016</v>
      </c>
      <c r="AE10" s="79">
        <f>DATE($M$2,$S$2,26)</f>
        <v>46017</v>
      </c>
      <c r="AF10" s="79">
        <f>DATE($M$2,$S$2,27)</f>
        <v>46018</v>
      </c>
      <c r="AG10" s="79">
        <f>DATE($M$2,$S$2,28)</f>
        <v>46019</v>
      </c>
      <c r="AH10" s="79">
        <f>IF(DAY(EOMONTH(F10,0))&lt;29,"",DATE($M$2,$S$2,29))</f>
        <v>46020</v>
      </c>
      <c r="AI10" s="79">
        <f>IF(DAY(EOMONTH(F10,0))&lt;30,"",DATE($M$2,$S$2,30))</f>
        <v>46021</v>
      </c>
      <c r="AJ10" s="79">
        <f>IF(DAY(EOMONTH(F10,0))&lt;31,"",DATE($M$2,$S$2,31))</f>
        <v>46022</v>
      </c>
      <c r="AK10" s="271"/>
      <c r="AL10" s="264"/>
      <c r="AM10" s="265"/>
      <c r="AN10" s="265"/>
      <c r="AP10" s="118">
        <f>F10</f>
        <v>45992</v>
      </c>
      <c r="AQ10" s="118">
        <f t="shared" si="0"/>
        <v>45993</v>
      </c>
      <c r="AR10" s="118">
        <f t="shared" si="0"/>
        <v>45994</v>
      </c>
      <c r="AS10" s="118">
        <f t="shared" si="0"/>
        <v>45995</v>
      </c>
      <c r="AT10" s="118">
        <f t="shared" si="0"/>
        <v>45996</v>
      </c>
      <c r="AU10" s="118">
        <f t="shared" si="0"/>
        <v>45997</v>
      </c>
      <c r="AV10" s="118">
        <f t="shared" si="0"/>
        <v>45998</v>
      </c>
      <c r="AW10" s="320"/>
    </row>
    <row r="11" spans="1:49" ht="18" customHeight="1">
      <c r="A11" s="75">
        <v>1</v>
      </c>
      <c r="B11" s="99" t="s">
        <v>169</v>
      </c>
      <c r="C11" s="80" t="s">
        <v>141</v>
      </c>
      <c r="D11" s="100"/>
      <c r="E11" s="10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2">
        <f>+SUM(F11:AJ11)</f>
        <v>0</v>
      </c>
      <c r="AL11" s="83">
        <f>IF($AK$3="４週",AK11/4,AK11/(DAY(EOMONTH($F$9,0))/7))</f>
        <v>0</v>
      </c>
      <c r="AM11" s="258"/>
      <c r="AN11" s="258"/>
      <c r="AP11" s="119" t="s">
        <v>226</v>
      </c>
      <c r="AQ11" s="119" t="s">
        <v>227</v>
      </c>
      <c r="AR11" s="119"/>
      <c r="AS11" s="119"/>
      <c r="AT11" s="119"/>
      <c r="AU11" s="119"/>
      <c r="AV11" s="119"/>
      <c r="AW11" s="70">
        <f>E11</f>
        <v>0</v>
      </c>
    </row>
    <row r="12" spans="1:49" ht="18" customHeight="1">
      <c r="A12" s="75">
        <v>2</v>
      </c>
      <c r="B12" s="99" t="s">
        <v>187</v>
      </c>
      <c r="C12" s="80" t="s">
        <v>143</v>
      </c>
      <c r="D12" s="100"/>
      <c r="E12" s="10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f t="shared" ref="AK12:AK31" si="1">+SUM(F12:AJ12)</f>
        <v>0</v>
      </c>
      <c r="AL12" s="83">
        <f>IF($AK$3="４週",AK12/4,AK12/(DAY(EOMONTH($F$9,0))/7))</f>
        <v>0</v>
      </c>
      <c r="AM12" s="258"/>
      <c r="AN12" s="258"/>
      <c r="AP12" s="119"/>
      <c r="AQ12" s="119"/>
      <c r="AR12" s="119"/>
      <c r="AS12" s="119"/>
      <c r="AT12" s="119"/>
      <c r="AU12" s="119"/>
      <c r="AV12" s="119"/>
      <c r="AW12" s="70">
        <f t="shared" ref="AW12:AW30" si="2">E12</f>
        <v>0</v>
      </c>
    </row>
    <row r="13" spans="1:49" ht="18" customHeight="1">
      <c r="A13" s="75">
        <v>3</v>
      </c>
      <c r="B13" s="99" t="s">
        <v>228</v>
      </c>
      <c r="C13" s="80" t="s">
        <v>145</v>
      </c>
      <c r="D13" s="100"/>
      <c r="E13" s="10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f t="shared" si="1"/>
        <v>0</v>
      </c>
      <c r="AL13" s="83">
        <f>IF($AK$3="４週",AK13/4,AK13/(DAY(EOMONTH($F$9,0))/7))</f>
        <v>0</v>
      </c>
      <c r="AM13" s="258"/>
      <c r="AN13" s="258"/>
      <c r="AP13" s="119"/>
      <c r="AQ13" s="119"/>
      <c r="AR13" s="119"/>
      <c r="AS13" s="119"/>
      <c r="AT13" s="119"/>
      <c r="AU13" s="119"/>
      <c r="AV13" s="119"/>
      <c r="AW13" s="70">
        <f t="shared" si="2"/>
        <v>0</v>
      </c>
    </row>
    <row r="14" spans="1:49" ht="18" customHeight="1">
      <c r="A14" s="75">
        <v>4</v>
      </c>
      <c r="B14" s="99" t="s">
        <v>228</v>
      </c>
      <c r="C14" s="80" t="s">
        <v>147</v>
      </c>
      <c r="D14" s="100"/>
      <c r="E14" s="10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f t="shared" si="1"/>
        <v>0</v>
      </c>
      <c r="AL14" s="83">
        <f>IF($AK$3="４週",AK14/4,AK14/(DAY(EOMONTH($F$9,0))/7))</f>
        <v>0</v>
      </c>
      <c r="AM14" s="258"/>
      <c r="AN14" s="258"/>
      <c r="AP14" s="119"/>
      <c r="AQ14" s="119"/>
      <c r="AR14" s="119"/>
      <c r="AS14" s="119"/>
      <c r="AT14" s="119"/>
      <c r="AU14" s="119"/>
      <c r="AV14" s="119"/>
      <c r="AW14" s="70">
        <f t="shared" si="2"/>
        <v>0</v>
      </c>
    </row>
    <row r="15" spans="1:49" ht="18" customHeight="1">
      <c r="A15" s="75">
        <v>5</v>
      </c>
      <c r="B15" s="99"/>
      <c r="C15" s="80"/>
      <c r="D15" s="100"/>
      <c r="E15" s="10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2">
        <f t="shared" si="1"/>
        <v>0</v>
      </c>
      <c r="AL15" s="83">
        <f t="shared" ref="AL15:AL30" si="3">IF($AK$3="４週",AK15/4,AK15/(DAY(EOMONTH($F$9,0))/7))</f>
        <v>0</v>
      </c>
      <c r="AM15" s="258"/>
      <c r="AN15" s="258"/>
      <c r="AP15" s="119"/>
      <c r="AQ15" s="119"/>
      <c r="AR15" s="119"/>
      <c r="AS15" s="119"/>
      <c r="AT15" s="119"/>
      <c r="AU15" s="119"/>
      <c r="AV15" s="119"/>
      <c r="AW15" s="70">
        <f t="shared" si="2"/>
        <v>0</v>
      </c>
    </row>
    <row r="16" spans="1:49" ht="18" customHeight="1">
      <c r="A16" s="75">
        <v>6</v>
      </c>
      <c r="B16" s="99"/>
      <c r="C16" s="80"/>
      <c r="D16" s="100"/>
      <c r="E16" s="10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2">
        <f t="shared" si="1"/>
        <v>0</v>
      </c>
      <c r="AL16" s="83">
        <f t="shared" si="3"/>
        <v>0</v>
      </c>
      <c r="AM16" s="258"/>
      <c r="AN16" s="258"/>
      <c r="AP16" s="119"/>
      <c r="AQ16" s="119"/>
      <c r="AR16" s="119"/>
      <c r="AS16" s="119"/>
      <c r="AT16" s="119"/>
      <c r="AU16" s="119"/>
      <c r="AV16" s="119"/>
      <c r="AW16" s="70">
        <f t="shared" si="2"/>
        <v>0</v>
      </c>
    </row>
    <row r="17" spans="1:49" ht="18" customHeight="1">
      <c r="A17" s="75">
        <v>7</v>
      </c>
      <c r="B17" s="99"/>
      <c r="C17" s="80"/>
      <c r="D17" s="100"/>
      <c r="E17" s="10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2">
        <f t="shared" si="1"/>
        <v>0</v>
      </c>
      <c r="AL17" s="83">
        <f t="shared" si="3"/>
        <v>0</v>
      </c>
      <c r="AM17" s="258"/>
      <c r="AN17" s="258"/>
      <c r="AP17" s="119"/>
      <c r="AQ17" s="119"/>
      <c r="AR17" s="119"/>
      <c r="AS17" s="119"/>
      <c r="AT17" s="119"/>
      <c r="AU17" s="119"/>
      <c r="AV17" s="119"/>
      <c r="AW17" s="70">
        <f t="shared" si="2"/>
        <v>0</v>
      </c>
    </row>
    <row r="18" spans="1:49" ht="18" customHeight="1">
      <c r="A18" s="75">
        <v>8</v>
      </c>
      <c r="B18" s="99"/>
      <c r="C18" s="80"/>
      <c r="D18" s="100"/>
      <c r="E18" s="10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2">
        <f t="shared" si="1"/>
        <v>0</v>
      </c>
      <c r="AL18" s="83">
        <f t="shared" si="3"/>
        <v>0</v>
      </c>
      <c r="AM18" s="258"/>
      <c r="AN18" s="258"/>
      <c r="AP18" s="119"/>
      <c r="AQ18" s="119"/>
      <c r="AR18" s="119"/>
      <c r="AS18" s="119"/>
      <c r="AT18" s="119"/>
      <c r="AU18" s="119"/>
      <c r="AV18" s="119"/>
      <c r="AW18" s="70">
        <f t="shared" si="2"/>
        <v>0</v>
      </c>
    </row>
    <row r="19" spans="1:49" ht="18" customHeight="1">
      <c r="A19" s="75">
        <v>9</v>
      </c>
      <c r="B19" s="99"/>
      <c r="C19" s="80"/>
      <c r="D19" s="100"/>
      <c r="E19" s="10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f t="shared" si="1"/>
        <v>0</v>
      </c>
      <c r="AL19" s="83">
        <f t="shared" si="3"/>
        <v>0</v>
      </c>
      <c r="AM19" s="258"/>
      <c r="AN19" s="258"/>
      <c r="AP19" s="119"/>
      <c r="AQ19" s="119"/>
      <c r="AR19" s="119"/>
      <c r="AS19" s="119"/>
      <c r="AT19" s="119"/>
      <c r="AU19" s="119"/>
      <c r="AV19" s="119"/>
      <c r="AW19" s="70">
        <f t="shared" si="2"/>
        <v>0</v>
      </c>
    </row>
    <row r="20" spans="1:49" ht="18" customHeight="1">
      <c r="A20" s="75">
        <v>10</v>
      </c>
      <c r="B20" s="99"/>
      <c r="C20" s="80"/>
      <c r="D20" s="100"/>
      <c r="E20" s="10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f t="shared" si="1"/>
        <v>0</v>
      </c>
      <c r="AL20" s="83">
        <f t="shared" si="3"/>
        <v>0</v>
      </c>
      <c r="AM20" s="258"/>
      <c r="AN20" s="258"/>
      <c r="AP20" s="119"/>
      <c r="AQ20" s="119"/>
      <c r="AR20" s="119"/>
      <c r="AS20" s="119"/>
      <c r="AT20" s="119"/>
      <c r="AU20" s="119"/>
      <c r="AV20" s="119"/>
      <c r="AW20" s="70">
        <f t="shared" si="2"/>
        <v>0</v>
      </c>
    </row>
    <row r="21" spans="1:49" ht="18" customHeight="1">
      <c r="A21" s="75">
        <v>11</v>
      </c>
      <c r="B21" s="99"/>
      <c r="C21" s="80"/>
      <c r="D21" s="100"/>
      <c r="E21" s="10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f t="shared" si="1"/>
        <v>0</v>
      </c>
      <c r="AL21" s="83">
        <f t="shared" si="3"/>
        <v>0</v>
      </c>
      <c r="AM21" s="258"/>
      <c r="AN21" s="258"/>
      <c r="AP21" s="119"/>
      <c r="AQ21" s="119"/>
      <c r="AR21" s="119"/>
      <c r="AS21" s="119"/>
      <c r="AT21" s="119"/>
      <c r="AU21" s="119"/>
      <c r="AV21" s="119"/>
      <c r="AW21" s="70">
        <f t="shared" si="2"/>
        <v>0</v>
      </c>
    </row>
    <row r="22" spans="1:49" ht="18" customHeight="1">
      <c r="A22" s="75">
        <v>12</v>
      </c>
      <c r="B22" s="99"/>
      <c r="C22" s="80"/>
      <c r="D22" s="100"/>
      <c r="E22" s="10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f t="shared" si="1"/>
        <v>0</v>
      </c>
      <c r="AL22" s="83">
        <f t="shared" si="3"/>
        <v>0</v>
      </c>
      <c r="AM22" s="258"/>
      <c r="AN22" s="258"/>
      <c r="AP22" s="119"/>
      <c r="AQ22" s="119"/>
      <c r="AR22" s="119"/>
      <c r="AS22" s="119"/>
      <c r="AT22" s="119"/>
      <c r="AU22" s="119"/>
      <c r="AV22" s="119"/>
      <c r="AW22" s="70">
        <f t="shared" si="2"/>
        <v>0</v>
      </c>
    </row>
    <row r="23" spans="1:49" ht="18" customHeight="1">
      <c r="A23" s="75">
        <v>13</v>
      </c>
      <c r="B23" s="99"/>
      <c r="C23" s="80"/>
      <c r="D23" s="100"/>
      <c r="E23" s="10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f t="shared" si="1"/>
        <v>0</v>
      </c>
      <c r="AL23" s="83">
        <f t="shared" si="3"/>
        <v>0</v>
      </c>
      <c r="AM23" s="258"/>
      <c r="AN23" s="258"/>
      <c r="AP23" s="119"/>
      <c r="AQ23" s="119"/>
      <c r="AR23" s="119"/>
      <c r="AS23" s="119"/>
      <c r="AT23" s="119"/>
      <c r="AU23" s="119"/>
      <c r="AV23" s="119"/>
      <c r="AW23" s="70">
        <f t="shared" si="2"/>
        <v>0</v>
      </c>
    </row>
    <row r="24" spans="1:49" ht="18" customHeight="1">
      <c r="A24" s="75">
        <v>14</v>
      </c>
      <c r="B24" s="99"/>
      <c r="C24" s="80"/>
      <c r="D24" s="100"/>
      <c r="E24" s="10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f t="shared" si="1"/>
        <v>0</v>
      </c>
      <c r="AL24" s="83">
        <f t="shared" si="3"/>
        <v>0</v>
      </c>
      <c r="AM24" s="258"/>
      <c r="AN24" s="258"/>
      <c r="AP24" s="119"/>
      <c r="AQ24" s="119"/>
      <c r="AR24" s="119"/>
      <c r="AS24" s="119"/>
      <c r="AT24" s="119"/>
      <c r="AU24" s="119"/>
      <c r="AV24" s="119"/>
      <c r="AW24" s="70">
        <f t="shared" si="2"/>
        <v>0</v>
      </c>
    </row>
    <row r="25" spans="1:49" ht="18" customHeight="1">
      <c r="A25" s="75">
        <v>15</v>
      </c>
      <c r="B25" s="99"/>
      <c r="C25" s="80"/>
      <c r="D25" s="100"/>
      <c r="E25" s="10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f t="shared" si="1"/>
        <v>0</v>
      </c>
      <c r="AL25" s="83">
        <f t="shared" si="3"/>
        <v>0</v>
      </c>
      <c r="AM25" s="258"/>
      <c r="AN25" s="258"/>
      <c r="AP25" s="119"/>
      <c r="AQ25" s="119"/>
      <c r="AR25" s="119"/>
      <c r="AS25" s="119"/>
      <c r="AT25" s="119"/>
      <c r="AU25" s="119"/>
      <c r="AV25" s="119"/>
      <c r="AW25" s="70">
        <f t="shared" si="2"/>
        <v>0</v>
      </c>
    </row>
    <row r="26" spans="1:49" ht="18" customHeight="1">
      <c r="A26" s="75">
        <v>16</v>
      </c>
      <c r="B26" s="99"/>
      <c r="C26" s="80"/>
      <c r="D26" s="100"/>
      <c r="E26" s="10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2">
        <f t="shared" si="1"/>
        <v>0</v>
      </c>
      <c r="AL26" s="83">
        <f t="shared" si="3"/>
        <v>0</v>
      </c>
      <c r="AM26" s="258"/>
      <c r="AN26" s="258"/>
      <c r="AP26" s="119"/>
      <c r="AQ26" s="119"/>
      <c r="AR26" s="119"/>
      <c r="AS26" s="119"/>
      <c r="AT26" s="119"/>
      <c r="AU26" s="119"/>
      <c r="AV26" s="119"/>
      <c r="AW26" s="70">
        <f t="shared" si="2"/>
        <v>0</v>
      </c>
    </row>
    <row r="27" spans="1:49" ht="18" customHeight="1">
      <c r="A27" s="75">
        <v>17</v>
      </c>
      <c r="B27" s="99"/>
      <c r="C27" s="80"/>
      <c r="D27" s="100"/>
      <c r="E27" s="10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f t="shared" si="1"/>
        <v>0</v>
      </c>
      <c r="AL27" s="83">
        <f t="shared" si="3"/>
        <v>0</v>
      </c>
      <c r="AM27" s="258"/>
      <c r="AN27" s="258"/>
      <c r="AP27" s="119"/>
      <c r="AQ27" s="119"/>
      <c r="AR27" s="119"/>
      <c r="AS27" s="119"/>
      <c r="AT27" s="119"/>
      <c r="AU27" s="119"/>
      <c r="AV27" s="119"/>
      <c r="AW27" s="70">
        <f t="shared" si="2"/>
        <v>0</v>
      </c>
    </row>
    <row r="28" spans="1:49" ht="18" customHeight="1">
      <c r="A28" s="75">
        <v>18</v>
      </c>
      <c r="B28" s="99"/>
      <c r="C28" s="80"/>
      <c r="D28" s="100"/>
      <c r="E28" s="10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2">
        <f t="shared" si="1"/>
        <v>0</v>
      </c>
      <c r="AL28" s="83">
        <f t="shared" si="3"/>
        <v>0</v>
      </c>
      <c r="AM28" s="258"/>
      <c r="AN28" s="258"/>
      <c r="AP28" s="119"/>
      <c r="AQ28" s="119"/>
      <c r="AR28" s="119"/>
      <c r="AS28" s="119"/>
      <c r="AT28" s="119"/>
      <c r="AU28" s="119"/>
      <c r="AV28" s="119"/>
      <c r="AW28" s="70">
        <f t="shared" si="2"/>
        <v>0</v>
      </c>
    </row>
    <row r="29" spans="1:49" ht="18" customHeight="1">
      <c r="A29" s="75">
        <v>19</v>
      </c>
      <c r="B29" s="99"/>
      <c r="C29" s="80"/>
      <c r="D29" s="100"/>
      <c r="E29" s="10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f t="shared" si="1"/>
        <v>0</v>
      </c>
      <c r="AL29" s="83">
        <f t="shared" si="3"/>
        <v>0</v>
      </c>
      <c r="AM29" s="258"/>
      <c r="AN29" s="258"/>
      <c r="AP29" s="119"/>
      <c r="AQ29" s="119"/>
      <c r="AR29" s="119"/>
      <c r="AS29" s="119"/>
      <c r="AT29" s="119"/>
      <c r="AU29" s="119"/>
      <c r="AV29" s="119"/>
      <c r="AW29" s="70">
        <f t="shared" si="2"/>
        <v>0</v>
      </c>
    </row>
    <row r="30" spans="1:49" ht="18" customHeight="1">
      <c r="A30" s="75">
        <v>20</v>
      </c>
      <c r="B30" s="99"/>
      <c r="C30" s="80"/>
      <c r="D30" s="100"/>
      <c r="E30" s="10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f t="shared" si="1"/>
        <v>0</v>
      </c>
      <c r="AL30" s="83">
        <f t="shared" si="3"/>
        <v>0</v>
      </c>
      <c r="AM30" s="258"/>
      <c r="AN30" s="258"/>
      <c r="AP30" s="119"/>
      <c r="AQ30" s="119"/>
      <c r="AR30" s="119"/>
      <c r="AS30" s="119"/>
      <c r="AT30" s="119"/>
      <c r="AU30" s="119"/>
      <c r="AV30" s="119"/>
      <c r="AW30" s="70">
        <f t="shared" si="2"/>
        <v>0</v>
      </c>
    </row>
    <row r="31" spans="1:49" ht="18" customHeight="1">
      <c r="A31" s="259" t="s">
        <v>40</v>
      </c>
      <c r="B31" s="260"/>
      <c r="C31" s="260"/>
      <c r="D31" s="260"/>
      <c r="E31" s="260"/>
      <c r="F31" s="84">
        <f>+SUM(F11:F30)</f>
        <v>0</v>
      </c>
      <c r="G31" s="84">
        <f t="shared" ref="G31:AJ31" si="4">+SUM(G11:G30)</f>
        <v>0</v>
      </c>
      <c r="H31" s="84">
        <f t="shared" si="4"/>
        <v>0</v>
      </c>
      <c r="I31" s="84">
        <f t="shared" si="4"/>
        <v>0</v>
      </c>
      <c r="J31" s="84">
        <f t="shared" si="4"/>
        <v>0</v>
      </c>
      <c r="K31" s="84">
        <f t="shared" si="4"/>
        <v>0</v>
      </c>
      <c r="L31" s="84">
        <f t="shared" si="4"/>
        <v>0</v>
      </c>
      <c r="M31" s="84">
        <f t="shared" si="4"/>
        <v>0</v>
      </c>
      <c r="N31" s="84">
        <f t="shared" si="4"/>
        <v>0</v>
      </c>
      <c r="O31" s="84">
        <f t="shared" si="4"/>
        <v>0</v>
      </c>
      <c r="P31" s="84">
        <f t="shared" si="4"/>
        <v>0</v>
      </c>
      <c r="Q31" s="84">
        <f t="shared" si="4"/>
        <v>0</v>
      </c>
      <c r="R31" s="84">
        <f t="shared" si="4"/>
        <v>0</v>
      </c>
      <c r="S31" s="84">
        <f t="shared" si="4"/>
        <v>0</v>
      </c>
      <c r="T31" s="84">
        <f t="shared" si="4"/>
        <v>0</v>
      </c>
      <c r="U31" s="84">
        <f t="shared" si="4"/>
        <v>0</v>
      </c>
      <c r="V31" s="84">
        <f t="shared" si="4"/>
        <v>0</v>
      </c>
      <c r="W31" s="84">
        <f t="shared" si="4"/>
        <v>0</v>
      </c>
      <c r="X31" s="84">
        <f t="shared" si="4"/>
        <v>0</v>
      </c>
      <c r="Y31" s="84">
        <f t="shared" si="4"/>
        <v>0</v>
      </c>
      <c r="Z31" s="84">
        <f t="shared" si="4"/>
        <v>0</v>
      </c>
      <c r="AA31" s="84">
        <f t="shared" si="4"/>
        <v>0</v>
      </c>
      <c r="AB31" s="84">
        <f t="shared" si="4"/>
        <v>0</v>
      </c>
      <c r="AC31" s="84">
        <f t="shared" si="4"/>
        <v>0</v>
      </c>
      <c r="AD31" s="84">
        <f t="shared" si="4"/>
        <v>0</v>
      </c>
      <c r="AE31" s="84">
        <f t="shared" si="4"/>
        <v>0</v>
      </c>
      <c r="AF31" s="84">
        <f t="shared" si="4"/>
        <v>0</v>
      </c>
      <c r="AG31" s="84">
        <f t="shared" si="4"/>
        <v>0</v>
      </c>
      <c r="AH31" s="84">
        <f t="shared" si="4"/>
        <v>0</v>
      </c>
      <c r="AI31" s="84">
        <f t="shared" si="4"/>
        <v>0</v>
      </c>
      <c r="AJ31" s="84">
        <f t="shared" si="4"/>
        <v>0</v>
      </c>
      <c r="AK31" s="82">
        <f t="shared" si="1"/>
        <v>0</v>
      </c>
      <c r="AL31" s="83">
        <f>IF($AK$3="４週",AK31/4,AK31/(DAY(EOMONTH($F$9,0))/7))</f>
        <v>0</v>
      </c>
      <c r="AM31" s="261"/>
      <c r="AN31" s="261"/>
    </row>
    <row r="32" spans="1:49" ht="18" customHeight="1">
      <c r="A32" s="260" t="s">
        <v>6</v>
      </c>
      <c r="B32" s="260"/>
      <c r="C32" s="260"/>
      <c r="D32" s="260"/>
      <c r="E32" s="262"/>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4"/>
      <c r="AL32" s="86"/>
      <c r="AM32" s="261"/>
      <c r="AN32" s="261"/>
    </row>
    <row r="33" spans="1:50" ht="15" customHeight="1">
      <c r="A33" s="263" t="s">
        <v>293</v>
      </c>
      <c r="B33" s="263"/>
      <c r="C33" s="263"/>
      <c r="D33" s="263"/>
      <c r="E33" s="263"/>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8"/>
      <c r="AL33" s="338"/>
      <c r="AM33" s="320"/>
      <c r="AN33" s="320"/>
      <c r="AO33" s="102"/>
      <c r="AP33" s="102"/>
    </row>
    <row r="34" spans="1:50" ht="15" customHeight="1">
      <c r="A34" s="74"/>
      <c r="B34" s="74"/>
      <c r="C34" s="74"/>
      <c r="D34" s="74"/>
      <c r="E34" s="74"/>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74"/>
      <c r="AL34" s="74"/>
      <c r="AM34" s="65"/>
      <c r="AO34" s="121"/>
      <c r="AP34" s="121"/>
      <c r="AQ34" s="122"/>
      <c r="AR34" s="122"/>
      <c r="AS34" s="122"/>
      <c r="AT34" s="122"/>
      <c r="AU34" s="122"/>
      <c r="AV34" s="122"/>
      <c r="AW34" s="122"/>
      <c r="AX34" s="122"/>
    </row>
    <row r="35" spans="1:50" ht="21" customHeight="1">
      <c r="A35" s="64" t="s">
        <v>190</v>
      </c>
      <c r="B35" s="74"/>
      <c r="C35" s="74"/>
      <c r="D35" s="74"/>
      <c r="E35" s="74"/>
      <c r="F35" s="74"/>
      <c r="G35" s="87"/>
      <c r="H35" s="87"/>
      <c r="I35" s="87"/>
      <c r="J35" s="87"/>
      <c r="K35" s="87"/>
      <c r="L35" s="87"/>
      <c r="M35" s="87"/>
      <c r="N35" s="87"/>
      <c r="O35" s="87"/>
      <c r="AM35" s="74"/>
      <c r="AN35" s="65"/>
      <c r="AO35" s="102"/>
      <c r="AP35" s="102"/>
    </row>
    <row r="36" spans="1:50" ht="32.25" customHeight="1">
      <c r="A36" s="263"/>
      <c r="B36" s="263"/>
      <c r="C36" s="263"/>
      <c r="D36" s="111">
        <v>4</v>
      </c>
      <c r="E36" s="111">
        <v>5</v>
      </c>
      <c r="F36" s="292">
        <v>6</v>
      </c>
      <c r="G36" s="292"/>
      <c r="H36" s="292"/>
      <c r="I36" s="292">
        <v>7</v>
      </c>
      <c r="J36" s="292"/>
      <c r="K36" s="292"/>
      <c r="L36" s="292">
        <v>8</v>
      </c>
      <c r="M36" s="292"/>
      <c r="N36" s="292"/>
      <c r="O36" s="292">
        <v>9</v>
      </c>
      <c r="P36" s="292"/>
      <c r="Q36" s="292"/>
      <c r="R36" s="292">
        <v>10</v>
      </c>
      <c r="S36" s="292"/>
      <c r="T36" s="292"/>
      <c r="U36" s="292">
        <v>11</v>
      </c>
      <c r="V36" s="292"/>
      <c r="W36" s="292"/>
      <c r="X36" s="292">
        <v>12</v>
      </c>
      <c r="Y36" s="292"/>
      <c r="Z36" s="292"/>
      <c r="AA36" s="292">
        <v>1</v>
      </c>
      <c r="AB36" s="292"/>
      <c r="AC36" s="292"/>
      <c r="AD36" s="292">
        <v>2</v>
      </c>
      <c r="AE36" s="292"/>
      <c r="AF36" s="292"/>
      <c r="AG36" s="292">
        <v>3</v>
      </c>
      <c r="AH36" s="292"/>
      <c r="AI36" s="292"/>
      <c r="AJ36" s="263" t="s">
        <v>5</v>
      </c>
      <c r="AK36" s="263"/>
      <c r="AL36" s="77" t="s">
        <v>191</v>
      </c>
      <c r="AM36" s="315" t="s">
        <v>229</v>
      </c>
      <c r="AN36" s="316"/>
      <c r="AO36" s="121"/>
      <c r="AP36" s="317" t="s">
        <v>230</v>
      </c>
      <c r="AQ36" s="318"/>
      <c r="AR36" s="318"/>
      <c r="AS36" s="318"/>
      <c r="AT36" s="318"/>
      <c r="AU36" s="318"/>
      <c r="AV36" s="318"/>
      <c r="AW36" s="319"/>
      <c r="AX36" s="122"/>
    </row>
    <row r="37" spans="1:50" ht="20.149999999999999" customHeight="1">
      <c r="A37" s="291" t="s">
        <v>195</v>
      </c>
      <c r="B37" s="291"/>
      <c r="C37" s="291"/>
      <c r="D37" s="97">
        <f>SUM(D38,D39,D40,D41,D43,D45)</f>
        <v>0</v>
      </c>
      <c r="E37" s="97">
        <f>SUM(E38,E39,E40,E41,E43,E45)</f>
        <v>0</v>
      </c>
      <c r="F37" s="312">
        <f>SUM(F38,F39,F40,F41,F43,F45)</f>
        <v>0</v>
      </c>
      <c r="G37" s="313"/>
      <c r="H37" s="314"/>
      <c r="I37" s="312">
        <f>SUM(I38,I39,I40,I41,I43,I45)</f>
        <v>0</v>
      </c>
      <c r="J37" s="313">
        <f t="shared" ref="J37:AI37" si="5">SUM(J38,J39,J40,J41,J43,J45)</f>
        <v>0</v>
      </c>
      <c r="K37" s="314">
        <f t="shared" si="5"/>
        <v>0</v>
      </c>
      <c r="L37" s="312">
        <f>SUM(L38,L39,L40,L41,L43,L45)</f>
        <v>0</v>
      </c>
      <c r="M37" s="313"/>
      <c r="N37" s="314"/>
      <c r="O37" s="312">
        <f>SUM(O38,O39,O40,O41,O43,O45)</f>
        <v>0</v>
      </c>
      <c r="P37" s="313"/>
      <c r="Q37" s="314"/>
      <c r="R37" s="312">
        <f>SUM(R38,R39,R40,R41,R43,R45)</f>
        <v>0</v>
      </c>
      <c r="S37" s="313"/>
      <c r="T37" s="314"/>
      <c r="U37" s="312">
        <f>SUM(U38,U39,U40,U41,U43,U45)</f>
        <v>0</v>
      </c>
      <c r="V37" s="313">
        <f t="shared" si="5"/>
        <v>0</v>
      </c>
      <c r="W37" s="314">
        <f t="shared" si="5"/>
        <v>0</v>
      </c>
      <c r="X37" s="312">
        <f>SUM(X38,X39,X40,X41,X43,X45)</f>
        <v>0</v>
      </c>
      <c r="Y37" s="313">
        <f t="shared" si="5"/>
        <v>0</v>
      </c>
      <c r="Z37" s="314">
        <f t="shared" si="5"/>
        <v>0</v>
      </c>
      <c r="AA37" s="312">
        <f>SUM(AA38,AA39,AA40,AA41,AA43,AA45)</f>
        <v>0</v>
      </c>
      <c r="AB37" s="313">
        <f t="shared" si="5"/>
        <v>0</v>
      </c>
      <c r="AC37" s="314">
        <f t="shared" si="5"/>
        <v>0</v>
      </c>
      <c r="AD37" s="312">
        <f>SUM(AD38,AD39,AD40,AD41,AD43,AD45)</f>
        <v>0</v>
      </c>
      <c r="AE37" s="313">
        <f t="shared" si="5"/>
        <v>0</v>
      </c>
      <c r="AF37" s="314">
        <f t="shared" si="5"/>
        <v>0</v>
      </c>
      <c r="AG37" s="312">
        <f>SUM(AG38,AG39,AG40,AG41,AG43,AG45)</f>
        <v>0</v>
      </c>
      <c r="AH37" s="313">
        <f t="shared" si="5"/>
        <v>0</v>
      </c>
      <c r="AI37" s="314">
        <f t="shared" si="5"/>
        <v>0</v>
      </c>
      <c r="AJ37" s="257">
        <f>SUM(D37:AI37)</f>
        <v>0</v>
      </c>
      <c r="AK37" s="257"/>
      <c r="AL37" s="133" t="e">
        <f>ROUNDUP(AJ37/AJ47,1)</f>
        <v>#DIV/0!</v>
      </c>
      <c r="AM37" s="302"/>
      <c r="AN37" s="303"/>
      <c r="AO37" s="102"/>
      <c r="AP37" s="123"/>
      <c r="AQ37" s="124"/>
      <c r="AR37" s="124"/>
      <c r="AS37" s="124"/>
      <c r="AT37" s="124"/>
      <c r="AU37" s="124"/>
      <c r="AV37" s="124"/>
      <c r="AW37" s="125"/>
    </row>
    <row r="38" spans="1:50" s="122" customFormat="1" ht="20.149999999999999" customHeight="1">
      <c r="A38" s="104" t="s">
        <v>231</v>
      </c>
      <c r="B38" s="105"/>
      <c r="C38" s="106"/>
      <c r="D38" s="81"/>
      <c r="E38" s="81"/>
      <c r="F38" s="331"/>
      <c r="G38" s="332"/>
      <c r="H38" s="333"/>
      <c r="I38" s="331"/>
      <c r="J38" s="332"/>
      <c r="K38" s="333"/>
      <c r="L38" s="331"/>
      <c r="M38" s="332"/>
      <c r="N38" s="333"/>
      <c r="O38" s="331"/>
      <c r="P38" s="332"/>
      <c r="Q38" s="333"/>
      <c r="R38" s="331"/>
      <c r="S38" s="332"/>
      <c r="T38" s="333"/>
      <c r="U38" s="331"/>
      <c r="V38" s="332"/>
      <c r="W38" s="333"/>
      <c r="X38" s="331"/>
      <c r="Y38" s="332"/>
      <c r="Z38" s="333"/>
      <c r="AA38" s="331"/>
      <c r="AB38" s="332"/>
      <c r="AC38" s="333"/>
      <c r="AD38" s="331"/>
      <c r="AE38" s="332"/>
      <c r="AF38" s="333"/>
      <c r="AG38" s="331"/>
      <c r="AH38" s="332"/>
      <c r="AI38" s="333"/>
      <c r="AJ38" s="257">
        <f t="shared" ref="AJ38:AJ46" si="6">SUM(D38:AI38)</f>
        <v>0</v>
      </c>
      <c r="AK38" s="257"/>
      <c r="AL38" s="133" t="e">
        <f>ROUNDUP(AJ38/$AJ$47,1)</f>
        <v>#DIV/0!</v>
      </c>
      <c r="AM38" s="302"/>
      <c r="AN38" s="303"/>
      <c r="AO38" s="68"/>
      <c r="AP38" s="126"/>
      <c r="AQ38" s="68"/>
      <c r="AR38" s="68"/>
      <c r="AS38" s="68"/>
      <c r="AT38" s="68"/>
      <c r="AU38" s="68"/>
      <c r="AV38" s="68"/>
      <c r="AW38" s="127"/>
      <c r="AX38" s="68"/>
    </row>
    <row r="39" spans="1:50" s="122" customFormat="1" ht="20.149999999999999" customHeight="1">
      <c r="A39" s="104" t="s">
        <v>196</v>
      </c>
      <c r="B39" s="105"/>
      <c r="C39" s="106"/>
      <c r="D39" s="81"/>
      <c r="E39" s="81"/>
      <c r="F39" s="331"/>
      <c r="G39" s="332"/>
      <c r="H39" s="333"/>
      <c r="I39" s="331"/>
      <c r="J39" s="332"/>
      <c r="K39" s="333"/>
      <c r="L39" s="331"/>
      <c r="M39" s="332"/>
      <c r="N39" s="333"/>
      <c r="O39" s="331"/>
      <c r="P39" s="332"/>
      <c r="Q39" s="333"/>
      <c r="R39" s="331"/>
      <c r="S39" s="332"/>
      <c r="T39" s="333"/>
      <c r="U39" s="331"/>
      <c r="V39" s="332"/>
      <c r="W39" s="333"/>
      <c r="X39" s="331"/>
      <c r="Y39" s="332"/>
      <c r="Z39" s="333"/>
      <c r="AA39" s="331"/>
      <c r="AB39" s="332"/>
      <c r="AC39" s="333"/>
      <c r="AD39" s="331"/>
      <c r="AE39" s="332"/>
      <c r="AF39" s="333"/>
      <c r="AG39" s="331"/>
      <c r="AH39" s="332"/>
      <c r="AI39" s="333"/>
      <c r="AJ39" s="257">
        <f t="shared" si="6"/>
        <v>0</v>
      </c>
      <c r="AK39" s="257"/>
      <c r="AL39" s="133" t="e">
        <f>ROUNDUP(AJ39/$AJ$47,1)</f>
        <v>#DIV/0!</v>
      </c>
      <c r="AM39" s="302"/>
      <c r="AN39" s="303"/>
      <c r="AO39" s="68"/>
      <c r="AP39" s="126" t="s">
        <v>232</v>
      </c>
      <c r="AQ39" s="68"/>
      <c r="AR39" s="68"/>
      <c r="AS39" s="68"/>
      <c r="AT39" s="68"/>
      <c r="AU39" s="68"/>
      <c r="AV39" s="68"/>
      <c r="AW39" s="127"/>
      <c r="AX39" s="68"/>
    </row>
    <row r="40" spans="1:50" ht="20.149999999999999" customHeight="1">
      <c r="A40" s="104" t="s">
        <v>197</v>
      </c>
      <c r="B40" s="105"/>
      <c r="C40" s="106"/>
      <c r="D40" s="81"/>
      <c r="E40" s="81"/>
      <c r="F40" s="331"/>
      <c r="G40" s="332"/>
      <c r="H40" s="333"/>
      <c r="I40" s="331"/>
      <c r="J40" s="332"/>
      <c r="K40" s="333"/>
      <c r="L40" s="331"/>
      <c r="M40" s="332"/>
      <c r="N40" s="333"/>
      <c r="O40" s="331"/>
      <c r="P40" s="332"/>
      <c r="Q40" s="333"/>
      <c r="R40" s="331"/>
      <c r="S40" s="332"/>
      <c r="T40" s="333"/>
      <c r="U40" s="331"/>
      <c r="V40" s="332"/>
      <c r="W40" s="333"/>
      <c r="X40" s="331"/>
      <c r="Y40" s="332"/>
      <c r="Z40" s="333"/>
      <c r="AA40" s="331"/>
      <c r="AB40" s="332"/>
      <c r="AC40" s="333"/>
      <c r="AD40" s="331"/>
      <c r="AE40" s="332"/>
      <c r="AF40" s="333"/>
      <c r="AG40" s="331"/>
      <c r="AH40" s="332"/>
      <c r="AI40" s="333"/>
      <c r="AJ40" s="257">
        <f t="shared" si="6"/>
        <v>0</v>
      </c>
      <c r="AK40" s="257"/>
      <c r="AL40" s="133" t="e">
        <f>ROUNDUP(AJ40/$AJ$47,1)</f>
        <v>#DIV/0!</v>
      </c>
      <c r="AM40" s="302"/>
      <c r="AN40" s="303"/>
      <c r="AP40" s="126" t="s">
        <v>233</v>
      </c>
      <c r="AW40" s="127"/>
    </row>
    <row r="41" spans="1:50" ht="20.149999999999999" customHeight="1">
      <c r="A41" s="308" t="s">
        <v>198</v>
      </c>
      <c r="B41" s="309"/>
      <c r="C41" s="310"/>
      <c r="D41" s="81"/>
      <c r="E41" s="81"/>
      <c r="F41" s="331"/>
      <c r="G41" s="332"/>
      <c r="H41" s="333"/>
      <c r="I41" s="331"/>
      <c r="J41" s="332"/>
      <c r="K41" s="333"/>
      <c r="L41" s="331"/>
      <c r="M41" s="332"/>
      <c r="N41" s="333"/>
      <c r="O41" s="331"/>
      <c r="P41" s="332"/>
      <c r="Q41" s="333"/>
      <c r="R41" s="331"/>
      <c r="S41" s="332"/>
      <c r="T41" s="333"/>
      <c r="U41" s="331"/>
      <c r="V41" s="332"/>
      <c r="W41" s="333"/>
      <c r="X41" s="331"/>
      <c r="Y41" s="332"/>
      <c r="Z41" s="333"/>
      <c r="AA41" s="331"/>
      <c r="AB41" s="332"/>
      <c r="AC41" s="333"/>
      <c r="AD41" s="331"/>
      <c r="AE41" s="332"/>
      <c r="AF41" s="333"/>
      <c r="AG41" s="331"/>
      <c r="AH41" s="332"/>
      <c r="AI41" s="333"/>
      <c r="AJ41" s="257">
        <f t="shared" si="6"/>
        <v>0</v>
      </c>
      <c r="AK41" s="257"/>
      <c r="AL41" s="335" t="e">
        <f>ROUNDUP(AJ41/$AJ$47,1)</f>
        <v>#DIV/0!</v>
      </c>
      <c r="AM41" s="302"/>
      <c r="AN41" s="303"/>
      <c r="AP41" s="126" t="s">
        <v>234</v>
      </c>
      <c r="AW41" s="127"/>
    </row>
    <row r="42" spans="1:50" s="122" customFormat="1" ht="20.149999999999999" customHeight="1">
      <c r="A42" s="128"/>
      <c r="B42" s="304" t="s">
        <v>235</v>
      </c>
      <c r="C42" s="305"/>
      <c r="D42" s="81"/>
      <c r="E42" s="81"/>
      <c r="F42" s="331"/>
      <c r="G42" s="332"/>
      <c r="H42" s="333"/>
      <c r="I42" s="331"/>
      <c r="J42" s="332"/>
      <c r="K42" s="333"/>
      <c r="L42" s="331"/>
      <c r="M42" s="332"/>
      <c r="N42" s="333"/>
      <c r="O42" s="331"/>
      <c r="P42" s="332"/>
      <c r="Q42" s="333"/>
      <c r="R42" s="331"/>
      <c r="S42" s="332"/>
      <c r="T42" s="333"/>
      <c r="U42" s="331"/>
      <c r="V42" s="332"/>
      <c r="W42" s="333"/>
      <c r="X42" s="331"/>
      <c r="Y42" s="332"/>
      <c r="Z42" s="333"/>
      <c r="AA42" s="331"/>
      <c r="AB42" s="332"/>
      <c r="AC42" s="333"/>
      <c r="AD42" s="331"/>
      <c r="AE42" s="332"/>
      <c r="AF42" s="333"/>
      <c r="AG42" s="331"/>
      <c r="AH42" s="332"/>
      <c r="AI42" s="333"/>
      <c r="AJ42" s="257">
        <f t="shared" si="6"/>
        <v>0</v>
      </c>
      <c r="AK42" s="257"/>
      <c r="AL42" s="336"/>
      <c r="AM42" s="306" t="e">
        <f>ROUNDUP($AJ$42/$AJ$47,1)</f>
        <v>#DIV/0!</v>
      </c>
      <c r="AN42" s="334"/>
      <c r="AO42" s="68"/>
      <c r="AP42" s="126"/>
      <c r="AQ42" s="68"/>
      <c r="AR42" s="68"/>
      <c r="AS42" s="68"/>
      <c r="AT42" s="68"/>
      <c r="AU42" s="68"/>
      <c r="AV42" s="68"/>
      <c r="AW42" s="127"/>
      <c r="AX42" s="68"/>
    </row>
    <row r="43" spans="1:50" ht="20.149999999999999" customHeight="1">
      <c r="A43" s="308" t="s">
        <v>199</v>
      </c>
      <c r="B43" s="309"/>
      <c r="C43" s="310"/>
      <c r="D43" s="81"/>
      <c r="E43" s="81"/>
      <c r="F43" s="331"/>
      <c r="G43" s="332"/>
      <c r="H43" s="333"/>
      <c r="I43" s="331"/>
      <c r="J43" s="332"/>
      <c r="K43" s="333"/>
      <c r="L43" s="331"/>
      <c r="M43" s="332"/>
      <c r="N43" s="333"/>
      <c r="O43" s="331"/>
      <c r="P43" s="332"/>
      <c r="Q43" s="333"/>
      <c r="R43" s="331"/>
      <c r="S43" s="332"/>
      <c r="T43" s="333"/>
      <c r="U43" s="331"/>
      <c r="V43" s="332"/>
      <c r="W43" s="333"/>
      <c r="X43" s="331"/>
      <c r="Y43" s="332"/>
      <c r="Z43" s="333"/>
      <c r="AA43" s="331"/>
      <c r="AB43" s="332"/>
      <c r="AC43" s="333"/>
      <c r="AD43" s="331"/>
      <c r="AE43" s="332"/>
      <c r="AF43" s="333"/>
      <c r="AG43" s="331"/>
      <c r="AH43" s="332"/>
      <c r="AI43" s="333"/>
      <c r="AJ43" s="257">
        <f t="shared" si="6"/>
        <v>0</v>
      </c>
      <c r="AK43" s="257"/>
      <c r="AL43" s="335" t="e">
        <f>ROUNDUP(AJ43/$AJ$47,1)</f>
        <v>#DIV/0!</v>
      </c>
      <c r="AM43" s="302"/>
      <c r="AN43" s="303"/>
      <c r="AP43" s="126"/>
      <c r="AW43" s="127"/>
    </row>
    <row r="44" spans="1:50" s="122" customFormat="1" ht="20.149999999999999" customHeight="1">
      <c r="A44" s="129"/>
      <c r="B44" s="304" t="s">
        <v>235</v>
      </c>
      <c r="C44" s="305"/>
      <c r="D44" s="81"/>
      <c r="E44" s="81"/>
      <c r="F44" s="331"/>
      <c r="G44" s="332"/>
      <c r="H44" s="333"/>
      <c r="I44" s="331"/>
      <c r="J44" s="332"/>
      <c r="K44" s="333"/>
      <c r="L44" s="331"/>
      <c r="M44" s="332"/>
      <c r="N44" s="333"/>
      <c r="O44" s="331"/>
      <c r="P44" s="332"/>
      <c r="Q44" s="333"/>
      <c r="R44" s="331"/>
      <c r="S44" s="332"/>
      <c r="T44" s="333"/>
      <c r="U44" s="331"/>
      <c r="V44" s="332"/>
      <c r="W44" s="333"/>
      <c r="X44" s="331"/>
      <c r="Y44" s="332"/>
      <c r="Z44" s="333"/>
      <c r="AA44" s="331"/>
      <c r="AB44" s="332"/>
      <c r="AC44" s="333"/>
      <c r="AD44" s="331"/>
      <c r="AE44" s="332"/>
      <c r="AF44" s="333"/>
      <c r="AG44" s="331"/>
      <c r="AH44" s="332"/>
      <c r="AI44" s="333"/>
      <c r="AJ44" s="257">
        <f t="shared" si="6"/>
        <v>0</v>
      </c>
      <c r="AK44" s="257"/>
      <c r="AL44" s="336"/>
      <c r="AM44" s="306" t="e">
        <f>ROUNDUP($AJ$44/$AJ$47,1)</f>
        <v>#DIV/0!</v>
      </c>
      <c r="AN44" s="334"/>
      <c r="AO44" s="68"/>
      <c r="AP44" s="126"/>
      <c r="AQ44" s="68"/>
      <c r="AR44" s="68"/>
      <c r="AS44" s="68"/>
      <c r="AT44" s="68"/>
      <c r="AU44" s="68"/>
      <c r="AV44" s="68"/>
      <c r="AW44" s="127"/>
      <c r="AX44" s="68"/>
    </row>
    <row r="45" spans="1:50" ht="20.149999999999999" customHeight="1">
      <c r="A45" s="308" t="s">
        <v>200</v>
      </c>
      <c r="B45" s="309"/>
      <c r="C45" s="310"/>
      <c r="D45" s="81"/>
      <c r="E45" s="81"/>
      <c r="F45" s="331"/>
      <c r="G45" s="332"/>
      <c r="H45" s="333"/>
      <c r="I45" s="331"/>
      <c r="J45" s="332"/>
      <c r="K45" s="333"/>
      <c r="L45" s="331"/>
      <c r="M45" s="332"/>
      <c r="N45" s="333"/>
      <c r="O45" s="331"/>
      <c r="P45" s="332"/>
      <c r="Q45" s="333"/>
      <c r="R45" s="331"/>
      <c r="S45" s="332"/>
      <c r="T45" s="333"/>
      <c r="U45" s="331"/>
      <c r="V45" s="332"/>
      <c r="W45" s="333"/>
      <c r="X45" s="331"/>
      <c r="Y45" s="332"/>
      <c r="Z45" s="333"/>
      <c r="AA45" s="331"/>
      <c r="AB45" s="332"/>
      <c r="AC45" s="333"/>
      <c r="AD45" s="331"/>
      <c r="AE45" s="332"/>
      <c r="AF45" s="333"/>
      <c r="AG45" s="331"/>
      <c r="AH45" s="332"/>
      <c r="AI45" s="333"/>
      <c r="AJ45" s="257">
        <f t="shared" si="6"/>
        <v>0</v>
      </c>
      <c r="AK45" s="257"/>
      <c r="AL45" s="335" t="e">
        <f>ROUNDUP(AJ45/$AJ$47,1)</f>
        <v>#DIV/0!</v>
      </c>
      <c r="AM45" s="302"/>
      <c r="AN45" s="303"/>
      <c r="AP45" s="126"/>
      <c r="AW45" s="127"/>
    </row>
    <row r="46" spans="1:50" s="122" customFormat="1" ht="20.149999999999999" customHeight="1">
      <c r="A46" s="128"/>
      <c r="B46" s="304" t="s">
        <v>235</v>
      </c>
      <c r="C46" s="305"/>
      <c r="D46" s="81"/>
      <c r="E46" s="81"/>
      <c r="F46" s="331"/>
      <c r="G46" s="332"/>
      <c r="H46" s="333"/>
      <c r="I46" s="331"/>
      <c r="J46" s="332"/>
      <c r="K46" s="333"/>
      <c r="L46" s="331"/>
      <c r="M46" s="332"/>
      <c r="N46" s="333"/>
      <c r="O46" s="331"/>
      <c r="P46" s="332"/>
      <c r="Q46" s="333"/>
      <c r="R46" s="331"/>
      <c r="S46" s="332"/>
      <c r="T46" s="333"/>
      <c r="U46" s="331"/>
      <c r="V46" s="332"/>
      <c r="W46" s="333"/>
      <c r="X46" s="331"/>
      <c r="Y46" s="332"/>
      <c r="Z46" s="333"/>
      <c r="AA46" s="331"/>
      <c r="AB46" s="332"/>
      <c r="AC46" s="333"/>
      <c r="AD46" s="331"/>
      <c r="AE46" s="332"/>
      <c r="AF46" s="333"/>
      <c r="AG46" s="331"/>
      <c r="AH46" s="332"/>
      <c r="AI46" s="333"/>
      <c r="AJ46" s="257">
        <f t="shared" si="6"/>
        <v>0</v>
      </c>
      <c r="AK46" s="257"/>
      <c r="AL46" s="336"/>
      <c r="AM46" s="306" t="e">
        <f>ROUNDUP($AJ$46/$AJ$47,1)</f>
        <v>#DIV/0!</v>
      </c>
      <c r="AN46" s="334"/>
      <c r="AO46" s="68"/>
      <c r="AP46" s="126"/>
      <c r="AQ46" s="68"/>
      <c r="AR46" s="68"/>
      <c r="AS46" s="68"/>
      <c r="AT46" s="68"/>
      <c r="AU46" s="68"/>
      <c r="AV46" s="68"/>
      <c r="AW46" s="127"/>
      <c r="AX46" s="68"/>
    </row>
    <row r="47" spans="1:50" ht="20.149999999999999" customHeight="1">
      <c r="A47" s="291" t="s">
        <v>193</v>
      </c>
      <c r="B47" s="291"/>
      <c r="C47" s="291"/>
      <c r="D47" s="81"/>
      <c r="E47" s="81"/>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57">
        <f>+SUM(D47:AI47)</f>
        <v>0</v>
      </c>
      <c r="AK47" s="257"/>
      <c r="AL47" s="113"/>
      <c r="AM47" s="302"/>
      <c r="AN47" s="303"/>
      <c r="AP47" s="126"/>
      <c r="AW47" s="127"/>
    </row>
    <row r="48" spans="1:50" ht="5.15" customHeight="1">
      <c r="A48" s="94"/>
      <c r="B48" s="94"/>
      <c r="C48" s="94"/>
      <c r="D48" s="134"/>
      <c r="E48" s="134"/>
      <c r="F48" s="134"/>
      <c r="G48" s="134"/>
      <c r="H48" s="134"/>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103"/>
      <c r="AK48" s="87"/>
      <c r="AL48" s="74"/>
      <c r="AM48" s="74"/>
      <c r="AN48" s="65"/>
      <c r="AP48" s="126"/>
      <c r="AW48" s="127"/>
    </row>
    <row r="49" spans="1:50" ht="18" customHeight="1">
      <c r="A49" s="64" t="s">
        <v>172</v>
      </c>
      <c r="B49" s="87"/>
      <c r="D49" s="87"/>
      <c r="E49" s="87"/>
      <c r="F49" s="87"/>
      <c r="G49" s="87"/>
      <c r="H49" s="87"/>
      <c r="I49" s="87"/>
      <c r="J49" s="87"/>
      <c r="K49" s="87"/>
      <c r="L49" s="87"/>
      <c r="M49" s="87"/>
      <c r="N49" s="87"/>
      <c r="O49" s="87"/>
      <c r="P49" s="87"/>
      <c r="Q49" s="87"/>
      <c r="R49" s="87"/>
      <c r="S49" s="87"/>
      <c r="T49" s="87"/>
      <c r="U49" s="87"/>
      <c r="V49" s="87"/>
      <c r="W49" s="74"/>
      <c r="X49" s="87"/>
      <c r="Y49" s="87"/>
      <c r="Z49" s="87"/>
      <c r="AA49" s="87"/>
      <c r="AB49" s="87"/>
      <c r="AC49" s="87"/>
      <c r="AD49" s="87"/>
      <c r="AE49" s="87"/>
      <c r="AF49" s="87"/>
      <c r="AG49" s="87"/>
      <c r="AH49" s="87"/>
      <c r="AI49" s="87"/>
      <c r="AJ49" s="103"/>
      <c r="AK49" s="87"/>
      <c r="AL49" s="74"/>
      <c r="AM49" s="74"/>
      <c r="AN49" s="65"/>
      <c r="AP49" s="126"/>
      <c r="AW49" s="127"/>
    </row>
    <row r="50" spans="1:50" ht="45" customHeight="1">
      <c r="A50" s="263" t="s">
        <v>173</v>
      </c>
      <c r="B50" s="263"/>
      <c r="C50" s="263" t="s">
        <v>187</v>
      </c>
      <c r="D50" s="263"/>
      <c r="E50" s="264" t="s">
        <v>228</v>
      </c>
      <c r="F50" s="264"/>
      <c r="G50" s="264"/>
      <c r="H50" s="264"/>
      <c r="I50" s="276" t="s">
        <v>237</v>
      </c>
      <c r="J50" s="277"/>
      <c r="K50" s="277"/>
      <c r="L50" s="277"/>
      <c r="M50" s="277"/>
      <c r="N50" s="278"/>
      <c r="O50" s="276" t="s">
        <v>240</v>
      </c>
      <c r="P50" s="277"/>
      <c r="Q50" s="277"/>
      <c r="R50" s="277"/>
      <c r="S50" s="277"/>
      <c r="T50" s="278"/>
      <c r="U50" s="102"/>
      <c r="W50" s="74"/>
      <c r="X50" s="87"/>
      <c r="Y50" s="87"/>
      <c r="Z50" s="87"/>
      <c r="AA50" s="87"/>
      <c r="AB50" s="87"/>
      <c r="AC50" s="87"/>
      <c r="AD50" s="87"/>
      <c r="AE50" s="87"/>
      <c r="AF50" s="87"/>
      <c r="AG50" s="87"/>
      <c r="AH50" s="87"/>
      <c r="AI50" s="87"/>
      <c r="AJ50" s="103"/>
      <c r="AK50" s="87"/>
      <c r="AL50" s="74"/>
      <c r="AM50" s="74"/>
      <c r="AN50" s="65"/>
      <c r="AP50" s="126"/>
      <c r="AW50" s="127"/>
    </row>
    <row r="51" spans="1:50" ht="18" customHeight="1">
      <c r="A51" s="264" t="s">
        <v>174</v>
      </c>
      <c r="B51" s="264"/>
      <c r="C51" s="287" t="e">
        <f>ROUNDDOWN(IF(AL37&lt;=30,1,1+ROUNDUP((AL37-30)/30,0)),1)</f>
        <v>#DIV/0!</v>
      </c>
      <c r="D51" s="287"/>
      <c r="E51" s="287" t="e">
        <f>ROUNDDOWN(AL37/5,1)</f>
        <v>#DIV/0!</v>
      </c>
      <c r="F51" s="287"/>
      <c r="G51" s="287"/>
      <c r="H51" s="287"/>
      <c r="I51" s="329" t="e">
        <f>ROUNDDOWN($AL$40/9,1)+ROUNDDOWN(($AL$41-$AM$42)/6,1)+ROUNDDOWN($AM$42/12,1)+ROUNDDOWN(($AL$43-$AM$44)/4,1)+ROUNDDOWN($AM$44/8,1)+ROUNDDOWN(($AL$45-$AM$46)/2.5,1)+ROUNDDOWN($AM$46/5,1)</f>
        <v>#DIV/0!</v>
      </c>
      <c r="J51" s="301"/>
      <c r="K51" s="301"/>
      <c r="L51" s="301"/>
      <c r="M51" s="301"/>
      <c r="N51" s="301"/>
      <c r="O51" s="330">
        <v>1</v>
      </c>
      <c r="P51" s="330"/>
      <c r="Q51" s="330"/>
      <c r="R51" s="330"/>
      <c r="S51" s="330"/>
      <c r="T51" s="330"/>
      <c r="U51" s="102"/>
      <c r="W51" s="74"/>
      <c r="X51" s="87"/>
      <c r="Y51" s="87"/>
      <c r="Z51" s="87"/>
      <c r="AA51" s="87"/>
      <c r="AB51" s="87"/>
      <c r="AC51" s="87"/>
      <c r="AD51" s="87"/>
      <c r="AE51" s="87"/>
      <c r="AF51" s="87"/>
      <c r="AG51" s="87"/>
      <c r="AH51" s="87"/>
      <c r="AI51" s="87"/>
      <c r="AJ51" s="103"/>
      <c r="AK51" s="87"/>
      <c r="AL51" s="74"/>
      <c r="AM51" s="74"/>
      <c r="AN51" s="65"/>
      <c r="AO51" s="87"/>
      <c r="AP51" s="130"/>
      <c r="AQ51" s="131"/>
      <c r="AR51" s="131"/>
      <c r="AS51" s="131"/>
      <c r="AT51" s="131"/>
      <c r="AU51" s="131"/>
      <c r="AV51" s="131"/>
      <c r="AW51" s="132"/>
      <c r="AX51" s="87"/>
    </row>
    <row r="52" spans="1:50" ht="5.15" customHeight="1">
      <c r="A52" s="94"/>
      <c r="B52" s="94"/>
      <c r="C52" s="94"/>
      <c r="D52" s="94"/>
      <c r="E52" s="94"/>
      <c r="F52" s="94"/>
      <c r="G52" s="94"/>
      <c r="H52" s="94"/>
      <c r="I52" s="94"/>
      <c r="J52" s="87"/>
      <c r="K52" s="87"/>
      <c r="L52" s="87"/>
      <c r="M52" s="103"/>
      <c r="N52" s="87"/>
      <c r="O52" s="87"/>
      <c r="P52" s="87"/>
      <c r="Q52" s="102"/>
      <c r="W52" s="74"/>
      <c r="X52" s="87"/>
      <c r="Y52" s="87"/>
      <c r="Z52" s="87"/>
      <c r="AA52" s="87"/>
      <c r="AB52" s="87"/>
      <c r="AC52" s="87"/>
      <c r="AD52" s="87"/>
      <c r="AE52" s="87"/>
      <c r="AF52" s="87"/>
      <c r="AG52" s="87"/>
      <c r="AH52" s="87"/>
      <c r="AI52" s="87"/>
      <c r="AJ52" s="103"/>
      <c r="AK52" s="87"/>
      <c r="AL52" s="74"/>
      <c r="AM52" s="74"/>
      <c r="AN52" s="65"/>
      <c r="AO52" s="87"/>
      <c r="AP52" s="65"/>
      <c r="AQ52" s="87"/>
      <c r="AR52" s="87"/>
      <c r="AS52" s="87"/>
      <c r="AT52" s="87"/>
      <c r="AU52" s="87"/>
      <c r="AV52" s="87"/>
      <c r="AW52" s="87"/>
      <c r="AX52" s="87"/>
    </row>
    <row r="53" spans="1:50" ht="21" customHeight="1">
      <c r="A53" s="64" t="s">
        <v>175</v>
      </c>
      <c r="B53" s="68"/>
      <c r="C53" s="69"/>
      <c r="D53" s="69"/>
      <c r="E53" s="69"/>
      <c r="F53" s="69"/>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87"/>
      <c r="AP53" s="65"/>
      <c r="AQ53" s="87"/>
      <c r="AR53" s="87"/>
      <c r="AS53" s="87"/>
      <c r="AT53" s="87"/>
      <c r="AU53" s="87"/>
      <c r="AV53" s="87"/>
      <c r="AW53" s="87"/>
      <c r="AX53" s="87"/>
    </row>
    <row r="54" spans="1:50" ht="25" customHeight="1">
      <c r="A54" s="65"/>
      <c r="B54" s="74"/>
      <c r="C54" s="276" t="str">
        <f>IF(VLOOKUP($AK$1,選択肢!$A$1:$J$32,C59,FALSE)=0,"-",VLOOKUP($AK$1,選択肢!$A$1:$J$32,C59,FALSE))</f>
        <v>管理者</v>
      </c>
      <c r="D54" s="277"/>
      <c r="E54" s="285" t="str">
        <f>IF(VLOOKUP($AK$1,選択肢!$A$1:$J$32,E59,FALSE)=0,"-",VLOOKUP($AK$1,選択肢!$A$1:$J$32,E59,FALSE))</f>
        <v>サービス管理責任者</v>
      </c>
      <c r="F54" s="285"/>
      <c r="G54" s="285"/>
      <c r="H54" s="285"/>
      <c r="I54" s="276" t="str">
        <f>IF(VLOOKUP($AK$1,選択肢!$A$1:$J$32,I59,FALSE)=0,"-",VLOOKUP($AK$1,選択肢!$A$1:$J$32,I59,FALSE))</f>
        <v>世話人</v>
      </c>
      <c r="J54" s="277"/>
      <c r="K54" s="277"/>
      <c r="L54" s="277"/>
      <c r="M54" s="277"/>
      <c r="N54" s="278"/>
      <c r="O54" s="276" t="str">
        <f>IF(VLOOKUP($AK$1,選択肢!$A$1:$J$32,O59,FALSE)=0,"-",VLOOKUP($AK$1,選択肢!$A$1:$J$32,O59,FALSE))</f>
        <v>生活支援員</v>
      </c>
      <c r="P54" s="277"/>
      <c r="Q54" s="277"/>
      <c r="R54" s="277"/>
      <c r="S54" s="277"/>
      <c r="T54" s="278"/>
      <c r="U54" s="276" t="str">
        <f>IF(VLOOKUP($AK$1,選択肢!$A$1:$J$32,U59,FALSE)=0,"-",VLOOKUP($AK$1,選択肢!$A$1:$J$32,U59,FALSE))</f>
        <v>夜間支援従事者</v>
      </c>
      <c r="V54" s="277"/>
      <c r="W54" s="277"/>
      <c r="X54" s="277"/>
      <c r="Y54" s="277"/>
      <c r="Z54" s="278"/>
      <c r="AA54" s="276" t="str">
        <f>IF(VLOOKUP($AK$1,選択肢!$A$1:$J$32,AA59,FALSE)=0,"-",VLOOKUP($AK$1,選択肢!$A$1:$J$32,AA59,FALSE))</f>
        <v>-</v>
      </c>
      <c r="AB54" s="277"/>
      <c r="AC54" s="277"/>
      <c r="AD54" s="277"/>
      <c r="AE54" s="277"/>
      <c r="AF54" s="278"/>
      <c r="AG54" s="285" t="str">
        <f>IF(VLOOKUP($AK$1,選択肢!$A$1:$J$32,AG59,FALSE)=0,"-",VLOOKUP($AK$1,選択肢!$A$1:$J$32,AG59,FALSE))</f>
        <v>-</v>
      </c>
      <c r="AH54" s="285"/>
      <c r="AI54" s="285"/>
      <c r="AJ54" s="285"/>
      <c r="AK54" s="285"/>
      <c r="AL54" s="285" t="str">
        <f>IF(VLOOKUP($AK$1,選択肢!$A$1:$J$32,AL59,FALSE)=0,"-",VLOOKUP($AK$1,選択肢!$A$1:$J$32,AL59,FALSE))</f>
        <v>-</v>
      </c>
      <c r="AM54" s="285"/>
      <c r="AN54" s="65"/>
      <c r="AO54" s="87"/>
      <c r="AP54" s="65"/>
      <c r="AQ54" s="87"/>
      <c r="AR54" s="87"/>
      <c r="AS54" s="87"/>
      <c r="AT54" s="87"/>
      <c r="AU54" s="87"/>
      <c r="AV54" s="87"/>
      <c r="AW54" s="87"/>
      <c r="AX54" s="87"/>
    </row>
    <row r="55" spans="1:50" ht="18" customHeight="1">
      <c r="A55" s="65"/>
      <c r="B55" s="74"/>
      <c r="C55" s="107" t="s">
        <v>177</v>
      </c>
      <c r="D55" s="107" t="s">
        <v>179</v>
      </c>
      <c r="E55" s="108" t="s">
        <v>177</v>
      </c>
      <c r="F55" s="286" t="s">
        <v>179</v>
      </c>
      <c r="G55" s="286"/>
      <c r="H55" s="286"/>
      <c r="I55" s="282" t="s">
        <v>177</v>
      </c>
      <c r="J55" s="283"/>
      <c r="K55" s="284"/>
      <c r="L55" s="282" t="s">
        <v>179</v>
      </c>
      <c r="M55" s="283"/>
      <c r="N55" s="284"/>
      <c r="O55" s="282" t="s">
        <v>177</v>
      </c>
      <c r="P55" s="283"/>
      <c r="Q55" s="284"/>
      <c r="R55" s="282" t="s">
        <v>179</v>
      </c>
      <c r="S55" s="283"/>
      <c r="T55" s="284"/>
      <c r="U55" s="282" t="s">
        <v>177</v>
      </c>
      <c r="V55" s="283"/>
      <c r="W55" s="284"/>
      <c r="X55" s="282" t="s">
        <v>179</v>
      </c>
      <c r="Y55" s="283"/>
      <c r="Z55" s="284"/>
      <c r="AA55" s="282" t="s">
        <v>177</v>
      </c>
      <c r="AB55" s="283"/>
      <c r="AC55" s="284"/>
      <c r="AD55" s="282" t="s">
        <v>179</v>
      </c>
      <c r="AE55" s="283"/>
      <c r="AF55" s="284"/>
      <c r="AG55" s="282" t="s">
        <v>177</v>
      </c>
      <c r="AH55" s="283"/>
      <c r="AI55" s="284"/>
      <c r="AJ55" s="282" t="s">
        <v>179</v>
      </c>
      <c r="AK55" s="284"/>
      <c r="AL55" s="108" t="s">
        <v>176</v>
      </c>
      <c r="AM55" s="108" t="s">
        <v>178</v>
      </c>
      <c r="AN55" s="65"/>
      <c r="AP55" s="65"/>
    </row>
    <row r="56" spans="1:50" ht="18" customHeight="1">
      <c r="A56" s="65"/>
      <c r="B56" s="76" t="s">
        <v>180</v>
      </c>
      <c r="C56" s="108">
        <f>COUNTIFS($B$11:$B$30,C$54,$C$11:$C$30,"A",$E$11:$E$30,"*")</f>
        <v>0</v>
      </c>
      <c r="D56" s="108">
        <f>COUNTIFS($B$11:$B$30,C$54,$C$11:$C$30,"B",$E$11:$E$30,"*")</f>
        <v>0</v>
      </c>
      <c r="E56" s="108">
        <f>COUNTIFS($B$11:$B$30,E$54,$C$11:$C$30,"A",$E$11:$E$30,"*")</f>
        <v>0</v>
      </c>
      <c r="F56" s="282">
        <f>COUNTIFS($B$11:$B$30,E$54,$C$11:$C$30,"B",$E$11:$E$30,"*")</f>
        <v>0</v>
      </c>
      <c r="G56" s="283"/>
      <c r="H56" s="284"/>
      <c r="I56" s="282">
        <f>COUNTIFS($B$11:$B$30,I$54,$C$11:$C$30,"A",$E$11:$E$30,"*")</f>
        <v>0</v>
      </c>
      <c r="J56" s="283"/>
      <c r="K56" s="284"/>
      <c r="L56" s="282">
        <f>COUNTIFS($B$11:$B$30,I$54,$C$11:$C$30,"B",$E$11:$E$30,"*")</f>
        <v>0</v>
      </c>
      <c r="M56" s="283"/>
      <c r="N56" s="284"/>
      <c r="O56" s="282">
        <f>COUNTIFS($B$11:$B$30,O$54,$C$11:$C$30,"A",$E$11:$E$30,"*")</f>
        <v>0</v>
      </c>
      <c r="P56" s="283"/>
      <c r="Q56" s="284"/>
      <c r="R56" s="282">
        <f>COUNTIFS($B$11:$B$30,O$54,$C$11:$C$30,"B",$E$11:$E$30,"*")</f>
        <v>0</v>
      </c>
      <c r="S56" s="283"/>
      <c r="T56" s="284"/>
      <c r="U56" s="282">
        <f>COUNTIFS($B$11:$B$30,U$54,$C$11:$C$30,"A",$E$11:$E$30,"*")</f>
        <v>0</v>
      </c>
      <c r="V56" s="283"/>
      <c r="W56" s="284"/>
      <c r="X56" s="282">
        <f>COUNTIFS($B$11:$B$30,U$54,$C$11:$C$30,"B",$E$11:$E$30,"*")</f>
        <v>0</v>
      </c>
      <c r="Y56" s="283"/>
      <c r="Z56" s="284"/>
      <c r="AA56" s="282">
        <f>COUNTIFS($B$11:$B$30,AA$54,$C$11:$C$30,"A",$E$11:$E$30,"*")</f>
        <v>0</v>
      </c>
      <c r="AB56" s="283"/>
      <c r="AC56" s="284"/>
      <c r="AD56" s="282">
        <f>COUNTIFS($B$11:$B$30,AA$54,$C$11:$C$30,"B",$E$11:$E$30,"*")</f>
        <v>0</v>
      </c>
      <c r="AE56" s="283"/>
      <c r="AF56" s="284"/>
      <c r="AG56" s="282">
        <f>COUNTIFS($B$11:$B$30,AG$54,$C$11:$C$30,"A",$E$11:$E$30,"*")</f>
        <v>0</v>
      </c>
      <c r="AH56" s="283"/>
      <c r="AI56" s="284"/>
      <c r="AJ56" s="282">
        <f>COUNTIFS($B$11:$B$30,AG$54,$C$11:$C$30,"B",$E$11:$E$30,"*")</f>
        <v>0</v>
      </c>
      <c r="AK56" s="284"/>
      <c r="AL56" s="108">
        <f>COUNTIFS($B$11:$B$30,AL$54,$C$11:$C$30,"A",$E$11:$E$30,"*")</f>
        <v>0</v>
      </c>
      <c r="AM56" s="108">
        <f>COUNTIFS($B$11:$B$30,AL$54,$C$11:$C$30,"B",$E$11:$E$30,"*")</f>
        <v>0</v>
      </c>
      <c r="AN56" s="65"/>
      <c r="AP56" s="65"/>
    </row>
    <row r="57" spans="1:50" ht="18" customHeight="1">
      <c r="A57" s="65"/>
      <c r="B57" s="77" t="s">
        <v>181</v>
      </c>
      <c r="C57" s="109"/>
      <c r="D57" s="109"/>
      <c r="E57" s="108">
        <f>COUNTIFS($B$11:$B$30,E$54,$C$11:$C$30,"C",$E$11:$E$30,"*")</f>
        <v>0</v>
      </c>
      <c r="F57" s="282">
        <f>COUNTIFS($B$11:$B$30,E$54,$C$11:$C$30,"D",$E$11:$E$30,"*")</f>
        <v>0</v>
      </c>
      <c r="G57" s="283"/>
      <c r="H57" s="284"/>
      <c r="I57" s="282">
        <f>COUNTIFS($B$11:$B$30,I$54,$C$11:$C$30,"C",$E$11:$E$30,"*")</f>
        <v>0</v>
      </c>
      <c r="J57" s="283"/>
      <c r="K57" s="284"/>
      <c r="L57" s="282">
        <f>COUNTIFS($B$11:$B$30,I$54,$C$11:$C$30,"D",$E$11:$E$30,"*")</f>
        <v>0</v>
      </c>
      <c r="M57" s="283"/>
      <c r="N57" s="284"/>
      <c r="O57" s="282">
        <f>COUNTIFS($B$11:$B$30,O$54,$C$11:$C$30,"C",$E$11:$E$30,"*")</f>
        <v>0</v>
      </c>
      <c r="P57" s="283"/>
      <c r="Q57" s="284"/>
      <c r="R57" s="282">
        <f>COUNTIFS($B$11:$B$30,O$54,$C$11:$C$30,"D",$E$11:$E$30,"*")</f>
        <v>0</v>
      </c>
      <c r="S57" s="283"/>
      <c r="T57" s="284"/>
      <c r="U57" s="282">
        <f>COUNTIFS($B$11:$B$30,U$54,$C$11:$C$30,"C",$E$11:$E$30,"*")</f>
        <v>0</v>
      </c>
      <c r="V57" s="283"/>
      <c r="W57" s="284"/>
      <c r="X57" s="282">
        <f>COUNTIFS($B$11:$B$30,U$54,$C$11:$C$30,"D",$E$11:$E$30,"*")</f>
        <v>0</v>
      </c>
      <c r="Y57" s="283"/>
      <c r="Z57" s="284"/>
      <c r="AA57" s="282">
        <f>COUNTIFS($B$11:$B$30,AA$54,$C$11:$C$30,"C",$E$11:$E$30,"*")</f>
        <v>0</v>
      </c>
      <c r="AB57" s="283"/>
      <c r="AC57" s="284"/>
      <c r="AD57" s="282">
        <f>COUNTIFS($B$11:$B$30,AA$54,$C$11:$C$30,"D",$E$11:$E$30,"*")</f>
        <v>0</v>
      </c>
      <c r="AE57" s="283"/>
      <c r="AF57" s="284"/>
      <c r="AG57" s="282">
        <f>COUNTIFS($B$11:$B$30,AG$54,$C$11:$C$30,"C",$E$11:$E$30,"*")</f>
        <v>0</v>
      </c>
      <c r="AH57" s="283"/>
      <c r="AI57" s="284"/>
      <c r="AJ57" s="282">
        <f>COUNTIFS($B$11:$B$30,AG$54,$C$11:$C$30,"D",$E$11:$E$30,"*")</f>
        <v>0</v>
      </c>
      <c r="AK57" s="284"/>
      <c r="AL57" s="108">
        <f>COUNTIFS($B$11:$B$30,AL$54,$C$11:$C$30,"C",$E$11:$E$30,"*")</f>
        <v>0</v>
      </c>
      <c r="AM57" s="108">
        <f>COUNTIFS($B$11:$B$30,AL$54,$C$11:$C$30,"D",$E$11:$E$30,"*")</f>
        <v>0</v>
      </c>
      <c r="AN57" s="65"/>
      <c r="AP57" s="65"/>
    </row>
    <row r="58" spans="1:50" ht="25" customHeight="1">
      <c r="A58" s="65"/>
      <c r="B58" s="77" t="s">
        <v>182</v>
      </c>
      <c r="C58" s="299"/>
      <c r="D58" s="300"/>
      <c r="E58" s="276" t="str">
        <f>IF($AK$3="４週",SUMIFS($AK$11:$AK$30,$B$11:$B$30,E54)/4/$AH$5,IF($AK$3="歴月",SUMIFS($AK$11:$AK$30,$B$11:$B$30,E54)/$AL$5,"記載する期間を選択してください"))</f>
        <v>記載する期間を選択してください</v>
      </c>
      <c r="F58" s="277"/>
      <c r="G58" s="277"/>
      <c r="H58" s="278"/>
      <c r="I58" s="276" t="str">
        <f>IF($AK$3="４週",SUMIFS($AK$11:$AK$30,$B$11:$B$30,I54)/4/$AH$5,IF($AK$3="歴月",SUMIFS($AK$11:$AK$30,$B$11:$B$30,I54)/$AL$5,"記載する期間を選択してください"))</f>
        <v>記載する期間を選択してください</v>
      </c>
      <c r="J58" s="277"/>
      <c r="K58" s="277"/>
      <c r="L58" s="277"/>
      <c r="M58" s="277"/>
      <c r="N58" s="278"/>
      <c r="O58" s="276" t="str">
        <f>IF($AK$3="４週",SUMIFS($AK$11:$AK$30,$B$11:$B$30,O54)/4/$AH$5,IF($AK$3="歴月",SUMIFS($AK$11:$AK$30,$B$11:$B$30,O54)/$AL$5,"記載する期間を選択してください"))</f>
        <v>記載する期間を選択してください</v>
      </c>
      <c r="P58" s="277"/>
      <c r="Q58" s="277"/>
      <c r="R58" s="277"/>
      <c r="S58" s="277"/>
      <c r="T58" s="278"/>
      <c r="U58" s="326"/>
      <c r="V58" s="327"/>
      <c r="W58" s="327"/>
      <c r="X58" s="327"/>
      <c r="Y58" s="327"/>
      <c r="Z58" s="328"/>
      <c r="AA58" s="276" t="str">
        <f>IF($AK$3="４週",SUMIFS($AK$11:$AK$30,$B$11:$B$30,AA54)/4/$AH$5,IF($AK$3="歴月",SUMIFS($AK$11:$AK$30,$B$11:$B$30,AA54)/$AL$5,"記載する期間を選択してください"))</f>
        <v>記載する期間を選択してください</v>
      </c>
      <c r="AB58" s="277"/>
      <c r="AC58" s="277"/>
      <c r="AD58" s="277"/>
      <c r="AE58" s="277"/>
      <c r="AF58" s="278"/>
      <c r="AG58" s="276" t="str">
        <f>IF($AK$3="４週",SUMIFS($AK$11:$AK$30,$B$11:$B$30,AG54)/4/$AH$5,IF($AK$3="歴月",SUMIFS($AK$11:$AK$30,$B$11:$B$30,AG54)/$AL$5,"記載する期間を選択してください"))</f>
        <v>記載する期間を選択してください</v>
      </c>
      <c r="AH58" s="277"/>
      <c r="AI58" s="277"/>
      <c r="AJ58" s="277"/>
      <c r="AK58" s="278"/>
      <c r="AL58" s="276" t="str">
        <f>IF($AK$3="４週",SUMIFS($AK$11:$AK$30,$B$11:$B$30,AL54)/4/$AH$5,IF($AK$3="歴月",SUMIFS($AK$11:$AK$30,$B$11:$B$30,AL54)/$AL$5,"記載する期間を選択してください"))</f>
        <v>記載する期間を選択してください</v>
      </c>
      <c r="AM58" s="278"/>
      <c r="AN58" s="65"/>
      <c r="AP58" s="65"/>
    </row>
    <row r="59" spans="1:50" ht="5.15" customHeight="1">
      <c r="A59" s="65"/>
      <c r="B59" s="68"/>
      <c r="C59" s="91">
        <v>2</v>
      </c>
      <c r="D59" s="91"/>
      <c r="E59" s="91">
        <v>3</v>
      </c>
      <c r="F59" s="91"/>
      <c r="G59" s="91"/>
      <c r="H59" s="91"/>
      <c r="I59" s="91">
        <v>4</v>
      </c>
      <c r="J59" s="91"/>
      <c r="K59" s="91"/>
      <c r="L59" s="91"/>
      <c r="M59" s="91"/>
      <c r="N59" s="91"/>
      <c r="O59" s="91">
        <v>5</v>
      </c>
      <c r="P59" s="91"/>
      <c r="Q59" s="91"/>
      <c r="R59" s="91"/>
      <c r="S59" s="91"/>
      <c r="T59" s="91"/>
      <c r="U59" s="91">
        <v>6</v>
      </c>
      <c r="V59" s="91"/>
      <c r="W59" s="91"/>
      <c r="X59" s="91"/>
      <c r="Y59" s="91"/>
      <c r="Z59" s="91"/>
      <c r="AA59" s="91">
        <v>7</v>
      </c>
      <c r="AB59" s="91"/>
      <c r="AC59" s="91"/>
      <c r="AD59" s="91"/>
      <c r="AE59" s="91"/>
      <c r="AF59" s="91"/>
      <c r="AG59" s="91">
        <v>8</v>
      </c>
      <c r="AH59" s="91"/>
      <c r="AI59" s="91"/>
      <c r="AJ59" s="91"/>
      <c r="AK59" s="91"/>
      <c r="AL59" s="91">
        <v>9</v>
      </c>
      <c r="AM59" s="110"/>
      <c r="AN59" s="65"/>
    </row>
    <row r="60" spans="1:50" ht="15" customHeight="1">
      <c r="A60" s="87" t="s">
        <v>132</v>
      </c>
      <c r="B60" s="88"/>
      <c r="C60" s="89"/>
      <c r="D60" s="89"/>
      <c r="E60" s="89"/>
      <c r="F60" s="90"/>
      <c r="G60" s="89"/>
      <c r="H60" s="91"/>
      <c r="I60" s="91"/>
      <c r="J60" s="91"/>
      <c r="K60" s="91"/>
      <c r="L60" s="91"/>
      <c r="M60" s="91"/>
      <c r="N60" s="91"/>
      <c r="O60" s="91"/>
      <c r="P60" s="91"/>
      <c r="Q60" s="91"/>
      <c r="R60" s="91">
        <v>6</v>
      </c>
      <c r="S60" s="91"/>
      <c r="T60" s="91"/>
      <c r="U60" s="91"/>
      <c r="V60" s="91"/>
      <c r="W60" s="91"/>
      <c r="X60" s="91">
        <v>7</v>
      </c>
      <c r="Y60" s="91"/>
      <c r="Z60" s="91"/>
      <c r="AA60" s="91"/>
      <c r="AB60" s="91"/>
      <c r="AC60" s="91"/>
      <c r="AD60" s="91">
        <v>8</v>
      </c>
      <c r="AE60" s="91"/>
      <c r="AF60" s="91"/>
      <c r="AG60" s="92"/>
      <c r="AH60" s="92"/>
      <c r="AI60" s="92"/>
      <c r="AJ60" s="92">
        <v>9</v>
      </c>
      <c r="AK60" s="93"/>
      <c r="AL60" s="93"/>
      <c r="AM60" s="65"/>
    </row>
    <row r="61" spans="1:50" s="87" customFormat="1" ht="15" customHeight="1">
      <c r="A61" s="87" t="s">
        <v>133</v>
      </c>
      <c r="B61" s="94"/>
      <c r="C61" s="94"/>
      <c r="D61" s="94"/>
      <c r="E61" s="94"/>
      <c r="F61" s="94"/>
      <c r="G61" s="9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O61" s="68"/>
      <c r="AP61" s="68"/>
      <c r="AQ61" s="68"/>
      <c r="AR61" s="68"/>
      <c r="AS61" s="68"/>
      <c r="AT61" s="68"/>
      <c r="AU61" s="68"/>
      <c r="AV61" s="68"/>
      <c r="AW61" s="68"/>
      <c r="AX61" s="68"/>
    </row>
    <row r="62" spans="1:50" s="87" customFormat="1" ht="15" customHeight="1">
      <c r="A62" s="87" t="s">
        <v>134</v>
      </c>
      <c r="B62" s="94"/>
      <c r="C62" s="94"/>
      <c r="D62" s="94"/>
      <c r="E62" s="94"/>
      <c r="F62" s="94"/>
      <c r="G62" s="9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O62" s="68"/>
      <c r="AP62" s="68"/>
      <c r="AQ62" s="68"/>
      <c r="AR62" s="68"/>
      <c r="AS62" s="68"/>
      <c r="AT62" s="68"/>
      <c r="AU62" s="68"/>
      <c r="AV62" s="68"/>
      <c r="AW62" s="68"/>
      <c r="AX62" s="68"/>
    </row>
    <row r="63" spans="1:50" s="87" customFormat="1" ht="15" customHeight="1">
      <c r="A63" s="87" t="s">
        <v>135</v>
      </c>
      <c r="B63" s="94"/>
      <c r="C63" s="94"/>
      <c r="D63" s="94"/>
      <c r="E63" s="94"/>
      <c r="F63" s="94"/>
      <c r="G63" s="9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O63" s="68"/>
      <c r="AP63" s="68"/>
      <c r="AQ63" s="68"/>
      <c r="AR63" s="68"/>
      <c r="AS63" s="68"/>
      <c r="AT63" s="68"/>
      <c r="AU63" s="68"/>
      <c r="AV63" s="68"/>
      <c r="AW63" s="68"/>
      <c r="AX63" s="68"/>
    </row>
    <row r="64" spans="1:50" s="87" customFormat="1" ht="15" customHeight="1">
      <c r="A64" s="87" t="s">
        <v>136</v>
      </c>
      <c r="B64" s="94"/>
      <c r="C64" s="94"/>
      <c r="D64" s="94"/>
      <c r="E64" s="94"/>
      <c r="F64" s="94"/>
      <c r="G64" s="9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O64" s="68"/>
      <c r="AP64" s="68"/>
      <c r="AQ64" s="68"/>
      <c r="AR64" s="68"/>
      <c r="AS64" s="68"/>
      <c r="AT64" s="68"/>
      <c r="AU64" s="68"/>
      <c r="AV64" s="68"/>
      <c r="AW64" s="68"/>
      <c r="AX64" s="68"/>
    </row>
    <row r="65" spans="1:7" ht="15" customHeight="1">
      <c r="A65" s="87" t="s">
        <v>137</v>
      </c>
      <c r="B65" s="95"/>
      <c r="C65" s="87"/>
      <c r="D65" s="87"/>
      <c r="E65" s="87"/>
      <c r="F65" s="87"/>
      <c r="G65" s="87"/>
    </row>
    <row r="66" spans="1:7" ht="15" customHeight="1">
      <c r="A66" s="87" t="s">
        <v>138</v>
      </c>
      <c r="B66" s="95"/>
      <c r="C66" s="87"/>
      <c r="D66" s="87"/>
      <c r="E66" s="87"/>
      <c r="F66" s="87"/>
      <c r="G66" s="87"/>
    </row>
    <row r="67" spans="1:7" ht="15" customHeight="1">
      <c r="A67" s="87"/>
      <c r="B67" s="76" t="s">
        <v>139</v>
      </c>
      <c r="C67" s="263" t="s">
        <v>140</v>
      </c>
      <c r="D67" s="263"/>
      <c r="E67" s="263"/>
      <c r="F67" s="87"/>
      <c r="G67" s="87"/>
    </row>
    <row r="68" spans="1:7" ht="15" customHeight="1">
      <c r="A68" s="87"/>
      <c r="B68" s="96" t="s">
        <v>141</v>
      </c>
      <c r="C68" s="257" t="s">
        <v>142</v>
      </c>
      <c r="D68" s="257"/>
      <c r="E68" s="257"/>
      <c r="F68" s="87"/>
      <c r="G68" s="87"/>
    </row>
    <row r="69" spans="1:7" ht="15" customHeight="1">
      <c r="A69" s="87"/>
      <c r="B69" s="96" t="s">
        <v>143</v>
      </c>
      <c r="C69" s="257" t="s">
        <v>144</v>
      </c>
      <c r="D69" s="257"/>
      <c r="E69" s="257"/>
      <c r="F69" s="87"/>
      <c r="G69" s="87"/>
    </row>
    <row r="70" spans="1:7" ht="15" customHeight="1">
      <c r="A70" s="87"/>
      <c r="B70" s="96" t="s">
        <v>145</v>
      </c>
      <c r="C70" s="257" t="s">
        <v>146</v>
      </c>
      <c r="D70" s="257"/>
      <c r="E70" s="257"/>
      <c r="F70" s="87"/>
      <c r="G70" s="87"/>
    </row>
    <row r="71" spans="1:7" ht="15" customHeight="1">
      <c r="A71" s="87"/>
      <c r="B71" s="96" t="s">
        <v>147</v>
      </c>
      <c r="C71" s="257" t="s">
        <v>148</v>
      </c>
      <c r="D71" s="257"/>
      <c r="E71" s="257"/>
      <c r="F71" s="87"/>
      <c r="G71" s="87"/>
    </row>
    <row r="72" spans="1:7" ht="15" customHeight="1">
      <c r="A72" s="87"/>
      <c r="B72" s="87" t="s">
        <v>149</v>
      </c>
      <c r="C72" s="87"/>
      <c r="D72" s="87"/>
      <c r="E72" s="87"/>
      <c r="F72" s="87"/>
      <c r="G72" s="87"/>
    </row>
    <row r="73" spans="1:7" ht="15" customHeight="1">
      <c r="A73" s="87"/>
      <c r="B73" s="87" t="s">
        <v>150</v>
      </c>
      <c r="C73" s="87"/>
      <c r="D73" s="87"/>
      <c r="E73" s="87"/>
      <c r="F73" s="87"/>
      <c r="G73" s="87"/>
    </row>
    <row r="74" spans="1:7" ht="15" customHeight="1">
      <c r="A74" s="87"/>
      <c r="B74" s="87" t="s">
        <v>151</v>
      </c>
      <c r="C74" s="87"/>
      <c r="D74" s="87"/>
      <c r="E74" s="87"/>
      <c r="F74" s="87"/>
      <c r="G74" s="87"/>
    </row>
    <row r="75" spans="1:7" ht="15" customHeight="1">
      <c r="A75" s="87" t="s">
        <v>152</v>
      </c>
      <c r="B75" s="95"/>
      <c r="C75" s="87"/>
      <c r="D75" s="87"/>
      <c r="E75" s="87"/>
      <c r="F75" s="87"/>
      <c r="G75" s="87"/>
    </row>
    <row r="76" spans="1:7" ht="15" customHeight="1">
      <c r="A76" s="87" t="s">
        <v>211</v>
      </c>
      <c r="B76" s="95"/>
      <c r="C76" s="87"/>
      <c r="D76" s="87"/>
      <c r="E76" s="87"/>
      <c r="F76" s="87"/>
      <c r="G76" s="87"/>
    </row>
    <row r="77" spans="1:7" ht="15" customHeight="1">
      <c r="A77" s="87" t="s">
        <v>154</v>
      </c>
      <c r="B77" s="95"/>
      <c r="C77" s="87"/>
      <c r="D77" s="87"/>
      <c r="E77" s="87"/>
      <c r="F77" s="87"/>
      <c r="G77" s="87"/>
    </row>
    <row r="78" spans="1:7" ht="15" customHeight="1">
      <c r="A78" s="87" t="s">
        <v>155</v>
      </c>
      <c r="B78" s="95"/>
      <c r="C78" s="87"/>
      <c r="D78" s="87"/>
      <c r="E78" s="87"/>
      <c r="F78" s="87"/>
      <c r="G78" s="87"/>
    </row>
    <row r="79" spans="1:7" ht="15" customHeight="1">
      <c r="A79" s="87" t="s">
        <v>156</v>
      </c>
      <c r="B79" s="95"/>
      <c r="C79" s="87"/>
      <c r="D79" s="87"/>
      <c r="E79" s="87"/>
      <c r="F79" s="87"/>
      <c r="G79" s="87"/>
    </row>
    <row r="80" spans="1:7" ht="15" customHeight="1">
      <c r="A80" s="87" t="s">
        <v>157</v>
      </c>
      <c r="B80" s="95"/>
      <c r="C80" s="87"/>
      <c r="D80" s="87"/>
      <c r="E80" s="87"/>
      <c r="F80" s="87"/>
      <c r="G80" s="87"/>
    </row>
    <row r="81" spans="1:7" ht="15" customHeight="1">
      <c r="A81" s="87"/>
      <c r="B81" s="87" t="s">
        <v>158</v>
      </c>
      <c r="C81" s="87"/>
      <c r="D81" s="87"/>
      <c r="E81" s="87"/>
      <c r="F81" s="87"/>
      <c r="G81" s="87"/>
    </row>
    <row r="82" spans="1:7" ht="15" customHeight="1">
      <c r="A82" s="87"/>
      <c r="B82" s="87" t="s">
        <v>159</v>
      </c>
      <c r="C82" s="87"/>
      <c r="D82" s="87"/>
      <c r="E82" s="87"/>
      <c r="F82" s="87"/>
      <c r="G82" s="87"/>
    </row>
    <row r="83" spans="1:7" ht="15" customHeight="1">
      <c r="A83" s="87" t="s">
        <v>160</v>
      </c>
      <c r="B83" s="95"/>
      <c r="C83" s="87"/>
      <c r="D83" s="87"/>
      <c r="E83" s="87"/>
      <c r="F83" s="87"/>
      <c r="G83" s="87"/>
    </row>
    <row r="84" spans="1:7" ht="15" customHeight="1">
      <c r="A84" s="87" t="s">
        <v>161</v>
      </c>
      <c r="B84" s="95"/>
      <c r="C84" s="87"/>
      <c r="D84" s="87"/>
      <c r="E84" s="87"/>
      <c r="F84" s="87"/>
      <c r="G84" s="87"/>
    </row>
    <row r="85" spans="1:7" ht="15" customHeight="1">
      <c r="A85" s="87" t="s">
        <v>162</v>
      </c>
      <c r="B85" s="95"/>
      <c r="C85" s="87"/>
      <c r="D85" s="87"/>
      <c r="E85" s="87"/>
      <c r="F85" s="87"/>
      <c r="G85" s="87"/>
    </row>
    <row r="86" spans="1:7" ht="15" customHeight="1">
      <c r="A86" s="87" t="s">
        <v>163</v>
      </c>
      <c r="B86" s="95"/>
      <c r="C86" s="87"/>
      <c r="D86" s="87"/>
      <c r="E86" s="87"/>
      <c r="F86" s="87"/>
      <c r="G86" s="87"/>
    </row>
    <row r="87" spans="1:7" ht="15" customHeight="1">
      <c r="A87" s="87" t="s">
        <v>164</v>
      </c>
      <c r="B87" s="95"/>
      <c r="C87" s="87"/>
      <c r="D87" s="87"/>
      <c r="E87" s="87"/>
      <c r="F87" s="87"/>
      <c r="G87" s="87"/>
    </row>
    <row r="88" spans="1:7" ht="15" customHeight="1">
      <c r="A88" s="87" t="s">
        <v>165</v>
      </c>
      <c r="B88" s="95"/>
      <c r="C88" s="87"/>
      <c r="D88" s="87"/>
      <c r="E88" s="87"/>
      <c r="F88" s="87"/>
      <c r="G88" s="87"/>
    </row>
    <row r="89" spans="1:7" ht="15" customHeight="1">
      <c r="A89" s="87" t="s">
        <v>166</v>
      </c>
      <c r="B89" s="95"/>
      <c r="C89" s="87"/>
      <c r="D89" s="87"/>
      <c r="E89" s="87"/>
      <c r="F89" s="87"/>
      <c r="G89" s="87"/>
    </row>
    <row r="90" spans="1:7" ht="15" customHeight="1">
      <c r="A90" s="87" t="s">
        <v>167</v>
      </c>
      <c r="B90" s="95"/>
      <c r="C90" s="87"/>
      <c r="D90" s="87"/>
      <c r="E90" s="87"/>
      <c r="F90" s="87"/>
      <c r="G90" s="87"/>
    </row>
  </sheetData>
  <mergeCells count="273">
    <mergeCell ref="A33:E33"/>
    <mergeCell ref="AM33:AN33"/>
    <mergeCell ref="A7:A10"/>
    <mergeCell ref="B7:B8"/>
    <mergeCell ref="C7:C10"/>
    <mergeCell ref="D7:D10"/>
    <mergeCell ref="E7:E10"/>
    <mergeCell ref="F7:AJ7"/>
    <mergeCell ref="AK1:AN1"/>
    <mergeCell ref="M2:P2"/>
    <mergeCell ref="Q2:R2"/>
    <mergeCell ref="S2:T2"/>
    <mergeCell ref="U2:V2"/>
    <mergeCell ref="AK2:AN2"/>
    <mergeCell ref="AW7:AW10"/>
    <mergeCell ref="F8:L8"/>
    <mergeCell ref="M8:S8"/>
    <mergeCell ref="T8:Z8"/>
    <mergeCell ref="AA8:AG8"/>
    <mergeCell ref="AH8:AJ8"/>
    <mergeCell ref="AP8:AV8"/>
    <mergeCell ref="AK3:AN3"/>
    <mergeCell ref="AP3:AW5"/>
    <mergeCell ref="AK4:AN4"/>
    <mergeCell ref="AH5:AJ5"/>
    <mergeCell ref="AM16:AN16"/>
    <mergeCell ref="AM17:AN17"/>
    <mergeCell ref="AM18:AN18"/>
    <mergeCell ref="AM19:AN19"/>
    <mergeCell ref="AM20:AN20"/>
    <mergeCell ref="AM21:AN21"/>
    <mergeCell ref="B9:B10"/>
    <mergeCell ref="AM11:AN11"/>
    <mergeCell ref="AM12:AN12"/>
    <mergeCell ref="AM13:AN13"/>
    <mergeCell ref="AM14:AN14"/>
    <mergeCell ref="AM15:AN15"/>
    <mergeCell ref="AK7:AK10"/>
    <mergeCell ref="AL7:AL10"/>
    <mergeCell ref="AM7:AN10"/>
    <mergeCell ref="AM28:AN28"/>
    <mergeCell ref="AM29:AN29"/>
    <mergeCell ref="AM30:AN30"/>
    <mergeCell ref="A31:E31"/>
    <mergeCell ref="AM31:AN32"/>
    <mergeCell ref="A32:E32"/>
    <mergeCell ref="AM22:AN22"/>
    <mergeCell ref="AM23:AN23"/>
    <mergeCell ref="AM24:AN24"/>
    <mergeCell ref="AM25:AN25"/>
    <mergeCell ref="AM26:AN26"/>
    <mergeCell ref="AM27:AN27"/>
    <mergeCell ref="AM36:AN36"/>
    <mergeCell ref="AP36:AW36"/>
    <mergeCell ref="A37:C37"/>
    <mergeCell ref="F37:H37"/>
    <mergeCell ref="I37:K37"/>
    <mergeCell ref="L37:N37"/>
    <mergeCell ref="O37:Q37"/>
    <mergeCell ref="R37:T37"/>
    <mergeCell ref="U37:W37"/>
    <mergeCell ref="X37:Z37"/>
    <mergeCell ref="U36:W36"/>
    <mergeCell ref="X36:Z36"/>
    <mergeCell ref="AA36:AC36"/>
    <mergeCell ref="AD36:AF36"/>
    <mergeCell ref="AG36:AI36"/>
    <mergeCell ref="AJ36:AK36"/>
    <mergeCell ref="A36:C36"/>
    <mergeCell ref="F36:H36"/>
    <mergeCell ref="I36:K36"/>
    <mergeCell ref="L36:N36"/>
    <mergeCell ref="O36:Q36"/>
    <mergeCell ref="R36:T36"/>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B46:C46"/>
    <mergeCell ref="F46:H46"/>
    <mergeCell ref="I46:K46"/>
    <mergeCell ref="L46:N46"/>
    <mergeCell ref="O46:Q46"/>
    <mergeCell ref="R46:T46"/>
    <mergeCell ref="U46:W46"/>
    <mergeCell ref="R45:T45"/>
    <mergeCell ref="U45:W45"/>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A51:B51"/>
    <mergeCell ref="C51:D51"/>
    <mergeCell ref="E51:H51"/>
    <mergeCell ref="I51:N51"/>
    <mergeCell ref="O51:T51"/>
    <mergeCell ref="C54:D54"/>
    <mergeCell ref="E54:H54"/>
    <mergeCell ref="I54:N54"/>
    <mergeCell ref="O54:T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U54:Z54"/>
    <mergeCell ref="AA54:AF54"/>
    <mergeCell ref="R57:T57"/>
    <mergeCell ref="U57:W57"/>
    <mergeCell ref="C70:E70"/>
    <mergeCell ref="C71:E71"/>
    <mergeCell ref="AA58:AF58"/>
  </mergeCells>
  <phoneticPr fontId="1"/>
  <dataValidations count="7">
    <dataValidation allowBlank="1" showInputMessage="1" sqref="B11:B12" xr:uid="{40094AE7-B85F-46DF-988A-46817C9D5359}"/>
    <dataValidation type="whole" operator="greaterThanOrEqual" allowBlank="1" showInputMessage="1" showErrorMessage="1" sqref="AG37:AG47 L37:L47 O37:O47 R37:R47 U37:U47 X37:X47 AA37:AA47 AD37:AD47 I37:I47 D37:F47" xr:uid="{27C10CD7-2637-4258-ACA6-B02C28C5182B}">
      <formula1>0</formula1>
    </dataValidation>
    <dataValidation type="list" allowBlank="1" showInputMessage="1" showErrorMessage="1" sqref="C11:C30" xr:uid="{FEBE555A-4A89-4733-BA37-93AF6EEB3433}">
      <formula1>"A,B,C,D"</formula1>
    </dataValidation>
    <dataValidation operator="greaterThanOrEqual" allowBlank="1" showInputMessage="1" showErrorMessage="1" sqref="I48:I49 I52 L48:L49 L52 AL37:AL41 AJ37:AJ47 AM36 AM42 AM44 AL43 AM46 AL45" xr:uid="{ADEAA58F-F783-4A50-B7D7-521878ADA954}"/>
    <dataValidation type="list" allowBlank="1" showInputMessage="1" showErrorMessage="1" sqref="AK4:AN4" xr:uid="{AD78CB94-CBCF-47D1-8BE9-A0D0E83B850E}">
      <formula1>"予定,実績"</formula1>
    </dataValidation>
    <dataValidation type="list" allowBlank="1" showInputMessage="1" showErrorMessage="1" sqref="AK3:AN3" xr:uid="{0E9E7E24-088D-4AD5-8E9E-8AAEA67AA5AD}">
      <formula1>"４週,歴月"</formula1>
    </dataValidation>
    <dataValidation type="list" allowBlank="1" showInputMessage="1" sqref="B13:B30" xr:uid="{7DA2ADE4-AA4F-491D-A927-2CF255696497}">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oddHeader>
  </headerFooter>
  <rowBreaks count="2" manualBreakCount="2">
    <brk id="34" max="51" man="1"/>
    <brk id="59" max="5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AC97C-6DA3-49AE-AB75-7CFED13A282F}">
  <dimension ref="A1:L32"/>
  <sheetViews>
    <sheetView workbookViewId="0">
      <selection activeCell="AO1" sqref="AO1:AZ1048576"/>
    </sheetView>
  </sheetViews>
  <sheetFormatPr defaultRowHeight="18"/>
  <cols>
    <col min="1" max="1" width="26.33203125" style="102" customWidth="1"/>
    <col min="2" max="2" width="9" style="102" customWidth="1"/>
    <col min="3" max="3" width="22" style="102" customWidth="1"/>
    <col min="4" max="16384" width="8.6640625" style="102"/>
  </cols>
  <sheetData>
    <row r="1" spans="1:12">
      <c r="A1" s="102" t="s">
        <v>113</v>
      </c>
      <c r="B1" s="102" t="s">
        <v>243</v>
      </c>
      <c r="C1" s="102" t="s">
        <v>244</v>
      </c>
      <c r="D1" s="102" t="s">
        <v>245</v>
      </c>
      <c r="E1" s="102" t="s">
        <v>246</v>
      </c>
      <c r="F1" s="102" t="s">
        <v>247</v>
      </c>
      <c r="G1" s="102" t="s">
        <v>248</v>
      </c>
      <c r="H1" s="102" t="s">
        <v>249</v>
      </c>
      <c r="I1" s="102" t="s">
        <v>250</v>
      </c>
      <c r="J1" s="102" t="s">
        <v>251</v>
      </c>
      <c r="K1" s="102" t="s">
        <v>252</v>
      </c>
    </row>
    <row r="2" spans="1:12">
      <c r="A2" s="102" t="s">
        <v>253</v>
      </c>
      <c r="B2" s="102" t="s">
        <v>169</v>
      </c>
      <c r="C2" s="102" t="s">
        <v>170</v>
      </c>
      <c r="D2" s="102" t="s">
        <v>171</v>
      </c>
    </row>
    <row r="3" spans="1:12">
      <c r="A3" s="102" t="s">
        <v>183</v>
      </c>
      <c r="B3" s="102" t="s">
        <v>169</v>
      </c>
      <c r="C3" s="102" t="s">
        <v>170</v>
      </c>
      <c r="D3" s="102" t="s">
        <v>171</v>
      </c>
    </row>
    <row r="4" spans="1:12">
      <c r="A4" s="102" t="s">
        <v>184</v>
      </c>
      <c r="B4" s="102" t="s">
        <v>169</v>
      </c>
      <c r="C4" s="102" t="s">
        <v>170</v>
      </c>
      <c r="D4" s="102" t="s">
        <v>171</v>
      </c>
    </row>
    <row r="5" spans="1:12">
      <c r="A5" s="102" t="s">
        <v>185</v>
      </c>
      <c r="B5" s="102" t="s">
        <v>169</v>
      </c>
      <c r="C5" s="102" t="s">
        <v>170</v>
      </c>
      <c r="D5" s="102" t="s">
        <v>171</v>
      </c>
    </row>
    <row r="6" spans="1:12">
      <c r="A6" s="134" t="s">
        <v>186</v>
      </c>
      <c r="B6" s="134" t="s">
        <v>169</v>
      </c>
      <c r="C6" s="134" t="s">
        <v>187</v>
      </c>
      <c r="D6" s="134" t="s">
        <v>188</v>
      </c>
      <c r="E6" s="134" t="s">
        <v>189</v>
      </c>
      <c r="F6" s="134" t="s">
        <v>194</v>
      </c>
      <c r="G6" s="134"/>
      <c r="H6" s="134"/>
      <c r="I6" s="134"/>
      <c r="J6" s="134"/>
    </row>
    <row r="7" spans="1:12">
      <c r="A7" s="134" t="s">
        <v>0</v>
      </c>
      <c r="B7" s="134" t="s">
        <v>169</v>
      </c>
      <c r="C7" s="134" t="s">
        <v>187</v>
      </c>
      <c r="D7" s="134" t="s">
        <v>188</v>
      </c>
      <c r="E7" s="134" t="s">
        <v>189</v>
      </c>
      <c r="F7" s="134" t="s">
        <v>206</v>
      </c>
      <c r="G7" s="134" t="s">
        <v>254</v>
      </c>
      <c r="H7" s="134" t="s">
        <v>255</v>
      </c>
      <c r="I7" s="134" t="s">
        <v>194</v>
      </c>
      <c r="J7" s="134"/>
    </row>
    <row r="8" spans="1:12">
      <c r="A8" s="134" t="s">
        <v>256</v>
      </c>
      <c r="B8" s="134" t="s">
        <v>169</v>
      </c>
      <c r="C8" s="134" t="s">
        <v>194</v>
      </c>
      <c r="D8" s="134"/>
      <c r="E8" s="134"/>
      <c r="F8" s="134"/>
      <c r="G8" s="134"/>
      <c r="H8" s="134"/>
      <c r="I8" s="134"/>
      <c r="J8" s="134"/>
    </row>
    <row r="9" spans="1:12">
      <c r="A9" s="134" t="s">
        <v>257</v>
      </c>
      <c r="B9" s="134" t="s">
        <v>169</v>
      </c>
      <c r="C9" s="134" t="s">
        <v>194</v>
      </c>
      <c r="D9" s="134"/>
      <c r="E9" s="134"/>
      <c r="F9" s="134"/>
      <c r="G9" s="134"/>
      <c r="H9" s="134"/>
      <c r="I9" s="134"/>
      <c r="J9" s="134"/>
    </row>
    <row r="10" spans="1:12">
      <c r="A10" s="134" t="s">
        <v>258</v>
      </c>
      <c r="B10" s="134" t="s">
        <v>169</v>
      </c>
      <c r="C10" s="134" t="s">
        <v>194</v>
      </c>
      <c r="D10" s="134"/>
      <c r="E10" s="134"/>
      <c r="F10" s="134"/>
      <c r="G10" s="134"/>
      <c r="H10" s="134"/>
      <c r="I10" s="134"/>
      <c r="J10" s="134"/>
    </row>
    <row r="11" spans="1:12">
      <c r="A11" s="134" t="s">
        <v>259</v>
      </c>
      <c r="B11" s="134" t="s">
        <v>169</v>
      </c>
      <c r="C11" s="134" t="s">
        <v>170</v>
      </c>
      <c r="D11" s="134" t="s">
        <v>171</v>
      </c>
      <c r="E11" s="134"/>
      <c r="F11" s="134"/>
      <c r="G11" s="134"/>
      <c r="H11" s="134"/>
      <c r="I11" s="134"/>
      <c r="J11" s="134"/>
    </row>
    <row r="12" spans="1:12">
      <c r="A12" s="134" t="s">
        <v>223</v>
      </c>
      <c r="B12" s="134" t="s">
        <v>169</v>
      </c>
      <c r="C12" s="134" t="s">
        <v>187</v>
      </c>
      <c r="D12" s="134" t="s">
        <v>228</v>
      </c>
      <c r="E12" s="134" t="s">
        <v>194</v>
      </c>
      <c r="F12" s="134"/>
      <c r="G12" s="134"/>
      <c r="H12" s="134"/>
      <c r="I12" s="134"/>
      <c r="J12" s="134"/>
    </row>
    <row r="13" spans="1:12">
      <c r="A13" s="134" t="s">
        <v>238</v>
      </c>
      <c r="B13" s="134" t="s">
        <v>169</v>
      </c>
      <c r="C13" s="134" t="s">
        <v>187</v>
      </c>
      <c r="D13" s="134" t="s">
        <v>228</v>
      </c>
      <c r="E13" s="134"/>
      <c r="F13" s="134"/>
      <c r="G13" s="134"/>
      <c r="H13" s="134"/>
      <c r="I13" s="134"/>
      <c r="J13" s="134"/>
    </row>
    <row r="14" spans="1:12">
      <c r="A14" s="134" t="s">
        <v>239</v>
      </c>
      <c r="B14" s="134" t="s">
        <v>169</v>
      </c>
      <c r="C14" s="134" t="s">
        <v>187</v>
      </c>
      <c r="D14" s="134" t="s">
        <v>228</v>
      </c>
      <c r="E14" s="134" t="s">
        <v>194</v>
      </c>
      <c r="F14" s="134" t="s">
        <v>260</v>
      </c>
      <c r="G14" s="134"/>
      <c r="H14" s="134"/>
      <c r="I14" s="134"/>
      <c r="J14" s="134"/>
    </row>
    <row r="15" spans="1:12">
      <c r="A15" s="134" t="s">
        <v>241</v>
      </c>
      <c r="B15" s="134" t="s">
        <v>169</v>
      </c>
      <c r="C15" s="134" t="s">
        <v>187</v>
      </c>
      <c r="D15" s="134" t="s">
        <v>188</v>
      </c>
      <c r="E15" s="134" t="s">
        <v>189</v>
      </c>
      <c r="F15" s="134" t="s">
        <v>206</v>
      </c>
      <c r="G15" s="134" t="s">
        <v>254</v>
      </c>
      <c r="H15" s="134" t="s">
        <v>255</v>
      </c>
      <c r="I15" s="134" t="s">
        <v>261</v>
      </c>
      <c r="J15" s="134" t="s">
        <v>262</v>
      </c>
      <c r="K15" s="102" t="s">
        <v>194</v>
      </c>
      <c r="L15" s="134"/>
    </row>
    <row r="16" spans="1:12">
      <c r="A16" s="134" t="s">
        <v>205</v>
      </c>
      <c r="B16" s="134" t="s">
        <v>169</v>
      </c>
      <c r="C16" s="134" t="s">
        <v>187</v>
      </c>
      <c r="D16" s="134" t="s">
        <v>189</v>
      </c>
      <c r="E16" s="134" t="s">
        <v>206</v>
      </c>
      <c r="F16" s="134" t="s">
        <v>254</v>
      </c>
      <c r="G16" s="134" t="s">
        <v>255</v>
      </c>
      <c r="H16" s="134" t="s">
        <v>194</v>
      </c>
      <c r="I16" s="134"/>
      <c r="J16" s="134"/>
    </row>
    <row r="17" spans="1:11">
      <c r="A17" s="134" t="s">
        <v>207</v>
      </c>
      <c r="B17" s="134" t="s">
        <v>169</v>
      </c>
      <c r="C17" s="134" t="s">
        <v>187</v>
      </c>
      <c r="D17" s="134" t="s">
        <v>208</v>
      </c>
      <c r="E17" s="134" t="s">
        <v>194</v>
      </c>
      <c r="F17" s="134"/>
      <c r="G17" s="134"/>
      <c r="H17" s="134"/>
      <c r="I17" s="134"/>
      <c r="J17" s="134"/>
    </row>
    <row r="18" spans="1:11">
      <c r="A18" s="134" t="s">
        <v>263</v>
      </c>
      <c r="B18" s="134" t="s">
        <v>169</v>
      </c>
      <c r="C18" s="134" t="s">
        <v>212</v>
      </c>
      <c r="D18" s="134"/>
      <c r="E18" s="134"/>
      <c r="F18" s="134"/>
      <c r="G18" s="134"/>
      <c r="H18" s="134"/>
      <c r="I18" s="134"/>
      <c r="J18" s="134"/>
    </row>
    <row r="19" spans="1:11">
      <c r="A19" s="134" t="s">
        <v>213</v>
      </c>
      <c r="B19" s="134" t="s">
        <v>169</v>
      </c>
      <c r="C19" s="134" t="s">
        <v>187</v>
      </c>
      <c r="D19" s="134" t="s">
        <v>214</v>
      </c>
      <c r="E19" s="134" t="s">
        <v>215</v>
      </c>
      <c r="F19" s="134" t="s">
        <v>217</v>
      </c>
      <c r="G19" s="134"/>
      <c r="H19" s="134"/>
      <c r="I19" s="134"/>
      <c r="J19" s="134"/>
    </row>
    <row r="20" spans="1:11">
      <c r="A20" s="134" t="s">
        <v>216</v>
      </c>
      <c r="B20" s="134" t="s">
        <v>169</v>
      </c>
      <c r="C20" s="134" t="s">
        <v>187</v>
      </c>
      <c r="D20" s="134" t="s">
        <v>215</v>
      </c>
      <c r="E20" s="134" t="s">
        <v>217</v>
      </c>
      <c r="F20" s="134"/>
      <c r="G20" s="134"/>
      <c r="H20" s="134"/>
      <c r="I20" s="134"/>
      <c r="J20" s="134"/>
    </row>
    <row r="21" spans="1:11">
      <c r="A21" s="134" t="s">
        <v>218</v>
      </c>
      <c r="B21" s="134" t="s">
        <v>169</v>
      </c>
      <c r="C21" s="134" t="s">
        <v>187</v>
      </c>
      <c r="D21" s="134" t="s">
        <v>215</v>
      </c>
      <c r="E21" s="134" t="s">
        <v>217</v>
      </c>
      <c r="F21" s="134"/>
      <c r="G21" s="134"/>
      <c r="H21" s="134"/>
      <c r="I21" s="134"/>
      <c r="J21" s="134"/>
    </row>
    <row r="22" spans="1:11">
      <c r="A22" s="134" t="s">
        <v>242</v>
      </c>
      <c r="B22" s="134" t="s">
        <v>169</v>
      </c>
      <c r="C22" s="134" t="s">
        <v>171</v>
      </c>
      <c r="D22" s="134"/>
      <c r="E22" s="134"/>
      <c r="F22" s="134"/>
      <c r="G22" s="134"/>
      <c r="H22" s="134"/>
      <c r="I22" s="134"/>
      <c r="J22" s="134"/>
    </row>
    <row r="23" spans="1:11">
      <c r="A23" s="134" t="s">
        <v>219</v>
      </c>
      <c r="B23" s="134" t="s">
        <v>169</v>
      </c>
      <c r="C23" s="134" t="s">
        <v>187</v>
      </c>
      <c r="D23" s="134" t="s">
        <v>220</v>
      </c>
      <c r="E23" s="134"/>
      <c r="F23" s="134"/>
      <c r="G23" s="134"/>
      <c r="H23" s="134"/>
      <c r="I23" s="134"/>
      <c r="J23" s="134"/>
    </row>
    <row r="24" spans="1:11">
      <c r="A24" s="134" t="s">
        <v>221</v>
      </c>
      <c r="B24" s="134" t="s">
        <v>169</v>
      </c>
      <c r="C24" s="134" t="s">
        <v>187</v>
      </c>
      <c r="D24" s="134" t="s">
        <v>222</v>
      </c>
      <c r="E24" s="134"/>
      <c r="F24" s="134"/>
      <c r="G24" s="134"/>
      <c r="H24" s="134"/>
      <c r="I24" s="134"/>
      <c r="J24" s="134"/>
    </row>
    <row r="25" spans="1:11">
      <c r="A25" s="134" t="s">
        <v>264</v>
      </c>
      <c r="B25" s="134" t="s">
        <v>169</v>
      </c>
      <c r="C25" s="134" t="s">
        <v>265</v>
      </c>
      <c r="D25" s="134" t="s">
        <v>266</v>
      </c>
      <c r="E25" s="134"/>
      <c r="F25" s="134"/>
      <c r="G25" s="134"/>
      <c r="H25" s="134"/>
      <c r="I25" s="134"/>
      <c r="J25" s="134"/>
    </row>
    <row r="26" spans="1:11">
      <c r="A26" s="134" t="s">
        <v>267</v>
      </c>
      <c r="B26" s="134" t="s">
        <v>169</v>
      </c>
      <c r="C26" s="134" t="s">
        <v>268</v>
      </c>
      <c r="D26" s="134" t="s">
        <v>269</v>
      </c>
      <c r="E26" s="134" t="s">
        <v>270</v>
      </c>
      <c r="F26" s="134" t="s">
        <v>271</v>
      </c>
      <c r="G26" s="134" t="s">
        <v>189</v>
      </c>
      <c r="H26" s="134" t="s">
        <v>272</v>
      </c>
      <c r="I26" s="134"/>
      <c r="J26" s="134"/>
    </row>
    <row r="27" spans="1:11">
      <c r="A27" s="134" t="s">
        <v>273</v>
      </c>
      <c r="B27" s="134" t="s">
        <v>169</v>
      </c>
      <c r="C27" s="134" t="s">
        <v>268</v>
      </c>
      <c r="D27" s="134" t="s">
        <v>274</v>
      </c>
      <c r="E27" s="134" t="s">
        <v>189</v>
      </c>
      <c r="F27" s="134" t="s">
        <v>269</v>
      </c>
      <c r="G27" s="134" t="s">
        <v>270</v>
      </c>
      <c r="H27" s="134" t="s">
        <v>271</v>
      </c>
      <c r="I27" s="134" t="s">
        <v>272</v>
      </c>
      <c r="J27" s="134"/>
    </row>
    <row r="28" spans="1:11">
      <c r="A28" s="134" t="s">
        <v>275</v>
      </c>
      <c r="B28" s="134" t="s">
        <v>169</v>
      </c>
      <c r="C28" s="134" t="s">
        <v>268</v>
      </c>
      <c r="D28" s="134" t="s">
        <v>274</v>
      </c>
      <c r="E28" s="134" t="s">
        <v>269</v>
      </c>
      <c r="F28" s="134" t="s">
        <v>270</v>
      </c>
      <c r="G28" s="134" t="s">
        <v>276</v>
      </c>
      <c r="H28" s="134" t="s">
        <v>277</v>
      </c>
      <c r="I28" s="134" t="s">
        <v>271</v>
      </c>
      <c r="J28" s="134" t="s">
        <v>189</v>
      </c>
      <c r="K28" s="134" t="s">
        <v>272</v>
      </c>
    </row>
    <row r="29" spans="1:11">
      <c r="A29" s="134" t="s">
        <v>278</v>
      </c>
      <c r="B29" s="134" t="s">
        <v>169</v>
      </c>
      <c r="C29" s="134" t="s">
        <v>268</v>
      </c>
      <c r="D29" s="134" t="s">
        <v>279</v>
      </c>
      <c r="E29" s="134"/>
      <c r="F29" s="134"/>
      <c r="G29" s="134"/>
      <c r="H29" s="134"/>
      <c r="I29" s="134"/>
      <c r="J29" s="134"/>
      <c r="K29" s="134"/>
    </row>
    <row r="30" spans="1:11">
      <c r="A30" s="134" t="s">
        <v>280</v>
      </c>
      <c r="B30" s="134" t="s">
        <v>169</v>
      </c>
      <c r="C30" s="134" t="s">
        <v>268</v>
      </c>
      <c r="D30" s="134" t="s">
        <v>279</v>
      </c>
      <c r="E30" s="134"/>
      <c r="F30" s="134"/>
      <c r="G30" s="134"/>
      <c r="H30" s="134"/>
      <c r="I30" s="134"/>
      <c r="J30" s="134"/>
      <c r="K30" s="134"/>
    </row>
    <row r="31" spans="1:11">
      <c r="A31" s="134" t="s">
        <v>281</v>
      </c>
      <c r="B31" s="134" t="s">
        <v>169</v>
      </c>
      <c r="C31" s="134" t="s">
        <v>268</v>
      </c>
      <c r="D31" s="134" t="s">
        <v>188</v>
      </c>
      <c r="E31" s="134" t="s">
        <v>189</v>
      </c>
      <c r="F31" s="134" t="s">
        <v>269</v>
      </c>
      <c r="G31" s="134" t="s">
        <v>270</v>
      </c>
      <c r="H31" s="134" t="s">
        <v>276</v>
      </c>
      <c r="I31" s="134" t="s">
        <v>277</v>
      </c>
      <c r="J31" s="134" t="s">
        <v>282</v>
      </c>
      <c r="K31" s="134"/>
    </row>
    <row r="32" spans="1:11">
      <c r="A32" s="134" t="s">
        <v>283</v>
      </c>
      <c r="B32" s="134" t="s">
        <v>268</v>
      </c>
      <c r="C32" s="134" t="s">
        <v>188</v>
      </c>
      <c r="D32" s="134" t="s">
        <v>189</v>
      </c>
      <c r="E32" s="134" t="s">
        <v>269</v>
      </c>
      <c r="F32" s="134" t="s">
        <v>270</v>
      </c>
      <c r="G32" s="134" t="s">
        <v>282</v>
      </c>
      <c r="H32" s="134" t="s">
        <v>284</v>
      </c>
      <c r="I32" s="134" t="s">
        <v>285</v>
      </c>
      <c r="J32" s="134"/>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38"/>
  <sheetViews>
    <sheetView topLeftCell="A22" zoomScaleNormal="100" zoomScaleSheetLayoutView="100" workbookViewId="0">
      <selection activeCell="B36" sqref="B36:L37"/>
    </sheetView>
  </sheetViews>
  <sheetFormatPr defaultColWidth="8.25" defaultRowHeight="13"/>
  <cols>
    <col min="1" max="1" width="4.83203125" style="9" customWidth="1"/>
    <col min="2" max="2" width="9.75" style="9" customWidth="1"/>
    <col min="3" max="12" width="11.58203125" style="9" customWidth="1"/>
    <col min="13" max="256" width="8.25" style="9"/>
    <col min="257" max="257" width="4.83203125" style="9" customWidth="1"/>
    <col min="258" max="258" width="9.75" style="9" customWidth="1"/>
    <col min="259" max="268" width="11.58203125" style="9" customWidth="1"/>
    <col min="269" max="512" width="8.25" style="9"/>
    <col min="513" max="513" width="4.83203125" style="9" customWidth="1"/>
    <col min="514" max="514" width="9.75" style="9" customWidth="1"/>
    <col min="515" max="524" width="11.58203125" style="9" customWidth="1"/>
    <col min="525" max="768" width="8.25" style="9"/>
    <col min="769" max="769" width="4.83203125" style="9" customWidth="1"/>
    <col min="770" max="770" width="9.75" style="9" customWidth="1"/>
    <col min="771" max="780" width="11.58203125" style="9" customWidth="1"/>
    <col min="781" max="1024" width="8.25" style="9"/>
    <col min="1025" max="1025" width="4.83203125" style="9" customWidth="1"/>
    <col min="1026" max="1026" width="9.75" style="9" customWidth="1"/>
    <col min="1027" max="1036" width="11.58203125" style="9" customWidth="1"/>
    <col min="1037" max="1280" width="8.25" style="9"/>
    <col min="1281" max="1281" width="4.83203125" style="9" customWidth="1"/>
    <col min="1282" max="1282" width="9.75" style="9" customWidth="1"/>
    <col min="1283" max="1292" width="11.58203125" style="9" customWidth="1"/>
    <col min="1293" max="1536" width="8.25" style="9"/>
    <col min="1537" max="1537" width="4.83203125" style="9" customWidth="1"/>
    <col min="1538" max="1538" width="9.75" style="9" customWidth="1"/>
    <col min="1539" max="1548" width="11.58203125" style="9" customWidth="1"/>
    <col min="1549" max="1792" width="8.25" style="9"/>
    <col min="1793" max="1793" width="4.83203125" style="9" customWidth="1"/>
    <col min="1794" max="1794" width="9.75" style="9" customWidth="1"/>
    <col min="1795" max="1804" width="11.58203125" style="9" customWidth="1"/>
    <col min="1805" max="2048" width="8.25" style="9"/>
    <col min="2049" max="2049" width="4.83203125" style="9" customWidth="1"/>
    <col min="2050" max="2050" width="9.75" style="9" customWidth="1"/>
    <col min="2051" max="2060" width="11.58203125" style="9" customWidth="1"/>
    <col min="2061" max="2304" width="8.25" style="9"/>
    <col min="2305" max="2305" width="4.83203125" style="9" customWidth="1"/>
    <col min="2306" max="2306" width="9.75" style="9" customWidth="1"/>
    <col min="2307" max="2316" width="11.58203125" style="9" customWidth="1"/>
    <col min="2317" max="2560" width="8.25" style="9"/>
    <col min="2561" max="2561" width="4.83203125" style="9" customWidth="1"/>
    <col min="2562" max="2562" width="9.75" style="9" customWidth="1"/>
    <col min="2563" max="2572" width="11.58203125" style="9" customWidth="1"/>
    <col min="2573" max="2816" width="8.25" style="9"/>
    <col min="2817" max="2817" width="4.83203125" style="9" customWidth="1"/>
    <col min="2818" max="2818" width="9.75" style="9" customWidth="1"/>
    <col min="2819" max="2828" width="11.58203125" style="9" customWidth="1"/>
    <col min="2829" max="3072" width="8.25" style="9"/>
    <col min="3073" max="3073" width="4.83203125" style="9" customWidth="1"/>
    <col min="3074" max="3074" width="9.75" style="9" customWidth="1"/>
    <col min="3075" max="3084" width="11.58203125" style="9" customWidth="1"/>
    <col min="3085" max="3328" width="8.25" style="9"/>
    <col min="3329" max="3329" width="4.83203125" style="9" customWidth="1"/>
    <col min="3330" max="3330" width="9.75" style="9" customWidth="1"/>
    <col min="3331" max="3340" width="11.58203125" style="9" customWidth="1"/>
    <col min="3341" max="3584" width="8.25" style="9"/>
    <col min="3585" max="3585" width="4.83203125" style="9" customWidth="1"/>
    <col min="3586" max="3586" width="9.75" style="9" customWidth="1"/>
    <col min="3587" max="3596" width="11.58203125" style="9" customWidth="1"/>
    <col min="3597" max="3840" width="8.25" style="9"/>
    <col min="3841" max="3841" width="4.83203125" style="9" customWidth="1"/>
    <col min="3842" max="3842" width="9.75" style="9" customWidth="1"/>
    <col min="3843" max="3852" width="11.58203125" style="9" customWidth="1"/>
    <col min="3853" max="4096" width="8.25" style="9"/>
    <col min="4097" max="4097" width="4.83203125" style="9" customWidth="1"/>
    <col min="4098" max="4098" width="9.75" style="9" customWidth="1"/>
    <col min="4099" max="4108" width="11.58203125" style="9" customWidth="1"/>
    <col min="4109" max="4352" width="8.25" style="9"/>
    <col min="4353" max="4353" width="4.83203125" style="9" customWidth="1"/>
    <col min="4354" max="4354" width="9.75" style="9" customWidth="1"/>
    <col min="4355" max="4364" width="11.58203125" style="9" customWidth="1"/>
    <col min="4365" max="4608" width="8.25" style="9"/>
    <col min="4609" max="4609" width="4.83203125" style="9" customWidth="1"/>
    <col min="4610" max="4610" width="9.75" style="9" customWidth="1"/>
    <col min="4611" max="4620" width="11.58203125" style="9" customWidth="1"/>
    <col min="4621" max="4864" width="8.25" style="9"/>
    <col min="4865" max="4865" width="4.83203125" style="9" customWidth="1"/>
    <col min="4866" max="4866" width="9.75" style="9" customWidth="1"/>
    <col min="4867" max="4876" width="11.58203125" style="9" customWidth="1"/>
    <col min="4877" max="5120" width="8.25" style="9"/>
    <col min="5121" max="5121" width="4.83203125" style="9" customWidth="1"/>
    <col min="5122" max="5122" width="9.75" style="9" customWidth="1"/>
    <col min="5123" max="5132" width="11.58203125" style="9" customWidth="1"/>
    <col min="5133" max="5376" width="8.25" style="9"/>
    <col min="5377" max="5377" width="4.83203125" style="9" customWidth="1"/>
    <col min="5378" max="5378" width="9.75" style="9" customWidth="1"/>
    <col min="5379" max="5388" width="11.58203125" style="9" customWidth="1"/>
    <col min="5389" max="5632" width="8.25" style="9"/>
    <col min="5633" max="5633" width="4.83203125" style="9" customWidth="1"/>
    <col min="5634" max="5634" width="9.75" style="9" customWidth="1"/>
    <col min="5635" max="5644" width="11.58203125" style="9" customWidth="1"/>
    <col min="5645" max="5888" width="8.25" style="9"/>
    <col min="5889" max="5889" width="4.83203125" style="9" customWidth="1"/>
    <col min="5890" max="5890" width="9.75" style="9" customWidth="1"/>
    <col min="5891" max="5900" width="11.58203125" style="9" customWidth="1"/>
    <col min="5901" max="6144" width="8.25" style="9"/>
    <col min="6145" max="6145" width="4.83203125" style="9" customWidth="1"/>
    <col min="6146" max="6146" width="9.75" style="9" customWidth="1"/>
    <col min="6147" max="6156" width="11.58203125" style="9" customWidth="1"/>
    <col min="6157" max="6400" width="8.25" style="9"/>
    <col min="6401" max="6401" width="4.83203125" style="9" customWidth="1"/>
    <col min="6402" max="6402" width="9.75" style="9" customWidth="1"/>
    <col min="6403" max="6412" width="11.58203125" style="9" customWidth="1"/>
    <col min="6413" max="6656" width="8.25" style="9"/>
    <col min="6657" max="6657" width="4.83203125" style="9" customWidth="1"/>
    <col min="6658" max="6658" width="9.75" style="9" customWidth="1"/>
    <col min="6659" max="6668" width="11.58203125" style="9" customWidth="1"/>
    <col min="6669" max="6912" width="8.25" style="9"/>
    <col min="6913" max="6913" width="4.83203125" style="9" customWidth="1"/>
    <col min="6914" max="6914" width="9.75" style="9" customWidth="1"/>
    <col min="6915" max="6924" width="11.58203125" style="9" customWidth="1"/>
    <col min="6925" max="7168" width="8.25" style="9"/>
    <col min="7169" max="7169" width="4.83203125" style="9" customWidth="1"/>
    <col min="7170" max="7170" width="9.75" style="9" customWidth="1"/>
    <col min="7171" max="7180" width="11.58203125" style="9" customWidth="1"/>
    <col min="7181" max="7424" width="8.25" style="9"/>
    <col min="7425" max="7425" width="4.83203125" style="9" customWidth="1"/>
    <col min="7426" max="7426" width="9.75" style="9" customWidth="1"/>
    <col min="7427" max="7436" width="11.58203125" style="9" customWidth="1"/>
    <col min="7437" max="7680" width="8.25" style="9"/>
    <col min="7681" max="7681" width="4.83203125" style="9" customWidth="1"/>
    <col min="7682" max="7682" width="9.75" style="9" customWidth="1"/>
    <col min="7683" max="7692" width="11.58203125" style="9" customWidth="1"/>
    <col min="7693" max="7936" width="8.25" style="9"/>
    <col min="7937" max="7937" width="4.83203125" style="9" customWidth="1"/>
    <col min="7938" max="7938" width="9.75" style="9" customWidth="1"/>
    <col min="7939" max="7948" width="11.58203125" style="9" customWidth="1"/>
    <col min="7949" max="8192" width="8.25" style="9"/>
    <col min="8193" max="8193" width="4.83203125" style="9" customWidth="1"/>
    <col min="8194" max="8194" width="9.75" style="9" customWidth="1"/>
    <col min="8195" max="8204" width="11.58203125" style="9" customWidth="1"/>
    <col min="8205" max="8448" width="8.25" style="9"/>
    <col min="8449" max="8449" width="4.83203125" style="9" customWidth="1"/>
    <col min="8450" max="8450" width="9.75" style="9" customWidth="1"/>
    <col min="8451" max="8460" width="11.58203125" style="9" customWidth="1"/>
    <col min="8461" max="8704" width="8.25" style="9"/>
    <col min="8705" max="8705" width="4.83203125" style="9" customWidth="1"/>
    <col min="8706" max="8706" width="9.75" style="9" customWidth="1"/>
    <col min="8707" max="8716" width="11.58203125" style="9" customWidth="1"/>
    <col min="8717" max="8960" width="8.25" style="9"/>
    <col min="8961" max="8961" width="4.83203125" style="9" customWidth="1"/>
    <col min="8962" max="8962" width="9.75" style="9" customWidth="1"/>
    <col min="8963" max="8972" width="11.58203125" style="9" customWidth="1"/>
    <col min="8973" max="9216" width="8.25" style="9"/>
    <col min="9217" max="9217" width="4.83203125" style="9" customWidth="1"/>
    <col min="9218" max="9218" width="9.75" style="9" customWidth="1"/>
    <col min="9219" max="9228" width="11.58203125" style="9" customWidth="1"/>
    <col min="9229" max="9472" width="8.25" style="9"/>
    <col min="9473" max="9473" width="4.83203125" style="9" customWidth="1"/>
    <col min="9474" max="9474" width="9.75" style="9" customWidth="1"/>
    <col min="9475" max="9484" width="11.58203125" style="9" customWidth="1"/>
    <col min="9485" max="9728" width="8.25" style="9"/>
    <col min="9729" max="9729" width="4.83203125" style="9" customWidth="1"/>
    <col min="9730" max="9730" width="9.75" style="9" customWidth="1"/>
    <col min="9731" max="9740" width="11.58203125" style="9" customWidth="1"/>
    <col min="9741" max="9984" width="8.25" style="9"/>
    <col min="9985" max="9985" width="4.83203125" style="9" customWidth="1"/>
    <col min="9986" max="9986" width="9.75" style="9" customWidth="1"/>
    <col min="9987" max="9996" width="11.58203125" style="9" customWidth="1"/>
    <col min="9997" max="10240" width="8.25" style="9"/>
    <col min="10241" max="10241" width="4.83203125" style="9" customWidth="1"/>
    <col min="10242" max="10242" width="9.75" style="9" customWidth="1"/>
    <col min="10243" max="10252" width="11.58203125" style="9" customWidth="1"/>
    <col min="10253" max="10496" width="8.25" style="9"/>
    <col min="10497" max="10497" width="4.83203125" style="9" customWidth="1"/>
    <col min="10498" max="10498" width="9.75" style="9" customWidth="1"/>
    <col min="10499" max="10508" width="11.58203125" style="9" customWidth="1"/>
    <col min="10509" max="10752" width="8.25" style="9"/>
    <col min="10753" max="10753" width="4.83203125" style="9" customWidth="1"/>
    <col min="10754" max="10754" width="9.75" style="9" customWidth="1"/>
    <col min="10755" max="10764" width="11.58203125" style="9" customWidth="1"/>
    <col min="10765" max="11008" width="8.25" style="9"/>
    <col min="11009" max="11009" width="4.83203125" style="9" customWidth="1"/>
    <col min="11010" max="11010" width="9.75" style="9" customWidth="1"/>
    <col min="11011" max="11020" width="11.58203125" style="9" customWidth="1"/>
    <col min="11021" max="11264" width="8.25" style="9"/>
    <col min="11265" max="11265" width="4.83203125" style="9" customWidth="1"/>
    <col min="11266" max="11266" width="9.75" style="9" customWidth="1"/>
    <col min="11267" max="11276" width="11.58203125" style="9" customWidth="1"/>
    <col min="11277" max="11520" width="8.25" style="9"/>
    <col min="11521" max="11521" width="4.83203125" style="9" customWidth="1"/>
    <col min="11522" max="11522" width="9.75" style="9" customWidth="1"/>
    <col min="11523" max="11532" width="11.58203125" style="9" customWidth="1"/>
    <col min="11533" max="11776" width="8.25" style="9"/>
    <col min="11777" max="11777" width="4.83203125" style="9" customWidth="1"/>
    <col min="11778" max="11778" width="9.75" style="9" customWidth="1"/>
    <col min="11779" max="11788" width="11.58203125" style="9" customWidth="1"/>
    <col min="11789" max="12032" width="8.25" style="9"/>
    <col min="12033" max="12033" width="4.83203125" style="9" customWidth="1"/>
    <col min="12034" max="12034" width="9.75" style="9" customWidth="1"/>
    <col min="12035" max="12044" width="11.58203125" style="9" customWidth="1"/>
    <col min="12045" max="12288" width="8.25" style="9"/>
    <col min="12289" max="12289" width="4.83203125" style="9" customWidth="1"/>
    <col min="12290" max="12290" width="9.75" style="9" customWidth="1"/>
    <col min="12291" max="12300" width="11.58203125" style="9" customWidth="1"/>
    <col min="12301" max="12544" width="8.25" style="9"/>
    <col min="12545" max="12545" width="4.83203125" style="9" customWidth="1"/>
    <col min="12546" max="12546" width="9.75" style="9" customWidth="1"/>
    <col min="12547" max="12556" width="11.58203125" style="9" customWidth="1"/>
    <col min="12557" max="12800" width="8.25" style="9"/>
    <col min="12801" max="12801" width="4.83203125" style="9" customWidth="1"/>
    <col min="12802" max="12802" width="9.75" style="9" customWidth="1"/>
    <col min="12803" max="12812" width="11.58203125" style="9" customWidth="1"/>
    <col min="12813" max="13056" width="8.25" style="9"/>
    <col min="13057" max="13057" width="4.83203125" style="9" customWidth="1"/>
    <col min="13058" max="13058" width="9.75" style="9" customWidth="1"/>
    <col min="13059" max="13068" width="11.58203125" style="9" customWidth="1"/>
    <col min="13069" max="13312" width="8.25" style="9"/>
    <col min="13313" max="13313" width="4.83203125" style="9" customWidth="1"/>
    <col min="13314" max="13314" width="9.75" style="9" customWidth="1"/>
    <col min="13315" max="13324" width="11.58203125" style="9" customWidth="1"/>
    <col min="13325" max="13568" width="8.25" style="9"/>
    <col min="13569" max="13569" width="4.83203125" style="9" customWidth="1"/>
    <col min="13570" max="13570" width="9.75" style="9" customWidth="1"/>
    <col min="13571" max="13580" width="11.58203125" style="9" customWidth="1"/>
    <col min="13581" max="13824" width="8.25" style="9"/>
    <col min="13825" max="13825" width="4.83203125" style="9" customWidth="1"/>
    <col min="13826" max="13826" width="9.75" style="9" customWidth="1"/>
    <col min="13827" max="13836" width="11.58203125" style="9" customWidth="1"/>
    <col min="13837" max="14080" width="8.25" style="9"/>
    <col min="14081" max="14081" width="4.83203125" style="9" customWidth="1"/>
    <col min="14082" max="14082" width="9.75" style="9" customWidth="1"/>
    <col min="14083" max="14092" width="11.58203125" style="9" customWidth="1"/>
    <col min="14093" max="14336" width="8.25" style="9"/>
    <col min="14337" max="14337" width="4.83203125" style="9" customWidth="1"/>
    <col min="14338" max="14338" width="9.75" style="9" customWidth="1"/>
    <col min="14339" max="14348" width="11.58203125" style="9" customWidth="1"/>
    <col min="14349" max="14592" width="8.25" style="9"/>
    <col min="14593" max="14593" width="4.83203125" style="9" customWidth="1"/>
    <col min="14594" max="14594" width="9.75" style="9" customWidth="1"/>
    <col min="14595" max="14604" width="11.58203125" style="9" customWidth="1"/>
    <col min="14605" max="14848" width="8.25" style="9"/>
    <col min="14849" max="14849" width="4.83203125" style="9" customWidth="1"/>
    <col min="14850" max="14850" width="9.75" style="9" customWidth="1"/>
    <col min="14851" max="14860" width="11.58203125" style="9" customWidth="1"/>
    <col min="14861" max="15104" width="8.25" style="9"/>
    <col min="15105" max="15105" width="4.83203125" style="9" customWidth="1"/>
    <col min="15106" max="15106" width="9.75" style="9" customWidth="1"/>
    <col min="15107" max="15116" width="11.58203125" style="9" customWidth="1"/>
    <col min="15117" max="15360" width="8.25" style="9"/>
    <col min="15361" max="15361" width="4.83203125" style="9" customWidth="1"/>
    <col min="15362" max="15362" width="9.75" style="9" customWidth="1"/>
    <col min="15363" max="15372" width="11.58203125" style="9" customWidth="1"/>
    <col min="15373" max="15616" width="8.25" style="9"/>
    <col min="15617" max="15617" width="4.83203125" style="9" customWidth="1"/>
    <col min="15618" max="15618" width="9.75" style="9" customWidth="1"/>
    <col min="15619" max="15628" width="11.58203125" style="9" customWidth="1"/>
    <col min="15629" max="15872" width="8.25" style="9"/>
    <col min="15873" max="15873" width="4.83203125" style="9" customWidth="1"/>
    <col min="15874" max="15874" width="9.75" style="9" customWidth="1"/>
    <col min="15875" max="15884" width="11.58203125" style="9" customWidth="1"/>
    <col min="15885" max="16128" width="8.25" style="9"/>
    <col min="16129" max="16129" width="4.83203125" style="9" customWidth="1"/>
    <col min="16130" max="16130" width="9.75" style="9" customWidth="1"/>
    <col min="16131" max="16140" width="11.58203125" style="9" customWidth="1"/>
    <col min="16141" max="16384" width="8.25" style="9"/>
  </cols>
  <sheetData>
    <row r="2" spans="1:12" ht="20" customHeight="1">
      <c r="H2" s="171" t="s">
        <v>66</v>
      </c>
      <c r="I2" s="172"/>
      <c r="J2" s="173">
        <f>提出書類確認リスト!$D$7</f>
        <v>0</v>
      </c>
      <c r="K2" s="174"/>
      <c r="L2" s="175"/>
    </row>
    <row r="3" spans="1:12" ht="20" customHeight="1">
      <c r="H3" s="176" t="s">
        <v>35</v>
      </c>
      <c r="I3" s="177"/>
      <c r="J3" s="178"/>
      <c r="K3" s="179"/>
      <c r="L3" s="180"/>
    </row>
    <row r="4" spans="1:12" ht="17.25" customHeight="1">
      <c r="A4" s="10" t="s">
        <v>36</v>
      </c>
      <c r="L4" s="11"/>
    </row>
    <row r="5" spans="1:12" s="14" customFormat="1" ht="20" customHeight="1">
      <c r="A5" s="12"/>
      <c r="B5" s="13"/>
      <c r="C5" s="181" t="s">
        <v>110</v>
      </c>
      <c r="D5" s="181"/>
      <c r="E5" s="181"/>
      <c r="F5" s="181"/>
      <c r="G5" s="181"/>
      <c r="H5" s="181"/>
      <c r="I5" s="181"/>
      <c r="J5" s="181"/>
      <c r="K5" s="181"/>
      <c r="L5" s="182"/>
    </row>
    <row r="6" spans="1:12" s="14" customFormat="1" ht="30" customHeight="1">
      <c r="A6" s="186" t="s">
        <v>22</v>
      </c>
      <c r="B6" s="60" t="s">
        <v>109</v>
      </c>
      <c r="C6" s="167"/>
      <c r="D6" s="167"/>
      <c r="E6" s="167"/>
      <c r="F6" s="167"/>
      <c r="G6" s="167"/>
      <c r="H6" s="167"/>
      <c r="I6" s="167"/>
      <c r="J6" s="167"/>
      <c r="K6" s="167"/>
      <c r="L6" s="167"/>
    </row>
    <row r="7" spans="1:12" s="14" customFormat="1" ht="30.75" customHeight="1">
      <c r="A7" s="187"/>
      <c r="B7" s="169" t="s">
        <v>37</v>
      </c>
      <c r="C7" s="168"/>
      <c r="D7" s="168"/>
      <c r="E7" s="168"/>
      <c r="F7" s="168"/>
      <c r="G7" s="168"/>
      <c r="H7" s="168"/>
      <c r="I7" s="168"/>
      <c r="J7" s="168"/>
      <c r="K7" s="168"/>
      <c r="L7" s="168"/>
    </row>
    <row r="8" spans="1:12" s="14" customFormat="1" ht="13" customHeight="1">
      <c r="A8" s="188"/>
      <c r="B8" s="170"/>
      <c r="C8" s="15" t="s">
        <v>38</v>
      </c>
      <c r="D8" s="15" t="s">
        <v>38</v>
      </c>
      <c r="E8" s="15" t="s">
        <v>38</v>
      </c>
      <c r="F8" s="15" t="s">
        <v>38</v>
      </c>
      <c r="G8" s="15" t="s">
        <v>38</v>
      </c>
      <c r="H8" s="15" t="s">
        <v>38</v>
      </c>
      <c r="I8" s="15" t="s">
        <v>38</v>
      </c>
      <c r="J8" s="15" t="s">
        <v>38</v>
      </c>
      <c r="K8" s="15" t="s">
        <v>38</v>
      </c>
      <c r="L8" s="15" t="s">
        <v>38</v>
      </c>
    </row>
    <row r="9" spans="1:12" ht="16" customHeight="1">
      <c r="A9" s="183" t="s">
        <v>39</v>
      </c>
      <c r="B9" s="6" t="s">
        <v>23</v>
      </c>
      <c r="C9" s="16"/>
      <c r="D9" s="16"/>
      <c r="E9" s="16"/>
      <c r="F9" s="16"/>
      <c r="G9" s="16"/>
      <c r="H9" s="16"/>
      <c r="I9" s="16"/>
      <c r="J9" s="16"/>
      <c r="K9" s="16"/>
      <c r="L9" s="16"/>
    </row>
    <row r="10" spans="1:12" ht="16" customHeight="1">
      <c r="A10" s="184"/>
      <c r="B10" s="7" t="s">
        <v>24</v>
      </c>
      <c r="C10" s="17"/>
      <c r="D10" s="17"/>
      <c r="E10" s="17"/>
      <c r="F10" s="17"/>
      <c r="G10" s="17"/>
      <c r="H10" s="17"/>
      <c r="I10" s="17"/>
      <c r="J10" s="17"/>
      <c r="K10" s="17"/>
      <c r="L10" s="17"/>
    </row>
    <row r="11" spans="1:12" ht="16" customHeight="1">
      <c r="A11" s="184"/>
      <c r="B11" s="7" t="s">
        <v>25</v>
      </c>
      <c r="C11" s="17"/>
      <c r="D11" s="17"/>
      <c r="E11" s="17"/>
      <c r="F11" s="17"/>
      <c r="G11" s="17"/>
      <c r="H11" s="17"/>
      <c r="I11" s="17"/>
      <c r="J11" s="17"/>
      <c r="K11" s="17"/>
      <c r="L11" s="17"/>
    </row>
    <row r="12" spans="1:12" ht="16" customHeight="1">
      <c r="A12" s="184"/>
      <c r="B12" s="7" t="s">
        <v>26</v>
      </c>
      <c r="C12" s="17"/>
      <c r="D12" s="17"/>
      <c r="E12" s="17"/>
      <c r="F12" s="17"/>
      <c r="G12" s="17"/>
      <c r="H12" s="17"/>
      <c r="I12" s="17"/>
      <c r="J12" s="17"/>
      <c r="K12" s="17"/>
      <c r="L12" s="17"/>
    </row>
    <row r="13" spans="1:12" ht="16" customHeight="1">
      <c r="A13" s="184"/>
      <c r="B13" s="7" t="s">
        <v>27</v>
      </c>
      <c r="C13" s="17"/>
      <c r="D13" s="17"/>
      <c r="E13" s="17"/>
      <c r="F13" s="17"/>
      <c r="G13" s="17"/>
      <c r="H13" s="17"/>
      <c r="I13" s="17"/>
      <c r="J13" s="17"/>
      <c r="K13" s="17"/>
      <c r="L13" s="17"/>
    </row>
    <row r="14" spans="1:12" ht="16" customHeight="1">
      <c r="A14" s="184"/>
      <c r="B14" s="7" t="s">
        <v>28</v>
      </c>
      <c r="C14" s="17"/>
      <c r="D14" s="17"/>
      <c r="E14" s="17"/>
      <c r="F14" s="17"/>
      <c r="G14" s="17"/>
      <c r="H14" s="17"/>
      <c r="I14" s="17"/>
      <c r="J14" s="17"/>
      <c r="K14" s="17"/>
      <c r="L14" s="17"/>
    </row>
    <row r="15" spans="1:12" ht="16" customHeight="1">
      <c r="A15" s="184"/>
      <c r="B15" s="7" t="s">
        <v>29</v>
      </c>
      <c r="C15" s="17"/>
      <c r="D15" s="17"/>
      <c r="E15" s="17"/>
      <c r="F15" s="17"/>
      <c r="G15" s="17"/>
      <c r="H15" s="17"/>
      <c r="I15" s="17"/>
      <c r="J15" s="17"/>
      <c r="K15" s="17"/>
      <c r="L15" s="17"/>
    </row>
    <row r="16" spans="1:12" ht="16" customHeight="1">
      <c r="A16" s="184"/>
      <c r="B16" s="7" t="s">
        <v>30</v>
      </c>
      <c r="C16" s="17"/>
      <c r="D16" s="17"/>
      <c r="E16" s="17"/>
      <c r="F16" s="17"/>
      <c r="G16" s="17"/>
      <c r="H16" s="17"/>
      <c r="I16" s="17"/>
      <c r="J16" s="17"/>
      <c r="K16" s="17"/>
      <c r="L16" s="17"/>
    </row>
    <row r="17" spans="1:12" ht="16" customHeight="1">
      <c r="A17" s="184"/>
      <c r="B17" s="7" t="s">
        <v>31</v>
      </c>
      <c r="C17" s="17"/>
      <c r="D17" s="17"/>
      <c r="E17" s="17"/>
      <c r="F17" s="17"/>
      <c r="G17" s="17"/>
      <c r="H17" s="17"/>
      <c r="I17" s="17"/>
      <c r="J17" s="17"/>
      <c r="K17" s="17"/>
      <c r="L17" s="17"/>
    </row>
    <row r="18" spans="1:12" ht="16" customHeight="1">
      <c r="A18" s="184"/>
      <c r="B18" s="7" t="s">
        <v>32</v>
      </c>
      <c r="C18" s="17"/>
      <c r="D18" s="17"/>
      <c r="E18" s="17"/>
      <c r="F18" s="17"/>
      <c r="G18" s="17"/>
      <c r="H18" s="17"/>
      <c r="I18" s="17"/>
      <c r="J18" s="17"/>
      <c r="K18" s="17"/>
      <c r="L18" s="17"/>
    </row>
    <row r="19" spans="1:12" ht="16" customHeight="1">
      <c r="A19" s="184"/>
      <c r="B19" s="7" t="s">
        <v>33</v>
      </c>
      <c r="C19" s="17"/>
      <c r="D19" s="17"/>
      <c r="E19" s="17"/>
      <c r="F19" s="17"/>
      <c r="G19" s="17"/>
      <c r="H19" s="17"/>
      <c r="I19" s="17"/>
      <c r="J19" s="17"/>
      <c r="K19" s="17"/>
      <c r="L19" s="17"/>
    </row>
    <row r="20" spans="1:12" ht="16" customHeight="1" thickBot="1">
      <c r="A20" s="184"/>
      <c r="B20" s="8" t="s">
        <v>34</v>
      </c>
      <c r="C20" s="18"/>
      <c r="D20" s="18"/>
      <c r="E20" s="18"/>
      <c r="F20" s="18"/>
      <c r="G20" s="18"/>
      <c r="H20" s="18"/>
      <c r="I20" s="18"/>
      <c r="J20" s="18"/>
      <c r="K20" s="18"/>
      <c r="L20" s="18"/>
    </row>
    <row r="21" spans="1:12" ht="16" customHeight="1" thickTop="1">
      <c r="A21" s="185"/>
      <c r="B21" s="6" t="s">
        <v>40</v>
      </c>
      <c r="C21" s="19">
        <f t="shared" ref="C21:L21" si="0">SUM(C9:C20)</f>
        <v>0</v>
      </c>
      <c r="D21" s="19">
        <f t="shared" si="0"/>
        <v>0</v>
      </c>
      <c r="E21" s="19">
        <f t="shared" si="0"/>
        <v>0</v>
      </c>
      <c r="F21" s="19">
        <f t="shared" si="0"/>
        <v>0</v>
      </c>
      <c r="G21" s="19">
        <f t="shared" si="0"/>
        <v>0</v>
      </c>
      <c r="H21" s="19">
        <f t="shared" si="0"/>
        <v>0</v>
      </c>
      <c r="I21" s="19">
        <f t="shared" si="0"/>
        <v>0</v>
      </c>
      <c r="J21" s="19">
        <f t="shared" si="0"/>
        <v>0</v>
      </c>
      <c r="K21" s="19">
        <f t="shared" si="0"/>
        <v>0</v>
      </c>
      <c r="L21" s="19">
        <f t="shared" si="0"/>
        <v>0</v>
      </c>
    </row>
    <row r="22" spans="1:12" ht="16" customHeight="1">
      <c r="A22" s="183" t="s">
        <v>41</v>
      </c>
      <c r="B22" s="6" t="s">
        <v>23</v>
      </c>
      <c r="C22" s="16"/>
      <c r="D22" s="16"/>
      <c r="E22" s="16"/>
      <c r="F22" s="16"/>
      <c r="G22" s="16"/>
      <c r="H22" s="16"/>
      <c r="I22" s="16"/>
      <c r="J22" s="16"/>
      <c r="K22" s="16"/>
      <c r="L22" s="16"/>
    </row>
    <row r="23" spans="1:12" ht="16" customHeight="1">
      <c r="A23" s="184"/>
      <c r="B23" s="7" t="s">
        <v>24</v>
      </c>
      <c r="C23" s="17"/>
      <c r="D23" s="17"/>
      <c r="E23" s="17"/>
      <c r="F23" s="17"/>
      <c r="G23" s="17"/>
      <c r="H23" s="17"/>
      <c r="I23" s="17"/>
      <c r="J23" s="17"/>
      <c r="K23" s="17"/>
      <c r="L23" s="17"/>
    </row>
    <row r="24" spans="1:12" ht="16" customHeight="1">
      <c r="A24" s="184"/>
      <c r="B24" s="7" t="s">
        <v>25</v>
      </c>
      <c r="C24" s="17"/>
      <c r="D24" s="17"/>
      <c r="E24" s="17"/>
      <c r="F24" s="17"/>
      <c r="G24" s="17"/>
      <c r="H24" s="17"/>
      <c r="I24" s="17"/>
      <c r="J24" s="17"/>
      <c r="K24" s="17"/>
      <c r="L24" s="17"/>
    </row>
    <row r="25" spans="1:12" ht="16" customHeight="1">
      <c r="A25" s="184"/>
      <c r="B25" s="7" t="s">
        <v>26</v>
      </c>
      <c r="C25" s="17"/>
      <c r="D25" s="17"/>
      <c r="E25" s="17"/>
      <c r="F25" s="17"/>
      <c r="G25" s="17"/>
      <c r="H25" s="17"/>
      <c r="I25" s="17"/>
      <c r="J25" s="17"/>
      <c r="K25" s="17"/>
      <c r="L25" s="17"/>
    </row>
    <row r="26" spans="1:12" ht="16" customHeight="1">
      <c r="A26" s="184"/>
      <c r="B26" s="7" t="s">
        <v>27</v>
      </c>
      <c r="C26" s="17"/>
      <c r="D26" s="17"/>
      <c r="E26" s="17"/>
      <c r="F26" s="17"/>
      <c r="G26" s="17"/>
      <c r="H26" s="17"/>
      <c r="I26" s="17"/>
      <c r="J26" s="17"/>
      <c r="K26" s="17"/>
      <c r="L26" s="17"/>
    </row>
    <row r="27" spans="1:12" ht="16" customHeight="1">
      <c r="A27" s="184"/>
      <c r="B27" s="7" t="s">
        <v>28</v>
      </c>
      <c r="C27" s="17"/>
      <c r="D27" s="17"/>
      <c r="E27" s="17"/>
      <c r="F27" s="17"/>
      <c r="G27" s="17"/>
      <c r="H27" s="17"/>
      <c r="I27" s="17"/>
      <c r="J27" s="17"/>
      <c r="K27" s="17"/>
      <c r="L27" s="17"/>
    </row>
    <row r="28" spans="1:12" ht="16" customHeight="1">
      <c r="A28" s="184"/>
      <c r="B28" s="7" t="s">
        <v>29</v>
      </c>
      <c r="C28" s="17"/>
      <c r="D28" s="17"/>
      <c r="E28" s="17"/>
      <c r="F28" s="17"/>
      <c r="G28" s="17"/>
      <c r="H28" s="17"/>
      <c r="I28" s="17"/>
      <c r="J28" s="17"/>
      <c r="K28" s="17"/>
      <c r="L28" s="17"/>
    </row>
    <row r="29" spans="1:12" ht="16" customHeight="1">
      <c r="A29" s="184"/>
      <c r="B29" s="7" t="s">
        <v>30</v>
      </c>
      <c r="C29" s="17"/>
      <c r="D29" s="17"/>
      <c r="E29" s="17"/>
      <c r="F29" s="17"/>
      <c r="G29" s="17"/>
      <c r="H29" s="17"/>
      <c r="I29" s="17"/>
      <c r="J29" s="17"/>
      <c r="K29" s="17"/>
      <c r="L29" s="17"/>
    </row>
    <row r="30" spans="1:12" ht="16" customHeight="1">
      <c r="A30" s="184"/>
      <c r="B30" s="7" t="s">
        <v>31</v>
      </c>
      <c r="C30" s="17"/>
      <c r="D30" s="17"/>
      <c r="E30" s="17"/>
      <c r="F30" s="17"/>
      <c r="G30" s="17"/>
      <c r="H30" s="17"/>
      <c r="I30" s="17"/>
      <c r="J30" s="17"/>
      <c r="K30" s="17"/>
      <c r="L30" s="17"/>
    </row>
    <row r="31" spans="1:12" ht="16" customHeight="1">
      <c r="A31" s="184"/>
      <c r="B31" s="7" t="s">
        <v>32</v>
      </c>
      <c r="C31" s="17"/>
      <c r="D31" s="17"/>
      <c r="E31" s="17"/>
      <c r="F31" s="17"/>
      <c r="G31" s="17"/>
      <c r="H31" s="17"/>
      <c r="I31" s="17"/>
      <c r="J31" s="17"/>
      <c r="K31" s="17"/>
      <c r="L31" s="17"/>
    </row>
    <row r="32" spans="1:12" ht="16" customHeight="1">
      <c r="A32" s="184"/>
      <c r="B32" s="7" t="s">
        <v>33</v>
      </c>
      <c r="C32" s="17"/>
      <c r="D32" s="17"/>
      <c r="E32" s="17"/>
      <c r="F32" s="17"/>
      <c r="G32" s="17"/>
      <c r="H32" s="17"/>
      <c r="I32" s="17"/>
      <c r="J32" s="17"/>
      <c r="K32" s="17"/>
      <c r="L32" s="17"/>
    </row>
    <row r="33" spans="1:12" ht="16" customHeight="1" thickBot="1">
      <c r="A33" s="184"/>
      <c r="B33" s="8" t="s">
        <v>34</v>
      </c>
      <c r="C33" s="18"/>
      <c r="D33" s="18"/>
      <c r="E33" s="18"/>
      <c r="F33" s="18"/>
      <c r="G33" s="18"/>
      <c r="H33" s="18"/>
      <c r="I33" s="18"/>
      <c r="J33" s="18"/>
      <c r="K33" s="18"/>
      <c r="L33" s="18"/>
    </row>
    <row r="34" spans="1:12" ht="16" customHeight="1" thickTop="1">
      <c r="A34" s="185"/>
      <c r="B34" s="6" t="s">
        <v>40</v>
      </c>
      <c r="C34" s="19">
        <f>SUM(C22:C33)</f>
        <v>0</v>
      </c>
      <c r="D34" s="19">
        <f t="shared" ref="D34:K34" si="1">SUM(D22:D33)</f>
        <v>0</v>
      </c>
      <c r="E34" s="19">
        <f t="shared" si="1"/>
        <v>0</v>
      </c>
      <c r="F34" s="19">
        <f t="shared" si="1"/>
        <v>0</v>
      </c>
      <c r="G34" s="19">
        <f t="shared" si="1"/>
        <v>0</v>
      </c>
      <c r="H34" s="19">
        <f t="shared" si="1"/>
        <v>0</v>
      </c>
      <c r="I34" s="19">
        <f t="shared" si="1"/>
        <v>0</v>
      </c>
      <c r="J34" s="19">
        <f t="shared" si="1"/>
        <v>0</v>
      </c>
      <c r="K34" s="19">
        <f t="shared" si="1"/>
        <v>0</v>
      </c>
      <c r="L34" s="19">
        <f>SUM(L22:L33)</f>
        <v>0</v>
      </c>
    </row>
    <row r="35" spans="1:12">
      <c r="B35" s="20" t="s">
        <v>42</v>
      </c>
      <c r="C35" s="21"/>
    </row>
    <row r="36" spans="1:12" ht="27.5" customHeight="1">
      <c r="B36" s="165" t="s">
        <v>292</v>
      </c>
      <c r="C36" s="166"/>
      <c r="D36" s="166"/>
      <c r="E36" s="166"/>
      <c r="F36" s="166"/>
      <c r="G36" s="166"/>
      <c r="H36" s="166"/>
      <c r="I36" s="166"/>
      <c r="J36" s="166"/>
      <c r="K36" s="166"/>
      <c r="L36" s="166"/>
    </row>
    <row r="37" spans="1:12" ht="14.5" customHeight="1">
      <c r="B37" s="20" t="s">
        <v>79</v>
      </c>
      <c r="C37" s="21"/>
    </row>
    <row r="38" spans="1:12">
      <c r="B38" s="20"/>
      <c r="C38" s="21"/>
    </row>
  </sheetData>
  <mergeCells count="20">
    <mergeCell ref="A9:A21"/>
    <mergeCell ref="A22:A34"/>
    <mergeCell ref="G6:G7"/>
    <mergeCell ref="H6:H7"/>
    <mergeCell ref="A6:A8"/>
    <mergeCell ref="H2:I2"/>
    <mergeCell ref="J2:L2"/>
    <mergeCell ref="H3:I3"/>
    <mergeCell ref="J3:L3"/>
    <mergeCell ref="C5:L5"/>
    <mergeCell ref="B36:L36"/>
    <mergeCell ref="I6:I7"/>
    <mergeCell ref="J6:J7"/>
    <mergeCell ref="K6:K7"/>
    <mergeCell ref="L6:L7"/>
    <mergeCell ref="C6:C7"/>
    <mergeCell ref="D6:D7"/>
    <mergeCell ref="E6:E7"/>
    <mergeCell ref="F6:F7"/>
    <mergeCell ref="B7:B8"/>
  </mergeCells>
  <phoneticPr fontId="1"/>
  <printOptions horizontalCentered="1"/>
  <pageMargins left="0.59055118110236227" right="0.59055118110236227" top="0.78740157480314965" bottom="0.59055118110236227" header="0.51181102362204722" footer="0.51181102362204722"/>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40"/>
  <sheetViews>
    <sheetView zoomScaleNormal="100" workbookViewId="0">
      <selection activeCell="C6" sqref="C6:C7"/>
    </sheetView>
  </sheetViews>
  <sheetFormatPr defaultRowHeight="13"/>
  <cols>
    <col min="1" max="1" width="2.4140625" style="1" customWidth="1"/>
    <col min="2" max="2" width="4.25" style="1" customWidth="1"/>
    <col min="3" max="3" width="36.1640625" style="1" customWidth="1"/>
    <col min="4" max="4" width="11.08203125" style="1" customWidth="1"/>
    <col min="5" max="5" width="25.6640625" style="1" customWidth="1"/>
    <col min="6" max="6" width="4.25" style="1" customWidth="1"/>
    <col min="7" max="256" width="8.6640625" style="1"/>
    <col min="257" max="257" width="2.4140625" style="1" customWidth="1"/>
    <col min="258" max="258" width="4.25" style="1" customWidth="1"/>
    <col min="259" max="259" width="36.1640625" style="1" customWidth="1"/>
    <col min="260" max="260" width="11.08203125" style="1" customWidth="1"/>
    <col min="261" max="261" width="25.6640625" style="1" customWidth="1"/>
    <col min="262" max="262" width="4.25" style="1" customWidth="1"/>
    <col min="263" max="512" width="8.6640625" style="1"/>
    <col min="513" max="513" width="2.4140625" style="1" customWidth="1"/>
    <col min="514" max="514" width="4.25" style="1" customWidth="1"/>
    <col min="515" max="515" width="36.1640625" style="1" customWidth="1"/>
    <col min="516" max="516" width="11.08203125" style="1" customWidth="1"/>
    <col min="517" max="517" width="25.6640625" style="1" customWidth="1"/>
    <col min="518" max="518" width="4.25" style="1" customWidth="1"/>
    <col min="519" max="768" width="8.6640625" style="1"/>
    <col min="769" max="769" width="2.4140625" style="1" customWidth="1"/>
    <col min="770" max="770" width="4.25" style="1" customWidth="1"/>
    <col min="771" max="771" width="36.1640625" style="1" customWidth="1"/>
    <col min="772" max="772" width="11.08203125" style="1" customWidth="1"/>
    <col min="773" max="773" width="25.6640625" style="1" customWidth="1"/>
    <col min="774" max="774" width="4.25" style="1" customWidth="1"/>
    <col min="775" max="1024" width="8.6640625" style="1"/>
    <col min="1025" max="1025" width="2.4140625" style="1" customWidth="1"/>
    <col min="1026" max="1026" width="4.25" style="1" customWidth="1"/>
    <col min="1027" max="1027" width="36.1640625" style="1" customWidth="1"/>
    <col min="1028" max="1028" width="11.08203125" style="1" customWidth="1"/>
    <col min="1029" max="1029" width="25.6640625" style="1" customWidth="1"/>
    <col min="1030" max="1030" width="4.25" style="1" customWidth="1"/>
    <col min="1031" max="1280" width="8.6640625" style="1"/>
    <col min="1281" max="1281" width="2.4140625" style="1" customWidth="1"/>
    <col min="1282" max="1282" width="4.25" style="1" customWidth="1"/>
    <col min="1283" max="1283" width="36.1640625" style="1" customWidth="1"/>
    <col min="1284" max="1284" width="11.08203125" style="1" customWidth="1"/>
    <col min="1285" max="1285" width="25.6640625" style="1" customWidth="1"/>
    <col min="1286" max="1286" width="4.25" style="1" customWidth="1"/>
    <col min="1287" max="1536" width="8.6640625" style="1"/>
    <col min="1537" max="1537" width="2.4140625" style="1" customWidth="1"/>
    <col min="1538" max="1538" width="4.25" style="1" customWidth="1"/>
    <col min="1539" max="1539" width="36.1640625" style="1" customWidth="1"/>
    <col min="1540" max="1540" width="11.08203125" style="1" customWidth="1"/>
    <col min="1541" max="1541" width="25.6640625" style="1" customWidth="1"/>
    <col min="1542" max="1542" width="4.25" style="1" customWidth="1"/>
    <col min="1543" max="1792" width="8.6640625" style="1"/>
    <col min="1793" max="1793" width="2.4140625" style="1" customWidth="1"/>
    <col min="1794" max="1794" width="4.25" style="1" customWidth="1"/>
    <col min="1795" max="1795" width="36.1640625" style="1" customWidth="1"/>
    <col min="1796" max="1796" width="11.08203125" style="1" customWidth="1"/>
    <col min="1797" max="1797" width="25.6640625" style="1" customWidth="1"/>
    <col min="1798" max="1798" width="4.25" style="1" customWidth="1"/>
    <col min="1799" max="2048" width="8.6640625" style="1"/>
    <col min="2049" max="2049" width="2.4140625" style="1" customWidth="1"/>
    <col min="2050" max="2050" width="4.25" style="1" customWidth="1"/>
    <col min="2051" max="2051" width="36.1640625" style="1" customWidth="1"/>
    <col min="2052" max="2052" width="11.08203125" style="1" customWidth="1"/>
    <col min="2053" max="2053" width="25.6640625" style="1" customWidth="1"/>
    <col min="2054" max="2054" width="4.25" style="1" customWidth="1"/>
    <col min="2055" max="2304" width="8.6640625" style="1"/>
    <col min="2305" max="2305" width="2.4140625" style="1" customWidth="1"/>
    <col min="2306" max="2306" width="4.25" style="1" customWidth="1"/>
    <col min="2307" max="2307" width="36.1640625" style="1" customWidth="1"/>
    <col min="2308" max="2308" width="11.08203125" style="1" customWidth="1"/>
    <col min="2309" max="2309" width="25.6640625" style="1" customWidth="1"/>
    <col min="2310" max="2310" width="4.25" style="1" customWidth="1"/>
    <col min="2311" max="2560" width="8.6640625" style="1"/>
    <col min="2561" max="2561" width="2.4140625" style="1" customWidth="1"/>
    <col min="2562" max="2562" width="4.25" style="1" customWidth="1"/>
    <col min="2563" max="2563" width="36.1640625" style="1" customWidth="1"/>
    <col min="2564" max="2564" width="11.08203125" style="1" customWidth="1"/>
    <col min="2565" max="2565" width="25.6640625" style="1" customWidth="1"/>
    <col min="2566" max="2566" width="4.25" style="1" customWidth="1"/>
    <col min="2567" max="2816" width="8.6640625" style="1"/>
    <col min="2817" max="2817" width="2.4140625" style="1" customWidth="1"/>
    <col min="2818" max="2818" width="4.25" style="1" customWidth="1"/>
    <col min="2819" max="2819" width="36.1640625" style="1" customWidth="1"/>
    <col min="2820" max="2820" width="11.08203125" style="1" customWidth="1"/>
    <col min="2821" max="2821" width="25.6640625" style="1" customWidth="1"/>
    <col min="2822" max="2822" width="4.25" style="1" customWidth="1"/>
    <col min="2823" max="3072" width="8.6640625" style="1"/>
    <col min="3073" max="3073" width="2.4140625" style="1" customWidth="1"/>
    <col min="3074" max="3074" width="4.25" style="1" customWidth="1"/>
    <col min="3075" max="3075" width="36.1640625" style="1" customWidth="1"/>
    <col min="3076" max="3076" width="11.08203125" style="1" customWidth="1"/>
    <col min="3077" max="3077" width="25.6640625" style="1" customWidth="1"/>
    <col min="3078" max="3078" width="4.25" style="1" customWidth="1"/>
    <col min="3079" max="3328" width="8.6640625" style="1"/>
    <col min="3329" max="3329" width="2.4140625" style="1" customWidth="1"/>
    <col min="3330" max="3330" width="4.25" style="1" customWidth="1"/>
    <col min="3331" max="3331" width="36.1640625" style="1" customWidth="1"/>
    <col min="3332" max="3332" width="11.08203125" style="1" customWidth="1"/>
    <col min="3333" max="3333" width="25.6640625" style="1" customWidth="1"/>
    <col min="3334" max="3334" width="4.25" style="1" customWidth="1"/>
    <col min="3335" max="3584" width="8.6640625" style="1"/>
    <col min="3585" max="3585" width="2.4140625" style="1" customWidth="1"/>
    <col min="3586" max="3586" width="4.25" style="1" customWidth="1"/>
    <col min="3587" max="3587" width="36.1640625" style="1" customWidth="1"/>
    <col min="3588" max="3588" width="11.08203125" style="1" customWidth="1"/>
    <col min="3589" max="3589" width="25.6640625" style="1" customWidth="1"/>
    <col min="3590" max="3590" width="4.25" style="1" customWidth="1"/>
    <col min="3591" max="3840" width="8.6640625" style="1"/>
    <col min="3841" max="3841" width="2.4140625" style="1" customWidth="1"/>
    <col min="3842" max="3842" width="4.25" style="1" customWidth="1"/>
    <col min="3843" max="3843" width="36.1640625" style="1" customWidth="1"/>
    <col min="3844" max="3844" width="11.08203125" style="1" customWidth="1"/>
    <col min="3845" max="3845" width="25.6640625" style="1" customWidth="1"/>
    <col min="3846" max="3846" width="4.25" style="1" customWidth="1"/>
    <col min="3847" max="4096" width="8.6640625" style="1"/>
    <col min="4097" max="4097" width="2.4140625" style="1" customWidth="1"/>
    <col min="4098" max="4098" width="4.25" style="1" customWidth="1"/>
    <col min="4099" max="4099" width="36.1640625" style="1" customWidth="1"/>
    <col min="4100" max="4100" width="11.08203125" style="1" customWidth="1"/>
    <col min="4101" max="4101" width="25.6640625" style="1" customWidth="1"/>
    <col min="4102" max="4102" width="4.25" style="1" customWidth="1"/>
    <col min="4103" max="4352" width="8.6640625" style="1"/>
    <col min="4353" max="4353" width="2.4140625" style="1" customWidth="1"/>
    <col min="4354" max="4354" width="4.25" style="1" customWidth="1"/>
    <col min="4355" max="4355" width="36.1640625" style="1" customWidth="1"/>
    <col min="4356" max="4356" width="11.08203125" style="1" customWidth="1"/>
    <col min="4357" max="4357" width="25.6640625" style="1" customWidth="1"/>
    <col min="4358" max="4358" width="4.25" style="1" customWidth="1"/>
    <col min="4359" max="4608" width="8.6640625" style="1"/>
    <col min="4609" max="4609" width="2.4140625" style="1" customWidth="1"/>
    <col min="4610" max="4610" width="4.25" style="1" customWidth="1"/>
    <col min="4611" max="4611" width="36.1640625" style="1" customWidth="1"/>
    <col min="4612" max="4612" width="11.08203125" style="1" customWidth="1"/>
    <col min="4613" max="4613" width="25.6640625" style="1" customWidth="1"/>
    <col min="4614" max="4614" width="4.25" style="1" customWidth="1"/>
    <col min="4615" max="4864" width="8.6640625" style="1"/>
    <col min="4865" max="4865" width="2.4140625" style="1" customWidth="1"/>
    <col min="4866" max="4866" width="4.25" style="1" customWidth="1"/>
    <col min="4867" max="4867" width="36.1640625" style="1" customWidth="1"/>
    <col min="4868" max="4868" width="11.08203125" style="1" customWidth="1"/>
    <col min="4869" max="4869" width="25.6640625" style="1" customWidth="1"/>
    <col min="4870" max="4870" width="4.25" style="1" customWidth="1"/>
    <col min="4871" max="5120" width="8.6640625" style="1"/>
    <col min="5121" max="5121" width="2.4140625" style="1" customWidth="1"/>
    <col min="5122" max="5122" width="4.25" style="1" customWidth="1"/>
    <col min="5123" max="5123" width="36.1640625" style="1" customWidth="1"/>
    <col min="5124" max="5124" width="11.08203125" style="1" customWidth="1"/>
    <col min="5125" max="5125" width="25.6640625" style="1" customWidth="1"/>
    <col min="5126" max="5126" width="4.25" style="1" customWidth="1"/>
    <col min="5127" max="5376" width="8.6640625" style="1"/>
    <col min="5377" max="5377" width="2.4140625" style="1" customWidth="1"/>
    <col min="5378" max="5378" width="4.25" style="1" customWidth="1"/>
    <col min="5379" max="5379" width="36.1640625" style="1" customWidth="1"/>
    <col min="5380" max="5380" width="11.08203125" style="1" customWidth="1"/>
    <col min="5381" max="5381" width="25.6640625" style="1" customWidth="1"/>
    <col min="5382" max="5382" width="4.25" style="1" customWidth="1"/>
    <col min="5383" max="5632" width="8.6640625" style="1"/>
    <col min="5633" max="5633" width="2.4140625" style="1" customWidth="1"/>
    <col min="5634" max="5634" width="4.25" style="1" customWidth="1"/>
    <col min="5635" max="5635" width="36.1640625" style="1" customWidth="1"/>
    <col min="5636" max="5636" width="11.08203125" style="1" customWidth="1"/>
    <col min="5637" max="5637" width="25.6640625" style="1" customWidth="1"/>
    <col min="5638" max="5638" width="4.25" style="1" customWidth="1"/>
    <col min="5639" max="5888" width="8.6640625" style="1"/>
    <col min="5889" max="5889" width="2.4140625" style="1" customWidth="1"/>
    <col min="5890" max="5890" width="4.25" style="1" customWidth="1"/>
    <col min="5891" max="5891" width="36.1640625" style="1" customWidth="1"/>
    <col min="5892" max="5892" width="11.08203125" style="1" customWidth="1"/>
    <col min="5893" max="5893" width="25.6640625" style="1" customWidth="1"/>
    <col min="5894" max="5894" width="4.25" style="1" customWidth="1"/>
    <col min="5895" max="6144" width="8.6640625" style="1"/>
    <col min="6145" max="6145" width="2.4140625" style="1" customWidth="1"/>
    <col min="6146" max="6146" width="4.25" style="1" customWidth="1"/>
    <col min="6147" max="6147" width="36.1640625" style="1" customWidth="1"/>
    <col min="6148" max="6148" width="11.08203125" style="1" customWidth="1"/>
    <col min="6149" max="6149" width="25.6640625" style="1" customWidth="1"/>
    <col min="6150" max="6150" width="4.25" style="1" customWidth="1"/>
    <col min="6151" max="6400" width="8.6640625" style="1"/>
    <col min="6401" max="6401" width="2.4140625" style="1" customWidth="1"/>
    <col min="6402" max="6402" width="4.25" style="1" customWidth="1"/>
    <col min="6403" max="6403" width="36.1640625" style="1" customWidth="1"/>
    <col min="6404" max="6404" width="11.08203125" style="1" customWidth="1"/>
    <col min="6405" max="6405" width="25.6640625" style="1" customWidth="1"/>
    <col min="6406" max="6406" width="4.25" style="1" customWidth="1"/>
    <col min="6407" max="6656" width="8.6640625" style="1"/>
    <col min="6657" max="6657" width="2.4140625" style="1" customWidth="1"/>
    <col min="6658" max="6658" width="4.25" style="1" customWidth="1"/>
    <col min="6659" max="6659" width="36.1640625" style="1" customWidth="1"/>
    <col min="6660" max="6660" width="11.08203125" style="1" customWidth="1"/>
    <col min="6661" max="6661" width="25.6640625" style="1" customWidth="1"/>
    <col min="6662" max="6662" width="4.25" style="1" customWidth="1"/>
    <col min="6663" max="6912" width="8.6640625" style="1"/>
    <col min="6913" max="6913" width="2.4140625" style="1" customWidth="1"/>
    <col min="6914" max="6914" width="4.25" style="1" customWidth="1"/>
    <col min="6915" max="6915" width="36.1640625" style="1" customWidth="1"/>
    <col min="6916" max="6916" width="11.08203125" style="1" customWidth="1"/>
    <col min="6917" max="6917" width="25.6640625" style="1" customWidth="1"/>
    <col min="6918" max="6918" width="4.25" style="1" customWidth="1"/>
    <col min="6919" max="7168" width="8.6640625" style="1"/>
    <col min="7169" max="7169" width="2.4140625" style="1" customWidth="1"/>
    <col min="7170" max="7170" width="4.25" style="1" customWidth="1"/>
    <col min="7171" max="7171" width="36.1640625" style="1" customWidth="1"/>
    <col min="7172" max="7172" width="11.08203125" style="1" customWidth="1"/>
    <col min="7173" max="7173" width="25.6640625" style="1" customWidth="1"/>
    <col min="7174" max="7174" width="4.25" style="1" customWidth="1"/>
    <col min="7175" max="7424" width="8.6640625" style="1"/>
    <col min="7425" max="7425" width="2.4140625" style="1" customWidth="1"/>
    <col min="7426" max="7426" width="4.25" style="1" customWidth="1"/>
    <col min="7427" max="7427" width="36.1640625" style="1" customWidth="1"/>
    <col min="7428" max="7428" width="11.08203125" style="1" customWidth="1"/>
    <col min="7429" max="7429" width="25.6640625" style="1" customWidth="1"/>
    <col min="7430" max="7430" width="4.25" style="1" customWidth="1"/>
    <col min="7431" max="7680" width="8.6640625" style="1"/>
    <col min="7681" max="7681" width="2.4140625" style="1" customWidth="1"/>
    <col min="7682" max="7682" width="4.25" style="1" customWidth="1"/>
    <col min="7683" max="7683" width="36.1640625" style="1" customWidth="1"/>
    <col min="7684" max="7684" width="11.08203125" style="1" customWidth="1"/>
    <col min="7685" max="7685" width="25.6640625" style="1" customWidth="1"/>
    <col min="7686" max="7686" width="4.25" style="1" customWidth="1"/>
    <col min="7687" max="7936" width="8.6640625" style="1"/>
    <col min="7937" max="7937" width="2.4140625" style="1" customWidth="1"/>
    <col min="7938" max="7938" width="4.25" style="1" customWidth="1"/>
    <col min="7939" max="7939" width="36.1640625" style="1" customWidth="1"/>
    <col min="7940" max="7940" width="11.08203125" style="1" customWidth="1"/>
    <col min="7941" max="7941" width="25.6640625" style="1" customWidth="1"/>
    <col min="7942" max="7942" width="4.25" style="1" customWidth="1"/>
    <col min="7943" max="8192" width="8.6640625" style="1"/>
    <col min="8193" max="8193" width="2.4140625" style="1" customWidth="1"/>
    <col min="8194" max="8194" width="4.25" style="1" customWidth="1"/>
    <col min="8195" max="8195" width="36.1640625" style="1" customWidth="1"/>
    <col min="8196" max="8196" width="11.08203125" style="1" customWidth="1"/>
    <col min="8197" max="8197" width="25.6640625" style="1" customWidth="1"/>
    <col min="8198" max="8198" width="4.25" style="1" customWidth="1"/>
    <col min="8199" max="8448" width="8.6640625" style="1"/>
    <col min="8449" max="8449" width="2.4140625" style="1" customWidth="1"/>
    <col min="8450" max="8450" width="4.25" style="1" customWidth="1"/>
    <col min="8451" max="8451" width="36.1640625" style="1" customWidth="1"/>
    <col min="8452" max="8452" width="11.08203125" style="1" customWidth="1"/>
    <col min="8453" max="8453" width="25.6640625" style="1" customWidth="1"/>
    <col min="8454" max="8454" width="4.25" style="1" customWidth="1"/>
    <col min="8455" max="8704" width="8.6640625" style="1"/>
    <col min="8705" max="8705" width="2.4140625" style="1" customWidth="1"/>
    <col min="8706" max="8706" width="4.25" style="1" customWidth="1"/>
    <col min="8707" max="8707" width="36.1640625" style="1" customWidth="1"/>
    <col min="8708" max="8708" width="11.08203125" style="1" customWidth="1"/>
    <col min="8709" max="8709" width="25.6640625" style="1" customWidth="1"/>
    <col min="8710" max="8710" width="4.25" style="1" customWidth="1"/>
    <col min="8711" max="8960" width="8.6640625" style="1"/>
    <col min="8961" max="8961" width="2.4140625" style="1" customWidth="1"/>
    <col min="8962" max="8962" width="4.25" style="1" customWidth="1"/>
    <col min="8963" max="8963" width="36.1640625" style="1" customWidth="1"/>
    <col min="8964" max="8964" width="11.08203125" style="1" customWidth="1"/>
    <col min="8965" max="8965" width="25.6640625" style="1" customWidth="1"/>
    <col min="8966" max="8966" width="4.25" style="1" customWidth="1"/>
    <col min="8967" max="9216" width="8.6640625" style="1"/>
    <col min="9217" max="9217" width="2.4140625" style="1" customWidth="1"/>
    <col min="9218" max="9218" width="4.25" style="1" customWidth="1"/>
    <col min="9219" max="9219" width="36.1640625" style="1" customWidth="1"/>
    <col min="9220" max="9220" width="11.08203125" style="1" customWidth="1"/>
    <col min="9221" max="9221" width="25.6640625" style="1" customWidth="1"/>
    <col min="9222" max="9222" width="4.25" style="1" customWidth="1"/>
    <col min="9223" max="9472" width="8.6640625" style="1"/>
    <col min="9473" max="9473" width="2.4140625" style="1" customWidth="1"/>
    <col min="9474" max="9474" width="4.25" style="1" customWidth="1"/>
    <col min="9475" max="9475" width="36.1640625" style="1" customWidth="1"/>
    <col min="9476" max="9476" width="11.08203125" style="1" customWidth="1"/>
    <col min="9477" max="9477" width="25.6640625" style="1" customWidth="1"/>
    <col min="9478" max="9478" width="4.25" style="1" customWidth="1"/>
    <col min="9479" max="9728" width="8.6640625" style="1"/>
    <col min="9729" max="9729" width="2.4140625" style="1" customWidth="1"/>
    <col min="9730" max="9730" width="4.25" style="1" customWidth="1"/>
    <col min="9731" max="9731" width="36.1640625" style="1" customWidth="1"/>
    <col min="9732" max="9732" width="11.08203125" style="1" customWidth="1"/>
    <col min="9733" max="9733" width="25.6640625" style="1" customWidth="1"/>
    <col min="9734" max="9734" width="4.25" style="1" customWidth="1"/>
    <col min="9735" max="9984" width="8.6640625" style="1"/>
    <col min="9985" max="9985" width="2.4140625" style="1" customWidth="1"/>
    <col min="9986" max="9986" width="4.25" style="1" customWidth="1"/>
    <col min="9987" max="9987" width="36.1640625" style="1" customWidth="1"/>
    <col min="9988" max="9988" width="11.08203125" style="1" customWidth="1"/>
    <col min="9989" max="9989" width="25.6640625" style="1" customWidth="1"/>
    <col min="9990" max="9990" width="4.25" style="1" customWidth="1"/>
    <col min="9991" max="10240" width="8.6640625" style="1"/>
    <col min="10241" max="10241" width="2.4140625" style="1" customWidth="1"/>
    <col min="10242" max="10242" width="4.25" style="1" customWidth="1"/>
    <col min="10243" max="10243" width="36.1640625" style="1" customWidth="1"/>
    <col min="10244" max="10244" width="11.08203125" style="1" customWidth="1"/>
    <col min="10245" max="10245" width="25.6640625" style="1" customWidth="1"/>
    <col min="10246" max="10246" width="4.25" style="1" customWidth="1"/>
    <col min="10247" max="10496" width="8.6640625" style="1"/>
    <col min="10497" max="10497" width="2.4140625" style="1" customWidth="1"/>
    <col min="10498" max="10498" width="4.25" style="1" customWidth="1"/>
    <col min="10499" max="10499" width="36.1640625" style="1" customWidth="1"/>
    <col min="10500" max="10500" width="11.08203125" style="1" customWidth="1"/>
    <col min="10501" max="10501" width="25.6640625" style="1" customWidth="1"/>
    <col min="10502" max="10502" width="4.25" style="1" customWidth="1"/>
    <col min="10503" max="10752" width="8.6640625" style="1"/>
    <col min="10753" max="10753" width="2.4140625" style="1" customWidth="1"/>
    <col min="10754" max="10754" width="4.25" style="1" customWidth="1"/>
    <col min="10755" max="10755" width="36.1640625" style="1" customWidth="1"/>
    <col min="10756" max="10756" width="11.08203125" style="1" customWidth="1"/>
    <col min="10757" max="10757" width="25.6640625" style="1" customWidth="1"/>
    <col min="10758" max="10758" width="4.25" style="1" customWidth="1"/>
    <col min="10759" max="11008" width="8.6640625" style="1"/>
    <col min="11009" max="11009" width="2.4140625" style="1" customWidth="1"/>
    <col min="11010" max="11010" width="4.25" style="1" customWidth="1"/>
    <col min="11011" max="11011" width="36.1640625" style="1" customWidth="1"/>
    <col min="11012" max="11012" width="11.08203125" style="1" customWidth="1"/>
    <col min="11013" max="11013" width="25.6640625" style="1" customWidth="1"/>
    <col min="11014" max="11014" width="4.25" style="1" customWidth="1"/>
    <col min="11015" max="11264" width="8.6640625" style="1"/>
    <col min="11265" max="11265" width="2.4140625" style="1" customWidth="1"/>
    <col min="11266" max="11266" width="4.25" style="1" customWidth="1"/>
    <col min="11267" max="11267" width="36.1640625" style="1" customWidth="1"/>
    <col min="11268" max="11268" width="11.08203125" style="1" customWidth="1"/>
    <col min="11269" max="11269" width="25.6640625" style="1" customWidth="1"/>
    <col min="11270" max="11270" width="4.25" style="1" customWidth="1"/>
    <col min="11271" max="11520" width="8.6640625" style="1"/>
    <col min="11521" max="11521" width="2.4140625" style="1" customWidth="1"/>
    <col min="11522" max="11522" width="4.25" style="1" customWidth="1"/>
    <col min="11523" max="11523" width="36.1640625" style="1" customWidth="1"/>
    <col min="11524" max="11524" width="11.08203125" style="1" customWidth="1"/>
    <col min="11525" max="11525" width="25.6640625" style="1" customWidth="1"/>
    <col min="11526" max="11526" width="4.25" style="1" customWidth="1"/>
    <col min="11527" max="11776" width="8.6640625" style="1"/>
    <col min="11777" max="11777" width="2.4140625" style="1" customWidth="1"/>
    <col min="11778" max="11778" width="4.25" style="1" customWidth="1"/>
    <col min="11779" max="11779" width="36.1640625" style="1" customWidth="1"/>
    <col min="11780" max="11780" width="11.08203125" style="1" customWidth="1"/>
    <col min="11781" max="11781" width="25.6640625" style="1" customWidth="1"/>
    <col min="11782" max="11782" width="4.25" style="1" customWidth="1"/>
    <col min="11783" max="12032" width="8.6640625" style="1"/>
    <col min="12033" max="12033" width="2.4140625" style="1" customWidth="1"/>
    <col min="12034" max="12034" width="4.25" style="1" customWidth="1"/>
    <col min="12035" max="12035" width="36.1640625" style="1" customWidth="1"/>
    <col min="12036" max="12036" width="11.08203125" style="1" customWidth="1"/>
    <col min="12037" max="12037" width="25.6640625" style="1" customWidth="1"/>
    <col min="12038" max="12038" width="4.25" style="1" customWidth="1"/>
    <col min="12039" max="12288" width="8.6640625" style="1"/>
    <col min="12289" max="12289" width="2.4140625" style="1" customWidth="1"/>
    <col min="12290" max="12290" width="4.25" style="1" customWidth="1"/>
    <col min="12291" max="12291" width="36.1640625" style="1" customWidth="1"/>
    <col min="12292" max="12292" width="11.08203125" style="1" customWidth="1"/>
    <col min="12293" max="12293" width="25.6640625" style="1" customWidth="1"/>
    <col min="12294" max="12294" width="4.25" style="1" customWidth="1"/>
    <col min="12295" max="12544" width="8.6640625" style="1"/>
    <col min="12545" max="12545" width="2.4140625" style="1" customWidth="1"/>
    <col min="12546" max="12546" width="4.25" style="1" customWidth="1"/>
    <col min="12547" max="12547" width="36.1640625" style="1" customWidth="1"/>
    <col min="12548" max="12548" width="11.08203125" style="1" customWidth="1"/>
    <col min="12549" max="12549" width="25.6640625" style="1" customWidth="1"/>
    <col min="12550" max="12550" width="4.25" style="1" customWidth="1"/>
    <col min="12551" max="12800" width="8.6640625" style="1"/>
    <col min="12801" max="12801" width="2.4140625" style="1" customWidth="1"/>
    <col min="12802" max="12802" width="4.25" style="1" customWidth="1"/>
    <col min="12803" max="12803" width="36.1640625" style="1" customWidth="1"/>
    <col min="12804" max="12804" width="11.08203125" style="1" customWidth="1"/>
    <col min="12805" max="12805" width="25.6640625" style="1" customWidth="1"/>
    <col min="12806" max="12806" width="4.25" style="1" customWidth="1"/>
    <col min="12807" max="13056" width="8.6640625" style="1"/>
    <col min="13057" max="13057" width="2.4140625" style="1" customWidth="1"/>
    <col min="13058" max="13058" width="4.25" style="1" customWidth="1"/>
    <col min="13059" max="13059" width="36.1640625" style="1" customWidth="1"/>
    <col min="13060" max="13060" width="11.08203125" style="1" customWidth="1"/>
    <col min="13061" max="13061" width="25.6640625" style="1" customWidth="1"/>
    <col min="13062" max="13062" width="4.25" style="1" customWidth="1"/>
    <col min="13063" max="13312" width="8.6640625" style="1"/>
    <col min="13313" max="13313" width="2.4140625" style="1" customWidth="1"/>
    <col min="13314" max="13314" width="4.25" style="1" customWidth="1"/>
    <col min="13315" max="13315" width="36.1640625" style="1" customWidth="1"/>
    <col min="13316" max="13316" width="11.08203125" style="1" customWidth="1"/>
    <col min="13317" max="13317" width="25.6640625" style="1" customWidth="1"/>
    <col min="13318" max="13318" width="4.25" style="1" customWidth="1"/>
    <col min="13319" max="13568" width="8.6640625" style="1"/>
    <col min="13569" max="13569" width="2.4140625" style="1" customWidth="1"/>
    <col min="13570" max="13570" width="4.25" style="1" customWidth="1"/>
    <col min="13571" max="13571" width="36.1640625" style="1" customWidth="1"/>
    <col min="13572" max="13572" width="11.08203125" style="1" customWidth="1"/>
    <col min="13573" max="13573" width="25.6640625" style="1" customWidth="1"/>
    <col min="13574" max="13574" width="4.25" style="1" customWidth="1"/>
    <col min="13575" max="13824" width="8.6640625" style="1"/>
    <col min="13825" max="13825" width="2.4140625" style="1" customWidth="1"/>
    <col min="13826" max="13826" width="4.25" style="1" customWidth="1"/>
    <col min="13827" max="13827" width="36.1640625" style="1" customWidth="1"/>
    <col min="13828" max="13828" width="11.08203125" style="1" customWidth="1"/>
    <col min="13829" max="13829" width="25.6640625" style="1" customWidth="1"/>
    <col min="13830" max="13830" width="4.25" style="1" customWidth="1"/>
    <col min="13831" max="14080" width="8.6640625" style="1"/>
    <col min="14081" max="14081" width="2.4140625" style="1" customWidth="1"/>
    <col min="14082" max="14082" width="4.25" style="1" customWidth="1"/>
    <col min="14083" max="14083" width="36.1640625" style="1" customWidth="1"/>
    <col min="14084" max="14084" width="11.08203125" style="1" customWidth="1"/>
    <col min="14085" max="14085" width="25.6640625" style="1" customWidth="1"/>
    <col min="14086" max="14086" width="4.25" style="1" customWidth="1"/>
    <col min="14087" max="14336" width="8.6640625" style="1"/>
    <col min="14337" max="14337" width="2.4140625" style="1" customWidth="1"/>
    <col min="14338" max="14338" width="4.25" style="1" customWidth="1"/>
    <col min="14339" max="14339" width="36.1640625" style="1" customWidth="1"/>
    <col min="14340" max="14340" width="11.08203125" style="1" customWidth="1"/>
    <col min="14341" max="14341" width="25.6640625" style="1" customWidth="1"/>
    <col min="14342" max="14342" width="4.25" style="1" customWidth="1"/>
    <col min="14343" max="14592" width="8.6640625" style="1"/>
    <col min="14593" max="14593" width="2.4140625" style="1" customWidth="1"/>
    <col min="14594" max="14594" width="4.25" style="1" customWidth="1"/>
    <col min="14595" max="14595" width="36.1640625" style="1" customWidth="1"/>
    <col min="14596" max="14596" width="11.08203125" style="1" customWidth="1"/>
    <col min="14597" max="14597" width="25.6640625" style="1" customWidth="1"/>
    <col min="14598" max="14598" width="4.25" style="1" customWidth="1"/>
    <col min="14599" max="14848" width="8.6640625" style="1"/>
    <col min="14849" max="14849" width="2.4140625" style="1" customWidth="1"/>
    <col min="14850" max="14850" width="4.25" style="1" customWidth="1"/>
    <col min="14851" max="14851" width="36.1640625" style="1" customWidth="1"/>
    <col min="14852" max="14852" width="11.08203125" style="1" customWidth="1"/>
    <col min="14853" max="14853" width="25.6640625" style="1" customWidth="1"/>
    <col min="14854" max="14854" width="4.25" style="1" customWidth="1"/>
    <col min="14855" max="15104" width="8.6640625" style="1"/>
    <col min="15105" max="15105" width="2.4140625" style="1" customWidth="1"/>
    <col min="15106" max="15106" width="4.25" style="1" customWidth="1"/>
    <col min="15107" max="15107" width="36.1640625" style="1" customWidth="1"/>
    <col min="15108" max="15108" width="11.08203125" style="1" customWidth="1"/>
    <col min="15109" max="15109" width="25.6640625" style="1" customWidth="1"/>
    <col min="15110" max="15110" width="4.25" style="1" customWidth="1"/>
    <col min="15111" max="15360" width="8.6640625" style="1"/>
    <col min="15361" max="15361" width="2.4140625" style="1" customWidth="1"/>
    <col min="15362" max="15362" width="4.25" style="1" customWidth="1"/>
    <col min="15363" max="15363" width="36.1640625" style="1" customWidth="1"/>
    <col min="15364" max="15364" width="11.08203125" style="1" customWidth="1"/>
    <col min="15365" max="15365" width="25.6640625" style="1" customWidth="1"/>
    <col min="15366" max="15366" width="4.25" style="1" customWidth="1"/>
    <col min="15367" max="15616" width="8.6640625" style="1"/>
    <col min="15617" max="15617" width="2.4140625" style="1" customWidth="1"/>
    <col min="15618" max="15618" width="4.25" style="1" customWidth="1"/>
    <col min="15619" max="15619" width="36.1640625" style="1" customWidth="1"/>
    <col min="15620" max="15620" width="11.08203125" style="1" customWidth="1"/>
    <col min="15621" max="15621" width="25.6640625" style="1" customWidth="1"/>
    <col min="15622" max="15622" width="4.25" style="1" customWidth="1"/>
    <col min="15623" max="15872" width="8.6640625" style="1"/>
    <col min="15873" max="15873" width="2.4140625" style="1" customWidth="1"/>
    <col min="15874" max="15874" width="4.25" style="1" customWidth="1"/>
    <col min="15875" max="15875" width="36.1640625" style="1" customWidth="1"/>
    <col min="15876" max="15876" width="11.08203125" style="1" customWidth="1"/>
    <col min="15877" max="15877" width="25.6640625" style="1" customWidth="1"/>
    <col min="15878" max="15878" width="4.25" style="1" customWidth="1"/>
    <col min="15879" max="16128" width="8.6640625" style="1"/>
    <col min="16129" max="16129" width="2.4140625" style="1" customWidth="1"/>
    <col min="16130" max="16130" width="4.25" style="1" customWidth="1"/>
    <col min="16131" max="16131" width="36.1640625" style="1" customWidth="1"/>
    <col min="16132" max="16132" width="11.08203125" style="1" customWidth="1"/>
    <col min="16133" max="16133" width="25.6640625" style="1" customWidth="1"/>
    <col min="16134" max="16134" width="4.25" style="1" customWidth="1"/>
    <col min="16135" max="16384" width="8.6640625" style="1"/>
  </cols>
  <sheetData>
    <row r="1" spans="2:6">
      <c r="C1" s="150"/>
      <c r="D1" s="150"/>
      <c r="E1" s="150"/>
      <c r="F1" s="2"/>
    </row>
    <row r="2" spans="2:6" ht="16.5">
      <c r="B2" s="22" t="s">
        <v>43</v>
      </c>
      <c r="F2" s="2"/>
    </row>
    <row r="3" spans="2:6" ht="16.5">
      <c r="C3" s="23" t="s">
        <v>44</v>
      </c>
      <c r="F3" s="2"/>
    </row>
    <row r="4" spans="2:6" ht="16.5">
      <c r="C4" s="22"/>
      <c r="F4" s="2"/>
    </row>
    <row r="5" spans="2:6" ht="25" customHeight="1">
      <c r="C5" s="22"/>
      <c r="D5" s="4" t="s">
        <v>66</v>
      </c>
      <c r="E5" s="24">
        <f>提出書類確認リスト!$D$7</f>
        <v>0</v>
      </c>
      <c r="F5" s="2"/>
    </row>
    <row r="6" spans="2:6" ht="25" customHeight="1">
      <c r="D6" s="25" t="s">
        <v>45</v>
      </c>
      <c r="E6" s="26"/>
      <c r="F6" s="2"/>
    </row>
    <row r="7" spans="2:6">
      <c r="D7" s="27"/>
      <c r="E7" s="28"/>
      <c r="F7" s="2"/>
    </row>
    <row r="8" spans="2:6">
      <c r="F8" s="2"/>
    </row>
    <row r="9" spans="2:6" ht="27" customHeight="1">
      <c r="B9" s="29" t="s">
        <v>22</v>
      </c>
      <c r="C9" s="4" t="s">
        <v>46</v>
      </c>
      <c r="D9" s="30" t="s">
        <v>47</v>
      </c>
      <c r="E9" s="4" t="s">
        <v>70</v>
      </c>
      <c r="F9" s="2"/>
    </row>
    <row r="10" spans="2:6" ht="18" customHeight="1">
      <c r="B10" s="189" t="s">
        <v>39</v>
      </c>
      <c r="C10" s="31"/>
      <c r="D10" s="31"/>
      <c r="E10" s="32"/>
      <c r="F10" s="2"/>
    </row>
    <row r="11" spans="2:6" ht="18" customHeight="1">
      <c r="B11" s="190"/>
      <c r="C11" s="31"/>
      <c r="D11" s="31"/>
      <c r="E11" s="32"/>
      <c r="F11" s="2"/>
    </row>
    <row r="12" spans="2:6" ht="18" customHeight="1">
      <c r="B12" s="190"/>
      <c r="C12" s="31"/>
      <c r="D12" s="31"/>
      <c r="E12" s="32"/>
      <c r="F12" s="2"/>
    </row>
    <row r="13" spans="2:6" ht="18" customHeight="1">
      <c r="B13" s="190"/>
      <c r="C13" s="31"/>
      <c r="D13" s="31"/>
      <c r="E13" s="32"/>
      <c r="F13" s="2"/>
    </row>
    <row r="14" spans="2:6" ht="18" customHeight="1">
      <c r="B14" s="190"/>
      <c r="C14" s="31"/>
      <c r="D14" s="31"/>
      <c r="E14" s="32"/>
      <c r="F14" s="2"/>
    </row>
    <row r="15" spans="2:6" ht="18" customHeight="1">
      <c r="B15" s="190"/>
      <c r="C15" s="31"/>
      <c r="D15" s="31"/>
      <c r="E15" s="32"/>
      <c r="F15" s="2"/>
    </row>
    <row r="16" spans="2:6" ht="18" customHeight="1">
      <c r="B16" s="190"/>
      <c r="C16" s="31"/>
      <c r="D16" s="31"/>
      <c r="E16" s="32"/>
      <c r="F16" s="2"/>
    </row>
    <row r="17" spans="2:6" ht="18" customHeight="1">
      <c r="B17" s="190"/>
      <c r="C17" s="31"/>
      <c r="D17" s="31"/>
      <c r="E17" s="32"/>
      <c r="F17" s="2"/>
    </row>
    <row r="18" spans="2:6" ht="18" customHeight="1">
      <c r="B18" s="190"/>
      <c r="C18" s="31"/>
      <c r="D18" s="31"/>
      <c r="E18" s="32"/>
      <c r="F18" s="2"/>
    </row>
    <row r="19" spans="2:6" ht="18" customHeight="1">
      <c r="B19" s="190"/>
      <c r="C19" s="31"/>
      <c r="D19" s="31"/>
      <c r="E19" s="32"/>
      <c r="F19" s="2"/>
    </row>
    <row r="20" spans="2:6" ht="18" customHeight="1">
      <c r="B20" s="190"/>
      <c r="C20" s="31"/>
      <c r="D20" s="31"/>
      <c r="E20" s="32"/>
      <c r="F20" s="2"/>
    </row>
    <row r="21" spans="2:6" ht="18" customHeight="1">
      <c r="B21" s="190"/>
      <c r="C21" s="31"/>
      <c r="D21" s="31"/>
      <c r="E21" s="32"/>
      <c r="F21" s="2"/>
    </row>
    <row r="22" spans="2:6" ht="18" customHeight="1">
      <c r="B22" s="190"/>
      <c r="C22" s="31"/>
      <c r="D22" s="31"/>
      <c r="E22" s="32"/>
      <c r="F22" s="2"/>
    </row>
    <row r="23" spans="2:6" ht="18" customHeight="1">
      <c r="B23" s="191"/>
      <c r="C23" s="4" t="s">
        <v>5</v>
      </c>
      <c r="D23" s="29">
        <f>SUM(D10:D22)</f>
        <v>0</v>
      </c>
      <c r="E23" s="33">
        <f>SUM(E10:E22)</f>
        <v>0</v>
      </c>
      <c r="F23" s="2"/>
    </row>
    <row r="24" spans="2:6" ht="18" customHeight="1">
      <c r="B24" s="189" t="s">
        <v>48</v>
      </c>
      <c r="C24" s="31"/>
      <c r="D24" s="31"/>
      <c r="E24" s="32"/>
      <c r="F24" s="2"/>
    </row>
    <row r="25" spans="2:6" ht="18" customHeight="1">
      <c r="B25" s="190"/>
      <c r="C25" s="31"/>
      <c r="D25" s="31"/>
      <c r="E25" s="32"/>
      <c r="F25" s="2"/>
    </row>
    <row r="26" spans="2:6" ht="18" customHeight="1">
      <c r="B26" s="190"/>
      <c r="C26" s="31"/>
      <c r="D26" s="31"/>
      <c r="E26" s="32"/>
      <c r="F26" s="2"/>
    </row>
    <row r="27" spans="2:6" ht="18" customHeight="1">
      <c r="B27" s="190"/>
      <c r="C27" s="31"/>
      <c r="D27" s="31"/>
      <c r="E27" s="32"/>
      <c r="F27" s="2"/>
    </row>
    <row r="28" spans="2:6" ht="18" customHeight="1">
      <c r="B28" s="190"/>
      <c r="C28" s="31"/>
      <c r="D28" s="31"/>
      <c r="E28" s="32"/>
      <c r="F28" s="2"/>
    </row>
    <row r="29" spans="2:6" ht="18" customHeight="1">
      <c r="B29" s="190"/>
      <c r="C29" s="31"/>
      <c r="D29" s="31"/>
      <c r="E29" s="32"/>
      <c r="F29" s="2"/>
    </row>
    <row r="30" spans="2:6" ht="18" customHeight="1">
      <c r="B30" s="190"/>
      <c r="C30" s="31"/>
      <c r="D30" s="31"/>
      <c r="E30" s="32"/>
      <c r="F30" s="2"/>
    </row>
    <row r="31" spans="2:6" ht="18" customHeight="1">
      <c r="B31" s="190"/>
      <c r="C31" s="31"/>
      <c r="D31" s="31"/>
      <c r="E31" s="32"/>
      <c r="F31" s="2"/>
    </row>
    <row r="32" spans="2:6" ht="18" customHeight="1">
      <c r="B32" s="190"/>
      <c r="C32" s="31"/>
      <c r="D32" s="31"/>
      <c r="E32" s="32"/>
      <c r="F32" s="2"/>
    </row>
    <row r="33" spans="2:6" ht="18" customHeight="1">
      <c r="B33" s="190"/>
      <c r="C33" s="31"/>
      <c r="D33" s="31"/>
      <c r="E33" s="32"/>
      <c r="F33" s="2"/>
    </row>
    <row r="34" spans="2:6" ht="18" customHeight="1">
      <c r="B34" s="190"/>
      <c r="C34" s="31"/>
      <c r="D34" s="31"/>
      <c r="E34" s="32"/>
      <c r="F34" s="2"/>
    </row>
    <row r="35" spans="2:6" ht="18" customHeight="1">
      <c r="B35" s="190"/>
      <c r="C35" s="31"/>
      <c r="D35" s="31"/>
      <c r="E35" s="32"/>
      <c r="F35" s="2"/>
    </row>
    <row r="36" spans="2:6" ht="18" customHeight="1">
      <c r="B36" s="190"/>
      <c r="C36" s="31"/>
      <c r="D36" s="31"/>
      <c r="E36" s="32"/>
      <c r="F36" s="2"/>
    </row>
    <row r="37" spans="2:6" ht="18" customHeight="1">
      <c r="B37" s="191"/>
      <c r="C37" s="4" t="s">
        <v>5</v>
      </c>
      <c r="D37" s="29">
        <f>SUM(D24:D36)</f>
        <v>0</v>
      </c>
      <c r="E37" s="33">
        <f>SUM(E24:E36)</f>
        <v>0</v>
      </c>
      <c r="F37" s="2"/>
    </row>
    <row r="38" spans="2:6" ht="13.5" customHeight="1">
      <c r="C38" s="192" t="s">
        <v>49</v>
      </c>
      <c r="D38" s="192"/>
      <c r="E38" s="192"/>
      <c r="F38" s="34"/>
    </row>
    <row r="39" spans="2:6">
      <c r="C39" s="35"/>
      <c r="D39" s="35"/>
      <c r="E39" s="35"/>
      <c r="F39" s="34"/>
    </row>
    <row r="40" spans="2:6">
      <c r="C40" s="2"/>
      <c r="D40" s="2"/>
      <c r="E40" s="2"/>
      <c r="F40" s="2"/>
    </row>
  </sheetData>
  <mergeCells count="4">
    <mergeCell ref="C1:E1"/>
    <mergeCell ref="B10:B23"/>
    <mergeCell ref="B24:B37"/>
    <mergeCell ref="C38:E38"/>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50"/>
  <sheetViews>
    <sheetView zoomScaleNormal="100" workbookViewId="0">
      <selection activeCell="C6" sqref="C6:C7"/>
    </sheetView>
  </sheetViews>
  <sheetFormatPr defaultRowHeight="13"/>
  <cols>
    <col min="1" max="1" width="3.33203125" style="1" customWidth="1"/>
    <col min="2" max="2" width="4.25" style="1" customWidth="1"/>
    <col min="3" max="6" width="3.4140625" style="1" customWidth="1"/>
    <col min="7" max="18" width="4.25" style="1" customWidth="1"/>
    <col min="19" max="21" width="3.4140625" style="1" customWidth="1"/>
    <col min="22" max="22" width="4.25" style="1" customWidth="1"/>
    <col min="23" max="23" width="3.4140625" style="1" customWidth="1"/>
    <col min="24" max="256" width="8.6640625" style="1"/>
    <col min="257" max="257" width="3.33203125" style="1" customWidth="1"/>
    <col min="258" max="258" width="4.25" style="1" customWidth="1"/>
    <col min="259" max="262" width="3.4140625" style="1" customWidth="1"/>
    <col min="263" max="274" width="4.25" style="1" customWidth="1"/>
    <col min="275" max="277" width="3.4140625" style="1" customWidth="1"/>
    <col min="278" max="278" width="4.25" style="1" customWidth="1"/>
    <col min="279" max="279" width="3.4140625" style="1" customWidth="1"/>
    <col min="280" max="512" width="8.6640625" style="1"/>
    <col min="513" max="513" width="3.33203125" style="1" customWidth="1"/>
    <col min="514" max="514" width="4.25" style="1" customWidth="1"/>
    <col min="515" max="518" width="3.4140625" style="1" customWidth="1"/>
    <col min="519" max="530" width="4.25" style="1" customWidth="1"/>
    <col min="531" max="533" width="3.4140625" style="1" customWidth="1"/>
    <col min="534" max="534" width="4.25" style="1" customWidth="1"/>
    <col min="535" max="535" width="3.4140625" style="1" customWidth="1"/>
    <col min="536" max="768" width="8.6640625" style="1"/>
    <col min="769" max="769" width="3.33203125" style="1" customWidth="1"/>
    <col min="770" max="770" width="4.25" style="1" customWidth="1"/>
    <col min="771" max="774" width="3.4140625" style="1" customWidth="1"/>
    <col min="775" max="786" width="4.25" style="1" customWidth="1"/>
    <col min="787" max="789" width="3.4140625" style="1" customWidth="1"/>
    <col min="790" max="790" width="4.25" style="1" customWidth="1"/>
    <col min="791" max="791" width="3.4140625" style="1" customWidth="1"/>
    <col min="792" max="1024" width="8.6640625" style="1"/>
    <col min="1025" max="1025" width="3.33203125" style="1" customWidth="1"/>
    <col min="1026" max="1026" width="4.25" style="1" customWidth="1"/>
    <col min="1027" max="1030" width="3.4140625" style="1" customWidth="1"/>
    <col min="1031" max="1042" width="4.25" style="1" customWidth="1"/>
    <col min="1043" max="1045" width="3.4140625" style="1" customWidth="1"/>
    <col min="1046" max="1046" width="4.25" style="1" customWidth="1"/>
    <col min="1047" max="1047" width="3.4140625" style="1" customWidth="1"/>
    <col min="1048" max="1280" width="8.6640625" style="1"/>
    <col min="1281" max="1281" width="3.33203125" style="1" customWidth="1"/>
    <col min="1282" max="1282" width="4.25" style="1" customWidth="1"/>
    <col min="1283" max="1286" width="3.4140625" style="1" customWidth="1"/>
    <col min="1287" max="1298" width="4.25" style="1" customWidth="1"/>
    <col min="1299" max="1301" width="3.4140625" style="1" customWidth="1"/>
    <col min="1302" max="1302" width="4.25" style="1" customWidth="1"/>
    <col min="1303" max="1303" width="3.4140625" style="1" customWidth="1"/>
    <col min="1304" max="1536" width="8.6640625" style="1"/>
    <col min="1537" max="1537" width="3.33203125" style="1" customWidth="1"/>
    <col min="1538" max="1538" width="4.25" style="1" customWidth="1"/>
    <col min="1539" max="1542" width="3.4140625" style="1" customWidth="1"/>
    <col min="1543" max="1554" width="4.25" style="1" customWidth="1"/>
    <col min="1555" max="1557" width="3.4140625" style="1" customWidth="1"/>
    <col min="1558" max="1558" width="4.25" style="1" customWidth="1"/>
    <col min="1559" max="1559" width="3.4140625" style="1" customWidth="1"/>
    <col min="1560" max="1792" width="8.6640625" style="1"/>
    <col min="1793" max="1793" width="3.33203125" style="1" customWidth="1"/>
    <col min="1794" max="1794" width="4.25" style="1" customWidth="1"/>
    <col min="1795" max="1798" width="3.4140625" style="1" customWidth="1"/>
    <col min="1799" max="1810" width="4.25" style="1" customWidth="1"/>
    <col min="1811" max="1813" width="3.4140625" style="1" customWidth="1"/>
    <col min="1814" max="1814" width="4.25" style="1" customWidth="1"/>
    <col min="1815" max="1815" width="3.4140625" style="1" customWidth="1"/>
    <col min="1816" max="2048" width="8.6640625" style="1"/>
    <col min="2049" max="2049" width="3.33203125" style="1" customWidth="1"/>
    <col min="2050" max="2050" width="4.25" style="1" customWidth="1"/>
    <col min="2051" max="2054" width="3.4140625" style="1" customWidth="1"/>
    <col min="2055" max="2066" width="4.25" style="1" customWidth="1"/>
    <col min="2067" max="2069" width="3.4140625" style="1" customWidth="1"/>
    <col min="2070" max="2070" width="4.25" style="1" customWidth="1"/>
    <col min="2071" max="2071" width="3.4140625" style="1" customWidth="1"/>
    <col min="2072" max="2304" width="8.6640625" style="1"/>
    <col min="2305" max="2305" width="3.33203125" style="1" customWidth="1"/>
    <col min="2306" max="2306" width="4.25" style="1" customWidth="1"/>
    <col min="2307" max="2310" width="3.4140625" style="1" customWidth="1"/>
    <col min="2311" max="2322" width="4.25" style="1" customWidth="1"/>
    <col min="2323" max="2325" width="3.4140625" style="1" customWidth="1"/>
    <col min="2326" max="2326" width="4.25" style="1" customWidth="1"/>
    <col min="2327" max="2327" width="3.4140625" style="1" customWidth="1"/>
    <col min="2328" max="2560" width="8.6640625" style="1"/>
    <col min="2561" max="2561" width="3.33203125" style="1" customWidth="1"/>
    <col min="2562" max="2562" width="4.25" style="1" customWidth="1"/>
    <col min="2563" max="2566" width="3.4140625" style="1" customWidth="1"/>
    <col min="2567" max="2578" width="4.25" style="1" customWidth="1"/>
    <col min="2579" max="2581" width="3.4140625" style="1" customWidth="1"/>
    <col min="2582" max="2582" width="4.25" style="1" customWidth="1"/>
    <col min="2583" max="2583" width="3.4140625" style="1" customWidth="1"/>
    <col min="2584" max="2816" width="8.6640625" style="1"/>
    <col min="2817" max="2817" width="3.33203125" style="1" customWidth="1"/>
    <col min="2818" max="2818" width="4.25" style="1" customWidth="1"/>
    <col min="2819" max="2822" width="3.4140625" style="1" customWidth="1"/>
    <col min="2823" max="2834" width="4.25" style="1" customWidth="1"/>
    <col min="2835" max="2837" width="3.4140625" style="1" customWidth="1"/>
    <col min="2838" max="2838" width="4.25" style="1" customWidth="1"/>
    <col min="2839" max="2839" width="3.4140625" style="1" customWidth="1"/>
    <col min="2840" max="3072" width="8.6640625" style="1"/>
    <col min="3073" max="3073" width="3.33203125" style="1" customWidth="1"/>
    <col min="3074" max="3074" width="4.25" style="1" customWidth="1"/>
    <col min="3075" max="3078" width="3.4140625" style="1" customWidth="1"/>
    <col min="3079" max="3090" width="4.25" style="1" customWidth="1"/>
    <col min="3091" max="3093" width="3.4140625" style="1" customWidth="1"/>
    <col min="3094" max="3094" width="4.25" style="1" customWidth="1"/>
    <col min="3095" max="3095" width="3.4140625" style="1" customWidth="1"/>
    <col min="3096" max="3328" width="8.6640625" style="1"/>
    <col min="3329" max="3329" width="3.33203125" style="1" customWidth="1"/>
    <col min="3330" max="3330" width="4.25" style="1" customWidth="1"/>
    <col min="3331" max="3334" width="3.4140625" style="1" customWidth="1"/>
    <col min="3335" max="3346" width="4.25" style="1" customWidth="1"/>
    <col min="3347" max="3349" width="3.4140625" style="1" customWidth="1"/>
    <col min="3350" max="3350" width="4.25" style="1" customWidth="1"/>
    <col min="3351" max="3351" width="3.4140625" style="1" customWidth="1"/>
    <col min="3352" max="3584" width="8.6640625" style="1"/>
    <col min="3585" max="3585" width="3.33203125" style="1" customWidth="1"/>
    <col min="3586" max="3586" width="4.25" style="1" customWidth="1"/>
    <col min="3587" max="3590" width="3.4140625" style="1" customWidth="1"/>
    <col min="3591" max="3602" width="4.25" style="1" customWidth="1"/>
    <col min="3603" max="3605" width="3.4140625" style="1" customWidth="1"/>
    <col min="3606" max="3606" width="4.25" style="1" customWidth="1"/>
    <col min="3607" max="3607" width="3.4140625" style="1" customWidth="1"/>
    <col min="3608" max="3840" width="8.6640625" style="1"/>
    <col min="3841" max="3841" width="3.33203125" style="1" customWidth="1"/>
    <col min="3842" max="3842" width="4.25" style="1" customWidth="1"/>
    <col min="3843" max="3846" width="3.4140625" style="1" customWidth="1"/>
    <col min="3847" max="3858" width="4.25" style="1" customWidth="1"/>
    <col min="3859" max="3861" width="3.4140625" style="1" customWidth="1"/>
    <col min="3862" max="3862" width="4.25" style="1" customWidth="1"/>
    <col min="3863" max="3863" width="3.4140625" style="1" customWidth="1"/>
    <col min="3864" max="4096" width="8.6640625" style="1"/>
    <col min="4097" max="4097" width="3.33203125" style="1" customWidth="1"/>
    <col min="4098" max="4098" width="4.25" style="1" customWidth="1"/>
    <col min="4099" max="4102" width="3.4140625" style="1" customWidth="1"/>
    <col min="4103" max="4114" width="4.25" style="1" customWidth="1"/>
    <col min="4115" max="4117" width="3.4140625" style="1" customWidth="1"/>
    <col min="4118" max="4118" width="4.25" style="1" customWidth="1"/>
    <col min="4119" max="4119" width="3.4140625" style="1" customWidth="1"/>
    <col min="4120" max="4352" width="8.6640625" style="1"/>
    <col min="4353" max="4353" width="3.33203125" style="1" customWidth="1"/>
    <col min="4354" max="4354" width="4.25" style="1" customWidth="1"/>
    <col min="4355" max="4358" width="3.4140625" style="1" customWidth="1"/>
    <col min="4359" max="4370" width="4.25" style="1" customWidth="1"/>
    <col min="4371" max="4373" width="3.4140625" style="1" customWidth="1"/>
    <col min="4374" max="4374" width="4.25" style="1" customWidth="1"/>
    <col min="4375" max="4375" width="3.4140625" style="1" customWidth="1"/>
    <col min="4376" max="4608" width="8.6640625" style="1"/>
    <col min="4609" max="4609" width="3.33203125" style="1" customWidth="1"/>
    <col min="4610" max="4610" width="4.25" style="1" customWidth="1"/>
    <col min="4611" max="4614" width="3.4140625" style="1" customWidth="1"/>
    <col min="4615" max="4626" width="4.25" style="1" customWidth="1"/>
    <col min="4627" max="4629" width="3.4140625" style="1" customWidth="1"/>
    <col min="4630" max="4630" width="4.25" style="1" customWidth="1"/>
    <col min="4631" max="4631" width="3.4140625" style="1" customWidth="1"/>
    <col min="4632" max="4864" width="8.6640625" style="1"/>
    <col min="4865" max="4865" width="3.33203125" style="1" customWidth="1"/>
    <col min="4866" max="4866" width="4.25" style="1" customWidth="1"/>
    <col min="4867" max="4870" width="3.4140625" style="1" customWidth="1"/>
    <col min="4871" max="4882" width="4.25" style="1" customWidth="1"/>
    <col min="4883" max="4885" width="3.4140625" style="1" customWidth="1"/>
    <col min="4886" max="4886" width="4.25" style="1" customWidth="1"/>
    <col min="4887" max="4887" width="3.4140625" style="1" customWidth="1"/>
    <col min="4888" max="5120" width="8.6640625" style="1"/>
    <col min="5121" max="5121" width="3.33203125" style="1" customWidth="1"/>
    <col min="5122" max="5122" width="4.25" style="1" customWidth="1"/>
    <col min="5123" max="5126" width="3.4140625" style="1" customWidth="1"/>
    <col min="5127" max="5138" width="4.25" style="1" customWidth="1"/>
    <col min="5139" max="5141" width="3.4140625" style="1" customWidth="1"/>
    <col min="5142" max="5142" width="4.25" style="1" customWidth="1"/>
    <col min="5143" max="5143" width="3.4140625" style="1" customWidth="1"/>
    <col min="5144" max="5376" width="8.6640625" style="1"/>
    <col min="5377" max="5377" width="3.33203125" style="1" customWidth="1"/>
    <col min="5378" max="5378" width="4.25" style="1" customWidth="1"/>
    <col min="5379" max="5382" width="3.4140625" style="1" customWidth="1"/>
    <col min="5383" max="5394" width="4.25" style="1" customWidth="1"/>
    <col min="5395" max="5397" width="3.4140625" style="1" customWidth="1"/>
    <col min="5398" max="5398" width="4.25" style="1" customWidth="1"/>
    <col min="5399" max="5399" width="3.4140625" style="1" customWidth="1"/>
    <col min="5400" max="5632" width="8.6640625" style="1"/>
    <col min="5633" max="5633" width="3.33203125" style="1" customWidth="1"/>
    <col min="5634" max="5634" width="4.25" style="1" customWidth="1"/>
    <col min="5635" max="5638" width="3.4140625" style="1" customWidth="1"/>
    <col min="5639" max="5650" width="4.25" style="1" customWidth="1"/>
    <col min="5651" max="5653" width="3.4140625" style="1" customWidth="1"/>
    <col min="5654" max="5654" width="4.25" style="1" customWidth="1"/>
    <col min="5655" max="5655" width="3.4140625" style="1" customWidth="1"/>
    <col min="5656" max="5888" width="8.6640625" style="1"/>
    <col min="5889" max="5889" width="3.33203125" style="1" customWidth="1"/>
    <col min="5890" max="5890" width="4.25" style="1" customWidth="1"/>
    <col min="5891" max="5894" width="3.4140625" style="1" customWidth="1"/>
    <col min="5895" max="5906" width="4.25" style="1" customWidth="1"/>
    <col min="5907" max="5909" width="3.4140625" style="1" customWidth="1"/>
    <col min="5910" max="5910" width="4.25" style="1" customWidth="1"/>
    <col min="5911" max="5911" width="3.4140625" style="1" customWidth="1"/>
    <col min="5912" max="6144" width="8.6640625" style="1"/>
    <col min="6145" max="6145" width="3.33203125" style="1" customWidth="1"/>
    <col min="6146" max="6146" width="4.25" style="1" customWidth="1"/>
    <col min="6147" max="6150" width="3.4140625" style="1" customWidth="1"/>
    <col min="6151" max="6162" width="4.25" style="1" customWidth="1"/>
    <col min="6163" max="6165" width="3.4140625" style="1" customWidth="1"/>
    <col min="6166" max="6166" width="4.25" style="1" customWidth="1"/>
    <col min="6167" max="6167" width="3.4140625" style="1" customWidth="1"/>
    <col min="6168" max="6400" width="8.6640625" style="1"/>
    <col min="6401" max="6401" width="3.33203125" style="1" customWidth="1"/>
    <col min="6402" max="6402" width="4.25" style="1" customWidth="1"/>
    <col min="6403" max="6406" width="3.4140625" style="1" customWidth="1"/>
    <col min="6407" max="6418" width="4.25" style="1" customWidth="1"/>
    <col min="6419" max="6421" width="3.4140625" style="1" customWidth="1"/>
    <col min="6422" max="6422" width="4.25" style="1" customWidth="1"/>
    <col min="6423" max="6423" width="3.4140625" style="1" customWidth="1"/>
    <col min="6424" max="6656" width="8.6640625" style="1"/>
    <col min="6657" max="6657" width="3.33203125" style="1" customWidth="1"/>
    <col min="6658" max="6658" width="4.25" style="1" customWidth="1"/>
    <col min="6659" max="6662" width="3.4140625" style="1" customWidth="1"/>
    <col min="6663" max="6674" width="4.25" style="1" customWidth="1"/>
    <col min="6675" max="6677" width="3.4140625" style="1" customWidth="1"/>
    <col min="6678" max="6678" width="4.25" style="1" customWidth="1"/>
    <col min="6679" max="6679" width="3.4140625" style="1" customWidth="1"/>
    <col min="6680" max="6912" width="8.6640625" style="1"/>
    <col min="6913" max="6913" width="3.33203125" style="1" customWidth="1"/>
    <col min="6914" max="6914" width="4.25" style="1" customWidth="1"/>
    <col min="6915" max="6918" width="3.4140625" style="1" customWidth="1"/>
    <col min="6919" max="6930" width="4.25" style="1" customWidth="1"/>
    <col min="6931" max="6933" width="3.4140625" style="1" customWidth="1"/>
    <col min="6934" max="6934" width="4.25" style="1" customWidth="1"/>
    <col min="6935" max="6935" width="3.4140625" style="1" customWidth="1"/>
    <col min="6936" max="7168" width="8.6640625" style="1"/>
    <col min="7169" max="7169" width="3.33203125" style="1" customWidth="1"/>
    <col min="7170" max="7170" width="4.25" style="1" customWidth="1"/>
    <col min="7171" max="7174" width="3.4140625" style="1" customWidth="1"/>
    <col min="7175" max="7186" width="4.25" style="1" customWidth="1"/>
    <col min="7187" max="7189" width="3.4140625" style="1" customWidth="1"/>
    <col min="7190" max="7190" width="4.25" style="1" customWidth="1"/>
    <col min="7191" max="7191" width="3.4140625" style="1" customWidth="1"/>
    <col min="7192" max="7424" width="8.6640625" style="1"/>
    <col min="7425" max="7425" width="3.33203125" style="1" customWidth="1"/>
    <col min="7426" max="7426" width="4.25" style="1" customWidth="1"/>
    <col min="7427" max="7430" width="3.4140625" style="1" customWidth="1"/>
    <col min="7431" max="7442" width="4.25" style="1" customWidth="1"/>
    <col min="7443" max="7445" width="3.4140625" style="1" customWidth="1"/>
    <col min="7446" max="7446" width="4.25" style="1" customWidth="1"/>
    <col min="7447" max="7447" width="3.4140625" style="1" customWidth="1"/>
    <col min="7448" max="7680" width="8.6640625" style="1"/>
    <col min="7681" max="7681" width="3.33203125" style="1" customWidth="1"/>
    <col min="7682" max="7682" width="4.25" style="1" customWidth="1"/>
    <col min="7683" max="7686" width="3.4140625" style="1" customWidth="1"/>
    <col min="7687" max="7698" width="4.25" style="1" customWidth="1"/>
    <col min="7699" max="7701" width="3.4140625" style="1" customWidth="1"/>
    <col min="7702" max="7702" width="4.25" style="1" customWidth="1"/>
    <col min="7703" max="7703" width="3.4140625" style="1" customWidth="1"/>
    <col min="7704" max="7936" width="8.6640625" style="1"/>
    <col min="7937" max="7937" width="3.33203125" style="1" customWidth="1"/>
    <col min="7938" max="7938" width="4.25" style="1" customWidth="1"/>
    <col min="7939" max="7942" width="3.4140625" style="1" customWidth="1"/>
    <col min="7943" max="7954" width="4.25" style="1" customWidth="1"/>
    <col min="7955" max="7957" width="3.4140625" style="1" customWidth="1"/>
    <col min="7958" max="7958" width="4.25" style="1" customWidth="1"/>
    <col min="7959" max="7959" width="3.4140625" style="1" customWidth="1"/>
    <col min="7960" max="8192" width="8.6640625" style="1"/>
    <col min="8193" max="8193" width="3.33203125" style="1" customWidth="1"/>
    <col min="8194" max="8194" width="4.25" style="1" customWidth="1"/>
    <col min="8195" max="8198" width="3.4140625" style="1" customWidth="1"/>
    <col min="8199" max="8210" width="4.25" style="1" customWidth="1"/>
    <col min="8211" max="8213" width="3.4140625" style="1" customWidth="1"/>
    <col min="8214" max="8214" width="4.25" style="1" customWidth="1"/>
    <col min="8215" max="8215" width="3.4140625" style="1" customWidth="1"/>
    <col min="8216" max="8448" width="8.6640625" style="1"/>
    <col min="8449" max="8449" width="3.33203125" style="1" customWidth="1"/>
    <col min="8450" max="8450" width="4.25" style="1" customWidth="1"/>
    <col min="8451" max="8454" width="3.4140625" style="1" customWidth="1"/>
    <col min="8455" max="8466" width="4.25" style="1" customWidth="1"/>
    <col min="8467" max="8469" width="3.4140625" style="1" customWidth="1"/>
    <col min="8470" max="8470" width="4.25" style="1" customWidth="1"/>
    <col min="8471" max="8471" width="3.4140625" style="1" customWidth="1"/>
    <col min="8472" max="8704" width="8.6640625" style="1"/>
    <col min="8705" max="8705" width="3.33203125" style="1" customWidth="1"/>
    <col min="8706" max="8706" width="4.25" style="1" customWidth="1"/>
    <col min="8707" max="8710" width="3.4140625" style="1" customWidth="1"/>
    <col min="8711" max="8722" width="4.25" style="1" customWidth="1"/>
    <col min="8723" max="8725" width="3.4140625" style="1" customWidth="1"/>
    <col min="8726" max="8726" width="4.25" style="1" customWidth="1"/>
    <col min="8727" max="8727" width="3.4140625" style="1" customWidth="1"/>
    <col min="8728" max="8960" width="8.6640625" style="1"/>
    <col min="8961" max="8961" width="3.33203125" style="1" customWidth="1"/>
    <col min="8962" max="8962" width="4.25" style="1" customWidth="1"/>
    <col min="8963" max="8966" width="3.4140625" style="1" customWidth="1"/>
    <col min="8967" max="8978" width="4.25" style="1" customWidth="1"/>
    <col min="8979" max="8981" width="3.4140625" style="1" customWidth="1"/>
    <col min="8982" max="8982" width="4.25" style="1" customWidth="1"/>
    <col min="8983" max="8983" width="3.4140625" style="1" customWidth="1"/>
    <col min="8984" max="9216" width="8.6640625" style="1"/>
    <col min="9217" max="9217" width="3.33203125" style="1" customWidth="1"/>
    <col min="9218" max="9218" width="4.25" style="1" customWidth="1"/>
    <col min="9219" max="9222" width="3.4140625" style="1" customWidth="1"/>
    <col min="9223" max="9234" width="4.25" style="1" customWidth="1"/>
    <col min="9235" max="9237" width="3.4140625" style="1" customWidth="1"/>
    <col min="9238" max="9238" width="4.25" style="1" customWidth="1"/>
    <col min="9239" max="9239" width="3.4140625" style="1" customWidth="1"/>
    <col min="9240" max="9472" width="8.6640625" style="1"/>
    <col min="9473" max="9473" width="3.33203125" style="1" customWidth="1"/>
    <col min="9474" max="9474" width="4.25" style="1" customWidth="1"/>
    <col min="9475" max="9478" width="3.4140625" style="1" customWidth="1"/>
    <col min="9479" max="9490" width="4.25" style="1" customWidth="1"/>
    <col min="9491" max="9493" width="3.4140625" style="1" customWidth="1"/>
    <col min="9494" max="9494" width="4.25" style="1" customWidth="1"/>
    <col min="9495" max="9495" width="3.4140625" style="1" customWidth="1"/>
    <col min="9496" max="9728" width="8.6640625" style="1"/>
    <col min="9729" max="9729" width="3.33203125" style="1" customWidth="1"/>
    <col min="9730" max="9730" width="4.25" style="1" customWidth="1"/>
    <col min="9731" max="9734" width="3.4140625" style="1" customWidth="1"/>
    <col min="9735" max="9746" width="4.25" style="1" customWidth="1"/>
    <col min="9747" max="9749" width="3.4140625" style="1" customWidth="1"/>
    <col min="9750" max="9750" width="4.25" style="1" customWidth="1"/>
    <col min="9751" max="9751" width="3.4140625" style="1" customWidth="1"/>
    <col min="9752" max="9984" width="8.6640625" style="1"/>
    <col min="9985" max="9985" width="3.33203125" style="1" customWidth="1"/>
    <col min="9986" max="9986" width="4.25" style="1" customWidth="1"/>
    <col min="9987" max="9990" width="3.4140625" style="1" customWidth="1"/>
    <col min="9991" max="10002" width="4.25" style="1" customWidth="1"/>
    <col min="10003" max="10005" width="3.4140625" style="1" customWidth="1"/>
    <col min="10006" max="10006" width="4.25" style="1" customWidth="1"/>
    <col min="10007" max="10007" width="3.4140625" style="1" customWidth="1"/>
    <col min="10008" max="10240" width="8.6640625" style="1"/>
    <col min="10241" max="10241" width="3.33203125" style="1" customWidth="1"/>
    <col min="10242" max="10242" width="4.25" style="1" customWidth="1"/>
    <col min="10243" max="10246" width="3.4140625" style="1" customWidth="1"/>
    <col min="10247" max="10258" width="4.25" style="1" customWidth="1"/>
    <col min="10259" max="10261" width="3.4140625" style="1" customWidth="1"/>
    <col min="10262" max="10262" width="4.25" style="1" customWidth="1"/>
    <col min="10263" max="10263" width="3.4140625" style="1" customWidth="1"/>
    <col min="10264" max="10496" width="8.6640625" style="1"/>
    <col min="10497" max="10497" width="3.33203125" style="1" customWidth="1"/>
    <col min="10498" max="10498" width="4.25" style="1" customWidth="1"/>
    <col min="10499" max="10502" width="3.4140625" style="1" customWidth="1"/>
    <col min="10503" max="10514" width="4.25" style="1" customWidth="1"/>
    <col min="10515" max="10517" width="3.4140625" style="1" customWidth="1"/>
    <col min="10518" max="10518" width="4.25" style="1" customWidth="1"/>
    <col min="10519" max="10519" width="3.4140625" style="1" customWidth="1"/>
    <col min="10520" max="10752" width="8.6640625" style="1"/>
    <col min="10753" max="10753" width="3.33203125" style="1" customWidth="1"/>
    <col min="10754" max="10754" width="4.25" style="1" customWidth="1"/>
    <col min="10755" max="10758" width="3.4140625" style="1" customWidth="1"/>
    <col min="10759" max="10770" width="4.25" style="1" customWidth="1"/>
    <col min="10771" max="10773" width="3.4140625" style="1" customWidth="1"/>
    <col min="10774" max="10774" width="4.25" style="1" customWidth="1"/>
    <col min="10775" max="10775" width="3.4140625" style="1" customWidth="1"/>
    <col min="10776" max="11008" width="8.6640625" style="1"/>
    <col min="11009" max="11009" width="3.33203125" style="1" customWidth="1"/>
    <col min="11010" max="11010" width="4.25" style="1" customWidth="1"/>
    <col min="11011" max="11014" width="3.4140625" style="1" customWidth="1"/>
    <col min="11015" max="11026" width="4.25" style="1" customWidth="1"/>
    <col min="11027" max="11029" width="3.4140625" style="1" customWidth="1"/>
    <col min="11030" max="11030" width="4.25" style="1" customWidth="1"/>
    <col min="11031" max="11031" width="3.4140625" style="1" customWidth="1"/>
    <col min="11032" max="11264" width="8.6640625" style="1"/>
    <col min="11265" max="11265" width="3.33203125" style="1" customWidth="1"/>
    <col min="11266" max="11266" width="4.25" style="1" customWidth="1"/>
    <col min="11267" max="11270" width="3.4140625" style="1" customWidth="1"/>
    <col min="11271" max="11282" width="4.25" style="1" customWidth="1"/>
    <col min="11283" max="11285" width="3.4140625" style="1" customWidth="1"/>
    <col min="11286" max="11286" width="4.25" style="1" customWidth="1"/>
    <col min="11287" max="11287" width="3.4140625" style="1" customWidth="1"/>
    <col min="11288" max="11520" width="8.6640625" style="1"/>
    <col min="11521" max="11521" width="3.33203125" style="1" customWidth="1"/>
    <col min="11522" max="11522" width="4.25" style="1" customWidth="1"/>
    <col min="11523" max="11526" width="3.4140625" style="1" customWidth="1"/>
    <col min="11527" max="11538" width="4.25" style="1" customWidth="1"/>
    <col min="11539" max="11541" width="3.4140625" style="1" customWidth="1"/>
    <col min="11542" max="11542" width="4.25" style="1" customWidth="1"/>
    <col min="11543" max="11543" width="3.4140625" style="1" customWidth="1"/>
    <col min="11544" max="11776" width="8.6640625" style="1"/>
    <col min="11777" max="11777" width="3.33203125" style="1" customWidth="1"/>
    <col min="11778" max="11778" width="4.25" style="1" customWidth="1"/>
    <col min="11779" max="11782" width="3.4140625" style="1" customWidth="1"/>
    <col min="11783" max="11794" width="4.25" style="1" customWidth="1"/>
    <col min="11795" max="11797" width="3.4140625" style="1" customWidth="1"/>
    <col min="11798" max="11798" width="4.25" style="1" customWidth="1"/>
    <col min="11799" max="11799" width="3.4140625" style="1" customWidth="1"/>
    <col min="11800" max="12032" width="8.6640625" style="1"/>
    <col min="12033" max="12033" width="3.33203125" style="1" customWidth="1"/>
    <col min="12034" max="12034" width="4.25" style="1" customWidth="1"/>
    <col min="12035" max="12038" width="3.4140625" style="1" customWidth="1"/>
    <col min="12039" max="12050" width="4.25" style="1" customWidth="1"/>
    <col min="12051" max="12053" width="3.4140625" style="1" customWidth="1"/>
    <col min="12054" max="12054" width="4.25" style="1" customWidth="1"/>
    <col min="12055" max="12055" width="3.4140625" style="1" customWidth="1"/>
    <col min="12056" max="12288" width="8.6640625" style="1"/>
    <col min="12289" max="12289" width="3.33203125" style="1" customWidth="1"/>
    <col min="12290" max="12290" width="4.25" style="1" customWidth="1"/>
    <col min="12291" max="12294" width="3.4140625" style="1" customWidth="1"/>
    <col min="12295" max="12306" width="4.25" style="1" customWidth="1"/>
    <col min="12307" max="12309" width="3.4140625" style="1" customWidth="1"/>
    <col min="12310" max="12310" width="4.25" style="1" customWidth="1"/>
    <col min="12311" max="12311" width="3.4140625" style="1" customWidth="1"/>
    <col min="12312" max="12544" width="8.6640625" style="1"/>
    <col min="12545" max="12545" width="3.33203125" style="1" customWidth="1"/>
    <col min="12546" max="12546" width="4.25" style="1" customWidth="1"/>
    <col min="12547" max="12550" width="3.4140625" style="1" customWidth="1"/>
    <col min="12551" max="12562" width="4.25" style="1" customWidth="1"/>
    <col min="12563" max="12565" width="3.4140625" style="1" customWidth="1"/>
    <col min="12566" max="12566" width="4.25" style="1" customWidth="1"/>
    <col min="12567" max="12567" width="3.4140625" style="1" customWidth="1"/>
    <col min="12568" max="12800" width="8.6640625" style="1"/>
    <col min="12801" max="12801" width="3.33203125" style="1" customWidth="1"/>
    <col min="12802" max="12802" width="4.25" style="1" customWidth="1"/>
    <col min="12803" max="12806" width="3.4140625" style="1" customWidth="1"/>
    <col min="12807" max="12818" width="4.25" style="1" customWidth="1"/>
    <col min="12819" max="12821" width="3.4140625" style="1" customWidth="1"/>
    <col min="12822" max="12822" width="4.25" style="1" customWidth="1"/>
    <col min="12823" max="12823" width="3.4140625" style="1" customWidth="1"/>
    <col min="12824" max="13056" width="8.6640625" style="1"/>
    <col min="13057" max="13057" width="3.33203125" style="1" customWidth="1"/>
    <col min="13058" max="13058" width="4.25" style="1" customWidth="1"/>
    <col min="13059" max="13062" width="3.4140625" style="1" customWidth="1"/>
    <col min="13063" max="13074" width="4.25" style="1" customWidth="1"/>
    <col min="13075" max="13077" width="3.4140625" style="1" customWidth="1"/>
    <col min="13078" max="13078" width="4.25" style="1" customWidth="1"/>
    <col min="13079" max="13079" width="3.4140625" style="1" customWidth="1"/>
    <col min="13080" max="13312" width="8.6640625" style="1"/>
    <col min="13313" max="13313" width="3.33203125" style="1" customWidth="1"/>
    <col min="13314" max="13314" width="4.25" style="1" customWidth="1"/>
    <col min="13315" max="13318" width="3.4140625" style="1" customWidth="1"/>
    <col min="13319" max="13330" width="4.25" style="1" customWidth="1"/>
    <col min="13331" max="13333" width="3.4140625" style="1" customWidth="1"/>
    <col min="13334" max="13334" width="4.25" style="1" customWidth="1"/>
    <col min="13335" max="13335" width="3.4140625" style="1" customWidth="1"/>
    <col min="13336" max="13568" width="8.6640625" style="1"/>
    <col min="13569" max="13569" width="3.33203125" style="1" customWidth="1"/>
    <col min="13570" max="13570" width="4.25" style="1" customWidth="1"/>
    <col min="13571" max="13574" width="3.4140625" style="1" customWidth="1"/>
    <col min="13575" max="13586" width="4.25" style="1" customWidth="1"/>
    <col min="13587" max="13589" width="3.4140625" style="1" customWidth="1"/>
    <col min="13590" max="13590" width="4.25" style="1" customWidth="1"/>
    <col min="13591" max="13591" width="3.4140625" style="1" customWidth="1"/>
    <col min="13592" max="13824" width="8.6640625" style="1"/>
    <col min="13825" max="13825" width="3.33203125" style="1" customWidth="1"/>
    <col min="13826" max="13826" width="4.25" style="1" customWidth="1"/>
    <col min="13827" max="13830" width="3.4140625" style="1" customWidth="1"/>
    <col min="13831" max="13842" width="4.25" style="1" customWidth="1"/>
    <col min="13843" max="13845" width="3.4140625" style="1" customWidth="1"/>
    <col min="13846" max="13846" width="4.25" style="1" customWidth="1"/>
    <col min="13847" max="13847" width="3.4140625" style="1" customWidth="1"/>
    <col min="13848" max="14080" width="8.6640625" style="1"/>
    <col min="14081" max="14081" width="3.33203125" style="1" customWidth="1"/>
    <col min="14082" max="14082" width="4.25" style="1" customWidth="1"/>
    <col min="14083" max="14086" width="3.4140625" style="1" customWidth="1"/>
    <col min="14087" max="14098" width="4.25" style="1" customWidth="1"/>
    <col min="14099" max="14101" width="3.4140625" style="1" customWidth="1"/>
    <col min="14102" max="14102" width="4.25" style="1" customWidth="1"/>
    <col min="14103" max="14103" width="3.4140625" style="1" customWidth="1"/>
    <col min="14104" max="14336" width="8.6640625" style="1"/>
    <col min="14337" max="14337" width="3.33203125" style="1" customWidth="1"/>
    <col min="14338" max="14338" width="4.25" style="1" customWidth="1"/>
    <col min="14339" max="14342" width="3.4140625" style="1" customWidth="1"/>
    <col min="14343" max="14354" width="4.25" style="1" customWidth="1"/>
    <col min="14355" max="14357" width="3.4140625" style="1" customWidth="1"/>
    <col min="14358" max="14358" width="4.25" style="1" customWidth="1"/>
    <col min="14359" max="14359" width="3.4140625" style="1" customWidth="1"/>
    <col min="14360" max="14592" width="8.6640625" style="1"/>
    <col min="14593" max="14593" width="3.33203125" style="1" customWidth="1"/>
    <col min="14594" max="14594" width="4.25" style="1" customWidth="1"/>
    <col min="14595" max="14598" width="3.4140625" style="1" customWidth="1"/>
    <col min="14599" max="14610" width="4.25" style="1" customWidth="1"/>
    <col min="14611" max="14613" width="3.4140625" style="1" customWidth="1"/>
    <col min="14614" max="14614" width="4.25" style="1" customWidth="1"/>
    <col min="14615" max="14615" width="3.4140625" style="1" customWidth="1"/>
    <col min="14616" max="14848" width="8.6640625" style="1"/>
    <col min="14849" max="14849" width="3.33203125" style="1" customWidth="1"/>
    <col min="14850" max="14850" width="4.25" style="1" customWidth="1"/>
    <col min="14851" max="14854" width="3.4140625" style="1" customWidth="1"/>
    <col min="14855" max="14866" width="4.25" style="1" customWidth="1"/>
    <col min="14867" max="14869" width="3.4140625" style="1" customWidth="1"/>
    <col min="14870" max="14870" width="4.25" style="1" customWidth="1"/>
    <col min="14871" max="14871" width="3.4140625" style="1" customWidth="1"/>
    <col min="14872" max="15104" width="8.6640625" style="1"/>
    <col min="15105" max="15105" width="3.33203125" style="1" customWidth="1"/>
    <col min="15106" max="15106" width="4.25" style="1" customWidth="1"/>
    <col min="15107" max="15110" width="3.4140625" style="1" customWidth="1"/>
    <col min="15111" max="15122" width="4.25" style="1" customWidth="1"/>
    <col min="15123" max="15125" width="3.4140625" style="1" customWidth="1"/>
    <col min="15126" max="15126" width="4.25" style="1" customWidth="1"/>
    <col min="15127" max="15127" width="3.4140625" style="1" customWidth="1"/>
    <col min="15128" max="15360" width="8.6640625" style="1"/>
    <col min="15361" max="15361" width="3.33203125" style="1" customWidth="1"/>
    <col min="15362" max="15362" width="4.25" style="1" customWidth="1"/>
    <col min="15363" max="15366" width="3.4140625" style="1" customWidth="1"/>
    <col min="15367" max="15378" width="4.25" style="1" customWidth="1"/>
    <col min="15379" max="15381" width="3.4140625" style="1" customWidth="1"/>
    <col min="15382" max="15382" width="4.25" style="1" customWidth="1"/>
    <col min="15383" max="15383" width="3.4140625" style="1" customWidth="1"/>
    <col min="15384" max="15616" width="8.6640625" style="1"/>
    <col min="15617" max="15617" width="3.33203125" style="1" customWidth="1"/>
    <col min="15618" max="15618" width="4.25" style="1" customWidth="1"/>
    <col min="15619" max="15622" width="3.4140625" style="1" customWidth="1"/>
    <col min="15623" max="15634" width="4.25" style="1" customWidth="1"/>
    <col min="15635" max="15637" width="3.4140625" style="1" customWidth="1"/>
    <col min="15638" max="15638" width="4.25" style="1" customWidth="1"/>
    <col min="15639" max="15639" width="3.4140625" style="1" customWidth="1"/>
    <col min="15640" max="15872" width="8.6640625" style="1"/>
    <col min="15873" max="15873" width="3.33203125" style="1" customWidth="1"/>
    <col min="15874" max="15874" width="4.25" style="1" customWidth="1"/>
    <col min="15875" max="15878" width="3.4140625" style="1" customWidth="1"/>
    <col min="15879" max="15890" width="4.25" style="1" customWidth="1"/>
    <col min="15891" max="15893" width="3.4140625" style="1" customWidth="1"/>
    <col min="15894" max="15894" width="4.25" style="1" customWidth="1"/>
    <col min="15895" max="15895" width="3.4140625" style="1" customWidth="1"/>
    <col min="15896" max="16128" width="8.6640625" style="1"/>
    <col min="16129" max="16129" width="3.33203125" style="1" customWidth="1"/>
    <col min="16130" max="16130" width="4.25" style="1" customWidth="1"/>
    <col min="16131" max="16134" width="3.4140625" style="1" customWidth="1"/>
    <col min="16135" max="16146" width="4.25" style="1" customWidth="1"/>
    <col min="16147" max="16149" width="3.4140625" style="1" customWidth="1"/>
    <col min="16150" max="16150" width="4.25" style="1" customWidth="1"/>
    <col min="16151" max="16151" width="3.4140625" style="1" customWidth="1"/>
    <col min="16152" max="16384" width="8.6640625" style="1"/>
  </cols>
  <sheetData>
    <row r="1" spans="2:22">
      <c r="C1" s="150"/>
      <c r="D1" s="150"/>
      <c r="E1" s="150"/>
      <c r="F1" s="150"/>
      <c r="G1" s="150"/>
      <c r="H1" s="150"/>
      <c r="I1" s="150"/>
      <c r="J1" s="150"/>
      <c r="K1" s="150"/>
      <c r="L1" s="150"/>
      <c r="M1" s="150"/>
      <c r="N1" s="150"/>
      <c r="O1" s="150"/>
      <c r="P1" s="150"/>
      <c r="Q1" s="150"/>
      <c r="R1" s="150"/>
      <c r="S1" s="150"/>
      <c r="T1" s="150"/>
      <c r="U1" s="205"/>
      <c r="V1" s="2"/>
    </row>
    <row r="2" spans="2:22" ht="20" customHeight="1">
      <c r="B2" s="23" t="s">
        <v>18</v>
      </c>
      <c r="V2" s="2"/>
    </row>
    <row r="3" spans="2:22" ht="20" customHeight="1">
      <c r="D3" s="23" t="s">
        <v>44</v>
      </c>
      <c r="V3" s="2"/>
    </row>
    <row r="4" spans="2:22" ht="13.5" customHeight="1">
      <c r="D4" s="22"/>
      <c r="V4" s="2"/>
    </row>
    <row r="5" spans="2:22" ht="25" customHeight="1">
      <c r="D5" s="22"/>
      <c r="L5" s="141" t="s">
        <v>67</v>
      </c>
      <c r="M5" s="206"/>
      <c r="N5" s="142"/>
      <c r="O5" s="207">
        <f>提出書類確認リスト!$D$7</f>
        <v>0</v>
      </c>
      <c r="P5" s="208"/>
      <c r="Q5" s="208"/>
      <c r="R5" s="208"/>
      <c r="S5" s="208"/>
      <c r="T5" s="208"/>
      <c r="U5" s="209"/>
      <c r="V5" s="2"/>
    </row>
    <row r="6" spans="2:22" ht="25" customHeight="1">
      <c r="D6" s="36"/>
      <c r="E6" s="36"/>
      <c r="F6" s="36"/>
      <c r="G6" s="36"/>
      <c r="L6" s="210" t="s">
        <v>45</v>
      </c>
      <c r="M6" s="211"/>
      <c r="N6" s="212"/>
      <c r="O6" s="213"/>
      <c r="P6" s="214"/>
      <c r="Q6" s="214"/>
      <c r="R6" s="214"/>
      <c r="S6" s="214"/>
      <c r="T6" s="214"/>
      <c r="U6" s="215"/>
      <c r="V6" s="2"/>
    </row>
    <row r="7" spans="2:22">
      <c r="D7" s="36"/>
      <c r="E7" s="36"/>
      <c r="F7" s="36"/>
      <c r="G7" s="36"/>
      <c r="J7" s="37"/>
      <c r="K7" s="37"/>
      <c r="L7" s="37"/>
      <c r="M7" s="37"/>
      <c r="N7" s="37"/>
      <c r="O7" s="37"/>
      <c r="P7" s="37"/>
      <c r="Q7" s="37"/>
      <c r="R7" s="37"/>
      <c r="S7" s="37"/>
      <c r="T7" s="37"/>
      <c r="U7" s="37"/>
      <c r="V7" s="2"/>
    </row>
    <row r="8" spans="2:22">
      <c r="V8" s="2"/>
    </row>
    <row r="9" spans="2:22" ht="27" customHeight="1">
      <c r="B9" s="29" t="s">
        <v>22</v>
      </c>
      <c r="C9" s="216" t="s">
        <v>50</v>
      </c>
      <c r="D9" s="217"/>
      <c r="E9" s="217"/>
      <c r="F9" s="218"/>
      <c r="G9" s="216" t="s">
        <v>51</v>
      </c>
      <c r="H9" s="217"/>
      <c r="I9" s="217"/>
      <c r="J9" s="217"/>
      <c r="K9" s="217"/>
      <c r="L9" s="217"/>
      <c r="M9" s="217"/>
      <c r="N9" s="217"/>
      <c r="O9" s="217"/>
      <c r="P9" s="217"/>
      <c r="Q9" s="217"/>
      <c r="R9" s="218"/>
      <c r="S9" s="219" t="s">
        <v>52</v>
      </c>
      <c r="T9" s="220"/>
      <c r="U9" s="220"/>
      <c r="V9" s="2"/>
    </row>
    <row r="10" spans="2:22" ht="16" customHeight="1">
      <c r="B10" s="189" t="s">
        <v>39</v>
      </c>
      <c r="C10" s="227"/>
      <c r="D10" s="228"/>
      <c r="E10" s="228"/>
      <c r="F10" s="229"/>
      <c r="G10" s="227"/>
      <c r="H10" s="228"/>
      <c r="I10" s="228"/>
      <c r="J10" s="228"/>
      <c r="K10" s="228"/>
      <c r="L10" s="228"/>
      <c r="M10" s="228"/>
      <c r="N10" s="228"/>
      <c r="O10" s="228"/>
      <c r="P10" s="228"/>
      <c r="Q10" s="228"/>
      <c r="R10" s="229"/>
      <c r="S10" s="230"/>
      <c r="T10" s="231"/>
      <c r="U10" s="232"/>
      <c r="V10" s="2"/>
    </row>
    <row r="11" spans="2:22" ht="16" customHeight="1">
      <c r="B11" s="190"/>
      <c r="C11" s="199"/>
      <c r="D11" s="200"/>
      <c r="E11" s="200"/>
      <c r="F11" s="201"/>
      <c r="G11" s="199"/>
      <c r="H11" s="200"/>
      <c r="I11" s="200"/>
      <c r="J11" s="200"/>
      <c r="K11" s="200"/>
      <c r="L11" s="200"/>
      <c r="M11" s="200"/>
      <c r="N11" s="200"/>
      <c r="O11" s="200"/>
      <c r="P11" s="200"/>
      <c r="Q11" s="200"/>
      <c r="R11" s="201"/>
      <c r="S11" s="193"/>
      <c r="T11" s="194"/>
      <c r="U11" s="195"/>
      <c r="V11" s="2"/>
    </row>
    <row r="12" spans="2:22" ht="16" customHeight="1">
      <c r="B12" s="190"/>
      <c r="C12" s="196"/>
      <c r="D12" s="197"/>
      <c r="E12" s="197"/>
      <c r="F12" s="198"/>
      <c r="G12" s="199"/>
      <c r="H12" s="200"/>
      <c r="I12" s="200"/>
      <c r="J12" s="200"/>
      <c r="K12" s="200"/>
      <c r="L12" s="200"/>
      <c r="M12" s="200"/>
      <c r="N12" s="200"/>
      <c r="O12" s="200"/>
      <c r="P12" s="200"/>
      <c r="Q12" s="200"/>
      <c r="R12" s="201"/>
      <c r="S12" s="202"/>
      <c r="T12" s="203"/>
      <c r="U12" s="204"/>
      <c r="V12" s="2"/>
    </row>
    <row r="13" spans="2:22" ht="16" customHeight="1">
      <c r="B13" s="190"/>
      <c r="C13" s="202"/>
      <c r="D13" s="203"/>
      <c r="E13" s="203"/>
      <c r="F13" s="204"/>
      <c r="G13" s="199"/>
      <c r="H13" s="200"/>
      <c r="I13" s="200"/>
      <c r="J13" s="200"/>
      <c r="K13" s="200"/>
      <c r="L13" s="200"/>
      <c r="M13" s="200"/>
      <c r="N13" s="200"/>
      <c r="O13" s="200"/>
      <c r="P13" s="200"/>
      <c r="Q13" s="200"/>
      <c r="R13" s="201"/>
      <c r="S13" s="202"/>
      <c r="T13" s="203"/>
      <c r="U13" s="204"/>
      <c r="V13" s="2"/>
    </row>
    <row r="14" spans="2:22" ht="16" customHeight="1">
      <c r="B14" s="190"/>
      <c r="C14" s="199"/>
      <c r="D14" s="200"/>
      <c r="E14" s="200"/>
      <c r="F14" s="201"/>
      <c r="G14" s="199"/>
      <c r="H14" s="200"/>
      <c r="I14" s="200"/>
      <c r="J14" s="200"/>
      <c r="K14" s="200"/>
      <c r="L14" s="200"/>
      <c r="M14" s="200"/>
      <c r="N14" s="200"/>
      <c r="O14" s="200"/>
      <c r="P14" s="200"/>
      <c r="Q14" s="200"/>
      <c r="R14" s="201"/>
      <c r="S14" s="202"/>
      <c r="T14" s="203"/>
      <c r="U14" s="204"/>
      <c r="V14" s="2"/>
    </row>
    <row r="15" spans="2:22" ht="16" customHeight="1">
      <c r="B15" s="190"/>
      <c r="C15" s="199"/>
      <c r="D15" s="200"/>
      <c r="E15" s="200"/>
      <c r="F15" s="201"/>
      <c r="G15" s="199"/>
      <c r="H15" s="200"/>
      <c r="I15" s="200"/>
      <c r="J15" s="200"/>
      <c r="K15" s="200"/>
      <c r="L15" s="200"/>
      <c r="M15" s="200"/>
      <c r="N15" s="200"/>
      <c r="O15" s="200"/>
      <c r="P15" s="200"/>
      <c r="Q15" s="200"/>
      <c r="R15" s="201"/>
      <c r="S15" s="193"/>
      <c r="T15" s="194"/>
      <c r="U15" s="195"/>
      <c r="V15" s="2"/>
    </row>
    <row r="16" spans="2:22" ht="16" customHeight="1">
      <c r="B16" s="190"/>
      <c r="C16" s="196"/>
      <c r="D16" s="197"/>
      <c r="E16" s="197"/>
      <c r="F16" s="198"/>
      <c r="G16" s="199"/>
      <c r="H16" s="200"/>
      <c r="I16" s="200"/>
      <c r="J16" s="200"/>
      <c r="K16" s="200"/>
      <c r="L16" s="200"/>
      <c r="M16" s="200"/>
      <c r="N16" s="200"/>
      <c r="O16" s="200"/>
      <c r="P16" s="200"/>
      <c r="Q16" s="200"/>
      <c r="R16" s="201"/>
      <c r="S16" s="202"/>
      <c r="T16" s="203"/>
      <c r="U16" s="204"/>
      <c r="V16" s="2"/>
    </row>
    <row r="17" spans="2:22" ht="16" customHeight="1">
      <c r="B17" s="190"/>
      <c r="C17" s="202"/>
      <c r="D17" s="203"/>
      <c r="E17" s="203"/>
      <c r="F17" s="204"/>
      <c r="G17" s="199"/>
      <c r="H17" s="200"/>
      <c r="I17" s="200"/>
      <c r="J17" s="200"/>
      <c r="K17" s="200"/>
      <c r="L17" s="200"/>
      <c r="M17" s="200"/>
      <c r="N17" s="200"/>
      <c r="O17" s="200"/>
      <c r="P17" s="200"/>
      <c r="Q17" s="200"/>
      <c r="R17" s="201"/>
      <c r="S17" s="202"/>
      <c r="T17" s="203"/>
      <c r="U17" s="204"/>
      <c r="V17" s="2"/>
    </row>
    <row r="18" spans="2:22" ht="16" customHeight="1">
      <c r="B18" s="190"/>
      <c r="C18" s="199"/>
      <c r="D18" s="200"/>
      <c r="E18" s="200"/>
      <c r="F18" s="201"/>
      <c r="G18" s="199"/>
      <c r="H18" s="200"/>
      <c r="I18" s="200"/>
      <c r="J18" s="200"/>
      <c r="K18" s="200"/>
      <c r="L18" s="200"/>
      <c r="M18" s="200"/>
      <c r="N18" s="200"/>
      <c r="O18" s="200"/>
      <c r="P18" s="200"/>
      <c r="Q18" s="200"/>
      <c r="R18" s="201"/>
      <c r="S18" s="202"/>
      <c r="T18" s="203"/>
      <c r="U18" s="204"/>
      <c r="V18" s="2"/>
    </row>
    <row r="19" spans="2:22" ht="16" customHeight="1">
      <c r="B19" s="190"/>
      <c r="C19" s="199"/>
      <c r="D19" s="200"/>
      <c r="E19" s="200"/>
      <c r="F19" s="201"/>
      <c r="G19" s="199"/>
      <c r="H19" s="200"/>
      <c r="I19" s="200"/>
      <c r="J19" s="200"/>
      <c r="K19" s="200"/>
      <c r="L19" s="200"/>
      <c r="M19" s="200"/>
      <c r="N19" s="200"/>
      <c r="O19" s="200"/>
      <c r="P19" s="200"/>
      <c r="Q19" s="200"/>
      <c r="R19" s="201"/>
      <c r="S19" s="193"/>
      <c r="T19" s="194"/>
      <c r="U19" s="195"/>
      <c r="V19" s="2"/>
    </row>
    <row r="20" spans="2:22" ht="16" customHeight="1">
      <c r="B20" s="190"/>
      <c r="C20" s="196"/>
      <c r="D20" s="197"/>
      <c r="E20" s="197"/>
      <c r="F20" s="198"/>
      <c r="G20" s="199"/>
      <c r="H20" s="200"/>
      <c r="I20" s="200"/>
      <c r="J20" s="200"/>
      <c r="K20" s="200"/>
      <c r="L20" s="200"/>
      <c r="M20" s="200"/>
      <c r="N20" s="200"/>
      <c r="O20" s="200"/>
      <c r="P20" s="200"/>
      <c r="Q20" s="200"/>
      <c r="R20" s="201"/>
      <c r="S20" s="202"/>
      <c r="T20" s="203"/>
      <c r="U20" s="204"/>
      <c r="V20" s="2"/>
    </row>
    <row r="21" spans="2:22" ht="16" customHeight="1">
      <c r="B21" s="191"/>
      <c r="C21" s="221"/>
      <c r="D21" s="222"/>
      <c r="E21" s="222"/>
      <c r="F21" s="223"/>
      <c r="G21" s="224"/>
      <c r="H21" s="225"/>
      <c r="I21" s="225"/>
      <c r="J21" s="225"/>
      <c r="K21" s="225"/>
      <c r="L21" s="225"/>
      <c r="M21" s="225"/>
      <c r="N21" s="225"/>
      <c r="O21" s="225"/>
      <c r="P21" s="225"/>
      <c r="Q21" s="225"/>
      <c r="R21" s="226"/>
      <c r="S21" s="221"/>
      <c r="T21" s="222"/>
      <c r="U21" s="223"/>
      <c r="V21" s="2"/>
    </row>
    <row r="22" spans="2:22" ht="16" customHeight="1">
      <c r="B22" s="189" t="s">
        <v>48</v>
      </c>
      <c r="C22" s="227"/>
      <c r="D22" s="228"/>
      <c r="E22" s="228"/>
      <c r="F22" s="229"/>
      <c r="G22" s="227"/>
      <c r="H22" s="228"/>
      <c r="I22" s="228"/>
      <c r="J22" s="228"/>
      <c r="K22" s="228"/>
      <c r="L22" s="228"/>
      <c r="M22" s="228"/>
      <c r="N22" s="228"/>
      <c r="O22" s="228"/>
      <c r="P22" s="228"/>
      <c r="Q22" s="228"/>
      <c r="R22" s="229"/>
      <c r="S22" s="230"/>
      <c r="T22" s="231"/>
      <c r="U22" s="232"/>
      <c r="V22" s="2"/>
    </row>
    <row r="23" spans="2:22" ht="16" customHeight="1">
      <c r="B23" s="190"/>
      <c r="C23" s="199"/>
      <c r="D23" s="200"/>
      <c r="E23" s="200"/>
      <c r="F23" s="201"/>
      <c r="G23" s="199"/>
      <c r="H23" s="200"/>
      <c r="I23" s="200"/>
      <c r="J23" s="200"/>
      <c r="K23" s="200"/>
      <c r="L23" s="200"/>
      <c r="M23" s="200"/>
      <c r="N23" s="200"/>
      <c r="O23" s="200"/>
      <c r="P23" s="200"/>
      <c r="Q23" s="200"/>
      <c r="R23" s="201"/>
      <c r="S23" s="193"/>
      <c r="T23" s="194"/>
      <c r="U23" s="195"/>
      <c r="V23" s="2"/>
    </row>
    <row r="24" spans="2:22" ht="16" customHeight="1">
      <c r="B24" s="190"/>
      <c r="C24" s="196"/>
      <c r="D24" s="197"/>
      <c r="E24" s="197"/>
      <c r="F24" s="198"/>
      <c r="G24" s="199"/>
      <c r="H24" s="200"/>
      <c r="I24" s="200"/>
      <c r="J24" s="200"/>
      <c r="K24" s="200"/>
      <c r="L24" s="200"/>
      <c r="M24" s="200"/>
      <c r="N24" s="200"/>
      <c r="O24" s="200"/>
      <c r="P24" s="200"/>
      <c r="Q24" s="200"/>
      <c r="R24" s="201"/>
      <c r="S24" s="202"/>
      <c r="T24" s="203"/>
      <c r="U24" s="204"/>
      <c r="V24" s="2"/>
    </row>
    <row r="25" spans="2:22" ht="16" customHeight="1">
      <c r="B25" s="190"/>
      <c r="C25" s="202"/>
      <c r="D25" s="203"/>
      <c r="E25" s="203"/>
      <c r="F25" s="204"/>
      <c r="G25" s="199"/>
      <c r="H25" s="200"/>
      <c r="I25" s="200"/>
      <c r="J25" s="200"/>
      <c r="K25" s="200"/>
      <c r="L25" s="200"/>
      <c r="M25" s="200"/>
      <c r="N25" s="200"/>
      <c r="O25" s="200"/>
      <c r="P25" s="200"/>
      <c r="Q25" s="200"/>
      <c r="R25" s="201"/>
      <c r="S25" s="202"/>
      <c r="T25" s="203"/>
      <c r="U25" s="204"/>
      <c r="V25" s="2"/>
    </row>
    <row r="26" spans="2:22" ht="16" customHeight="1">
      <c r="B26" s="190"/>
      <c r="C26" s="199"/>
      <c r="D26" s="200"/>
      <c r="E26" s="200"/>
      <c r="F26" s="201"/>
      <c r="G26" s="199"/>
      <c r="H26" s="200"/>
      <c r="I26" s="200"/>
      <c r="J26" s="200"/>
      <c r="K26" s="200"/>
      <c r="L26" s="200"/>
      <c r="M26" s="200"/>
      <c r="N26" s="200"/>
      <c r="O26" s="200"/>
      <c r="P26" s="200"/>
      <c r="Q26" s="200"/>
      <c r="R26" s="201"/>
      <c r="S26" s="202"/>
      <c r="T26" s="203"/>
      <c r="U26" s="204"/>
      <c r="V26" s="2"/>
    </row>
    <row r="27" spans="2:22" ht="16" customHeight="1">
      <c r="B27" s="190"/>
      <c r="C27" s="199"/>
      <c r="D27" s="200"/>
      <c r="E27" s="200"/>
      <c r="F27" s="201"/>
      <c r="G27" s="199"/>
      <c r="H27" s="200"/>
      <c r="I27" s="200"/>
      <c r="J27" s="200"/>
      <c r="K27" s="200"/>
      <c r="L27" s="200"/>
      <c r="M27" s="200"/>
      <c r="N27" s="200"/>
      <c r="O27" s="200"/>
      <c r="P27" s="200"/>
      <c r="Q27" s="200"/>
      <c r="R27" s="201"/>
      <c r="S27" s="193"/>
      <c r="T27" s="194"/>
      <c r="U27" s="195"/>
      <c r="V27" s="2"/>
    </row>
    <row r="28" spans="2:22" ht="16" customHeight="1">
      <c r="B28" s="190"/>
      <c r="C28" s="196"/>
      <c r="D28" s="197"/>
      <c r="E28" s="197"/>
      <c r="F28" s="198"/>
      <c r="G28" s="199"/>
      <c r="H28" s="200"/>
      <c r="I28" s="200"/>
      <c r="J28" s="200"/>
      <c r="K28" s="200"/>
      <c r="L28" s="200"/>
      <c r="M28" s="200"/>
      <c r="N28" s="200"/>
      <c r="O28" s="200"/>
      <c r="P28" s="200"/>
      <c r="Q28" s="200"/>
      <c r="R28" s="201"/>
      <c r="S28" s="202"/>
      <c r="T28" s="203"/>
      <c r="U28" s="204"/>
      <c r="V28" s="2"/>
    </row>
    <row r="29" spans="2:22" ht="16" customHeight="1">
      <c r="B29" s="190"/>
      <c r="C29" s="202"/>
      <c r="D29" s="203"/>
      <c r="E29" s="203"/>
      <c r="F29" s="204"/>
      <c r="G29" s="199"/>
      <c r="H29" s="200"/>
      <c r="I29" s="200"/>
      <c r="J29" s="200"/>
      <c r="K29" s="200"/>
      <c r="L29" s="200"/>
      <c r="M29" s="200"/>
      <c r="N29" s="200"/>
      <c r="O29" s="200"/>
      <c r="P29" s="200"/>
      <c r="Q29" s="200"/>
      <c r="R29" s="201"/>
      <c r="S29" s="202"/>
      <c r="T29" s="203"/>
      <c r="U29" s="204"/>
      <c r="V29" s="2"/>
    </row>
    <row r="30" spans="2:22" ht="16" customHeight="1">
      <c r="B30" s="190"/>
      <c r="C30" s="199"/>
      <c r="D30" s="200"/>
      <c r="E30" s="200"/>
      <c r="F30" s="201"/>
      <c r="G30" s="199"/>
      <c r="H30" s="200"/>
      <c r="I30" s="200"/>
      <c r="J30" s="200"/>
      <c r="K30" s="200"/>
      <c r="L30" s="200"/>
      <c r="M30" s="200"/>
      <c r="N30" s="200"/>
      <c r="O30" s="200"/>
      <c r="P30" s="200"/>
      <c r="Q30" s="200"/>
      <c r="R30" s="201"/>
      <c r="S30" s="202"/>
      <c r="T30" s="203"/>
      <c r="U30" s="204"/>
      <c r="V30" s="2"/>
    </row>
    <row r="31" spans="2:22" ht="16" customHeight="1">
      <c r="B31" s="190"/>
      <c r="C31" s="199"/>
      <c r="D31" s="200"/>
      <c r="E31" s="200"/>
      <c r="F31" s="201"/>
      <c r="G31" s="199"/>
      <c r="H31" s="200"/>
      <c r="I31" s="200"/>
      <c r="J31" s="200"/>
      <c r="K31" s="200"/>
      <c r="L31" s="200"/>
      <c r="M31" s="200"/>
      <c r="N31" s="200"/>
      <c r="O31" s="200"/>
      <c r="P31" s="200"/>
      <c r="Q31" s="200"/>
      <c r="R31" s="201"/>
      <c r="S31" s="193"/>
      <c r="T31" s="194"/>
      <c r="U31" s="195"/>
      <c r="V31" s="2"/>
    </row>
    <row r="32" spans="2:22" ht="16" customHeight="1">
      <c r="B32" s="190"/>
      <c r="C32" s="196"/>
      <c r="D32" s="197"/>
      <c r="E32" s="197"/>
      <c r="F32" s="198"/>
      <c r="G32" s="199"/>
      <c r="H32" s="200"/>
      <c r="I32" s="200"/>
      <c r="J32" s="200"/>
      <c r="K32" s="200"/>
      <c r="L32" s="200"/>
      <c r="M32" s="200"/>
      <c r="N32" s="200"/>
      <c r="O32" s="200"/>
      <c r="P32" s="200"/>
      <c r="Q32" s="200"/>
      <c r="R32" s="201"/>
      <c r="S32" s="202"/>
      <c r="T32" s="203"/>
      <c r="U32" s="204"/>
      <c r="V32" s="2"/>
    </row>
    <row r="33" spans="2:22" ht="16" customHeight="1">
      <c r="B33" s="191"/>
      <c r="C33" s="221"/>
      <c r="D33" s="222"/>
      <c r="E33" s="222"/>
      <c r="F33" s="223"/>
      <c r="G33" s="224"/>
      <c r="H33" s="225"/>
      <c r="I33" s="225"/>
      <c r="J33" s="225"/>
      <c r="K33" s="225"/>
      <c r="L33" s="225"/>
      <c r="M33" s="225"/>
      <c r="N33" s="225"/>
      <c r="O33" s="225"/>
      <c r="P33" s="225"/>
      <c r="Q33" s="225"/>
      <c r="R33" s="226"/>
      <c r="S33" s="221"/>
      <c r="T33" s="222"/>
      <c r="U33" s="223"/>
      <c r="V33" s="2"/>
    </row>
    <row r="34" spans="2:22" ht="13.5" customHeight="1">
      <c r="V34" s="2"/>
    </row>
    <row r="35" spans="2:22" ht="20" customHeight="1">
      <c r="B35" s="38" t="s">
        <v>53</v>
      </c>
      <c r="V35" s="2"/>
    </row>
    <row r="36" spans="2:22" ht="20" customHeight="1">
      <c r="B36" s="216" t="s">
        <v>54</v>
      </c>
      <c r="C36" s="217"/>
      <c r="D36" s="217"/>
      <c r="E36" s="218"/>
      <c r="F36" s="217" t="s">
        <v>55</v>
      </c>
      <c r="G36" s="217"/>
      <c r="H36" s="217"/>
      <c r="I36" s="217"/>
      <c r="J36" s="217"/>
      <c r="K36" s="217"/>
      <c r="L36" s="217"/>
      <c r="M36" s="217"/>
      <c r="N36" s="217"/>
      <c r="O36" s="217"/>
      <c r="P36" s="217"/>
      <c r="Q36" s="217"/>
      <c r="R36" s="217"/>
      <c r="S36" s="217"/>
      <c r="T36" s="217"/>
      <c r="U36" s="218"/>
      <c r="V36" s="2"/>
    </row>
    <row r="37" spans="2:22" ht="13.5" customHeight="1">
      <c r="B37" s="233"/>
      <c r="C37" s="234"/>
      <c r="D37" s="234"/>
      <c r="E37" s="235"/>
      <c r="F37" s="233"/>
      <c r="G37" s="234"/>
      <c r="H37" s="234"/>
      <c r="I37" s="234"/>
      <c r="J37" s="234"/>
      <c r="K37" s="234"/>
      <c r="L37" s="234"/>
      <c r="M37" s="234"/>
      <c r="N37" s="234"/>
      <c r="O37" s="234"/>
      <c r="P37" s="234"/>
      <c r="Q37" s="234"/>
      <c r="R37" s="234"/>
      <c r="S37" s="234"/>
      <c r="T37" s="234"/>
      <c r="U37" s="235"/>
      <c r="V37" s="2"/>
    </row>
    <row r="38" spans="2:22" ht="13.5" customHeight="1">
      <c r="B38" s="236"/>
      <c r="C38" s="237"/>
      <c r="D38" s="237"/>
      <c r="E38" s="238"/>
      <c r="F38" s="236"/>
      <c r="G38" s="237"/>
      <c r="H38" s="237"/>
      <c r="I38" s="237"/>
      <c r="J38" s="237"/>
      <c r="K38" s="237"/>
      <c r="L38" s="237"/>
      <c r="M38" s="237"/>
      <c r="N38" s="237"/>
      <c r="O38" s="237"/>
      <c r="P38" s="237"/>
      <c r="Q38" s="237"/>
      <c r="R38" s="237"/>
      <c r="S38" s="237"/>
      <c r="T38" s="237"/>
      <c r="U38" s="238"/>
      <c r="V38" s="2"/>
    </row>
    <row r="39" spans="2:22" ht="13.5" customHeight="1">
      <c r="B39" s="236"/>
      <c r="C39" s="237"/>
      <c r="D39" s="237"/>
      <c r="E39" s="238"/>
      <c r="F39" s="236"/>
      <c r="G39" s="237"/>
      <c r="H39" s="237"/>
      <c r="I39" s="237"/>
      <c r="J39" s="237"/>
      <c r="K39" s="237"/>
      <c r="L39" s="237"/>
      <c r="M39" s="237"/>
      <c r="N39" s="237"/>
      <c r="O39" s="237"/>
      <c r="P39" s="237"/>
      <c r="Q39" s="237"/>
      <c r="R39" s="237"/>
      <c r="S39" s="237"/>
      <c r="T39" s="237"/>
      <c r="U39" s="238"/>
      <c r="V39" s="2"/>
    </row>
    <row r="40" spans="2:22" ht="13.5" customHeight="1">
      <c r="B40" s="236"/>
      <c r="C40" s="237"/>
      <c r="D40" s="237"/>
      <c r="E40" s="238"/>
      <c r="F40" s="236"/>
      <c r="G40" s="237"/>
      <c r="H40" s="237"/>
      <c r="I40" s="237"/>
      <c r="J40" s="237"/>
      <c r="K40" s="237"/>
      <c r="L40" s="237"/>
      <c r="M40" s="237"/>
      <c r="N40" s="237"/>
      <c r="O40" s="237"/>
      <c r="P40" s="237"/>
      <c r="Q40" s="237"/>
      <c r="R40" s="237"/>
      <c r="S40" s="237"/>
      <c r="T40" s="237"/>
      <c r="U40" s="238"/>
      <c r="V40" s="2"/>
    </row>
    <row r="41" spans="2:22" ht="13.5" customHeight="1">
      <c r="B41" s="236"/>
      <c r="C41" s="237"/>
      <c r="D41" s="237"/>
      <c r="E41" s="238"/>
      <c r="F41" s="236"/>
      <c r="G41" s="237"/>
      <c r="H41" s="237"/>
      <c r="I41" s="237"/>
      <c r="J41" s="237"/>
      <c r="K41" s="237"/>
      <c r="L41" s="237"/>
      <c r="M41" s="237"/>
      <c r="N41" s="237"/>
      <c r="O41" s="237"/>
      <c r="P41" s="237"/>
      <c r="Q41" s="237"/>
      <c r="R41" s="237"/>
      <c r="S41" s="237"/>
      <c r="T41" s="237"/>
      <c r="U41" s="238"/>
      <c r="V41" s="2"/>
    </row>
    <row r="42" spans="2:22" ht="13.5" customHeight="1">
      <c r="B42" s="239"/>
      <c r="C42" s="240"/>
      <c r="D42" s="240"/>
      <c r="E42" s="241"/>
      <c r="F42" s="239"/>
      <c r="G42" s="240"/>
      <c r="H42" s="240"/>
      <c r="I42" s="240"/>
      <c r="J42" s="240"/>
      <c r="K42" s="240"/>
      <c r="L42" s="240"/>
      <c r="M42" s="240"/>
      <c r="N42" s="240"/>
      <c r="O42" s="240"/>
      <c r="P42" s="240"/>
      <c r="Q42" s="240"/>
      <c r="R42" s="240"/>
      <c r="S42" s="240"/>
      <c r="T42" s="240"/>
      <c r="U42" s="241"/>
      <c r="V42" s="2"/>
    </row>
    <row r="43" spans="2:22" ht="13.5" customHeight="1">
      <c r="B43" s="242" t="s">
        <v>56</v>
      </c>
      <c r="C43" s="243"/>
      <c r="D43" s="243"/>
      <c r="E43" s="243"/>
      <c r="F43" s="243"/>
      <c r="G43" s="243"/>
      <c r="H43" s="243"/>
      <c r="I43" s="243"/>
      <c r="J43" s="243"/>
      <c r="K43" s="243"/>
      <c r="L43" s="243"/>
      <c r="M43" s="243"/>
      <c r="N43" s="243"/>
      <c r="O43" s="243"/>
      <c r="P43" s="243"/>
      <c r="Q43" s="243"/>
      <c r="R43" s="243"/>
      <c r="S43" s="243"/>
      <c r="T43" s="243"/>
      <c r="U43" s="244"/>
      <c r="V43" s="2"/>
    </row>
    <row r="44" spans="2:22" ht="13.5" customHeight="1">
      <c r="B44" s="227"/>
      <c r="C44" s="228"/>
      <c r="D44" s="228"/>
      <c r="E44" s="228"/>
      <c r="F44" s="228"/>
      <c r="G44" s="228"/>
      <c r="H44" s="228"/>
      <c r="I44" s="228"/>
      <c r="J44" s="228"/>
      <c r="K44" s="228"/>
      <c r="L44" s="228"/>
      <c r="M44" s="228"/>
      <c r="N44" s="228"/>
      <c r="O44" s="228"/>
      <c r="P44" s="228"/>
      <c r="Q44" s="228"/>
      <c r="R44" s="228"/>
      <c r="S44" s="228"/>
      <c r="T44" s="228"/>
      <c r="U44" s="229"/>
      <c r="V44" s="2"/>
    </row>
    <row r="45" spans="2:22" ht="13.5" customHeight="1">
      <c r="B45" s="199"/>
      <c r="C45" s="200"/>
      <c r="D45" s="200"/>
      <c r="E45" s="200"/>
      <c r="F45" s="200"/>
      <c r="G45" s="200"/>
      <c r="H45" s="200"/>
      <c r="I45" s="200"/>
      <c r="J45" s="200"/>
      <c r="K45" s="200"/>
      <c r="L45" s="200"/>
      <c r="M45" s="200"/>
      <c r="N45" s="200"/>
      <c r="O45" s="200"/>
      <c r="P45" s="200"/>
      <c r="Q45" s="200"/>
      <c r="R45" s="200"/>
      <c r="S45" s="200"/>
      <c r="T45" s="200"/>
      <c r="U45" s="201"/>
      <c r="V45" s="2"/>
    </row>
    <row r="46" spans="2:22" ht="13.5" customHeight="1">
      <c r="B46" s="199"/>
      <c r="C46" s="200"/>
      <c r="D46" s="200"/>
      <c r="E46" s="200"/>
      <c r="F46" s="200"/>
      <c r="G46" s="200"/>
      <c r="H46" s="200"/>
      <c r="I46" s="200"/>
      <c r="J46" s="200"/>
      <c r="K46" s="200"/>
      <c r="L46" s="200"/>
      <c r="M46" s="200"/>
      <c r="N46" s="200"/>
      <c r="O46" s="200"/>
      <c r="P46" s="200"/>
      <c r="Q46" s="200"/>
      <c r="R46" s="200"/>
      <c r="S46" s="200"/>
      <c r="T46" s="200"/>
      <c r="U46" s="201"/>
      <c r="V46" s="2"/>
    </row>
    <row r="47" spans="2:22" ht="13.5" customHeight="1">
      <c r="B47" s="199"/>
      <c r="C47" s="200"/>
      <c r="D47" s="200"/>
      <c r="E47" s="200"/>
      <c r="F47" s="200"/>
      <c r="G47" s="200"/>
      <c r="H47" s="200"/>
      <c r="I47" s="200"/>
      <c r="J47" s="200"/>
      <c r="K47" s="200"/>
      <c r="L47" s="200"/>
      <c r="M47" s="200"/>
      <c r="N47" s="200"/>
      <c r="O47" s="200"/>
      <c r="P47" s="200"/>
      <c r="Q47" s="200"/>
      <c r="R47" s="200"/>
      <c r="S47" s="200"/>
      <c r="T47" s="200"/>
      <c r="U47" s="201"/>
      <c r="V47" s="2"/>
    </row>
    <row r="48" spans="2:22" ht="13.5" customHeight="1">
      <c r="B48" s="224"/>
      <c r="C48" s="225"/>
      <c r="D48" s="225"/>
      <c r="E48" s="225"/>
      <c r="F48" s="225"/>
      <c r="G48" s="225"/>
      <c r="H48" s="225"/>
      <c r="I48" s="225"/>
      <c r="J48" s="225"/>
      <c r="K48" s="225"/>
      <c r="L48" s="225"/>
      <c r="M48" s="225"/>
      <c r="N48" s="225"/>
      <c r="O48" s="225"/>
      <c r="P48" s="225"/>
      <c r="Q48" s="225"/>
      <c r="R48" s="225"/>
      <c r="S48" s="225"/>
      <c r="T48" s="225"/>
      <c r="U48" s="226"/>
      <c r="V48" s="2"/>
    </row>
    <row r="49" spans="3:22">
      <c r="V49" s="2"/>
    </row>
    <row r="50" spans="3:22">
      <c r="C50" s="2"/>
      <c r="D50" s="2"/>
      <c r="E50" s="2"/>
      <c r="F50" s="2"/>
      <c r="G50" s="2"/>
      <c r="H50" s="2"/>
      <c r="I50" s="2"/>
      <c r="J50" s="2"/>
      <c r="K50" s="2"/>
      <c r="L50" s="2"/>
      <c r="M50" s="2"/>
      <c r="N50" s="2"/>
      <c r="O50" s="2"/>
      <c r="P50" s="2"/>
      <c r="Q50" s="2"/>
      <c r="R50" s="2"/>
      <c r="S50" s="2"/>
      <c r="T50" s="2"/>
      <c r="U50" s="2"/>
      <c r="V50" s="2"/>
    </row>
  </sheetData>
  <mergeCells count="98">
    <mergeCell ref="B42:E42"/>
    <mergeCell ref="F42:U42"/>
    <mergeCell ref="B43:U43"/>
    <mergeCell ref="B44:U48"/>
    <mergeCell ref="B39:E39"/>
    <mergeCell ref="F39:U39"/>
    <mergeCell ref="B40:E40"/>
    <mergeCell ref="F40:U40"/>
    <mergeCell ref="B41:E41"/>
    <mergeCell ref="F41:U41"/>
    <mergeCell ref="B36:E36"/>
    <mergeCell ref="F36:U36"/>
    <mergeCell ref="B37:E37"/>
    <mergeCell ref="F37:U37"/>
    <mergeCell ref="B38:E38"/>
    <mergeCell ref="F38:U38"/>
    <mergeCell ref="C32:F32"/>
    <mergeCell ref="G32:R32"/>
    <mergeCell ref="S32:U32"/>
    <mergeCell ref="C33:F33"/>
    <mergeCell ref="G33:R33"/>
    <mergeCell ref="S33:U33"/>
    <mergeCell ref="C30:F30"/>
    <mergeCell ref="G30:R30"/>
    <mergeCell ref="S30:U30"/>
    <mergeCell ref="C31:F31"/>
    <mergeCell ref="G31:R31"/>
    <mergeCell ref="S31:U31"/>
    <mergeCell ref="C28:F28"/>
    <mergeCell ref="G28:R28"/>
    <mergeCell ref="S28:U28"/>
    <mergeCell ref="C29:F29"/>
    <mergeCell ref="G29:R29"/>
    <mergeCell ref="S29:U29"/>
    <mergeCell ref="C26:F26"/>
    <mergeCell ref="G26:R26"/>
    <mergeCell ref="S26:U26"/>
    <mergeCell ref="C27:F27"/>
    <mergeCell ref="G27:R27"/>
    <mergeCell ref="S27:U27"/>
    <mergeCell ref="C24:F24"/>
    <mergeCell ref="G24:R24"/>
    <mergeCell ref="S24:U24"/>
    <mergeCell ref="C25:F25"/>
    <mergeCell ref="G25:R25"/>
    <mergeCell ref="S25:U25"/>
    <mergeCell ref="C21:F21"/>
    <mergeCell ref="G21:R21"/>
    <mergeCell ref="S21:U21"/>
    <mergeCell ref="B22:B33"/>
    <mergeCell ref="C22:F22"/>
    <mergeCell ref="G22:R22"/>
    <mergeCell ref="S22:U22"/>
    <mergeCell ref="C23:F23"/>
    <mergeCell ref="G23:R23"/>
    <mergeCell ref="S23:U23"/>
    <mergeCell ref="B10:B21"/>
    <mergeCell ref="C10:F10"/>
    <mergeCell ref="G10:R10"/>
    <mergeCell ref="S10:U10"/>
    <mergeCell ref="C11:F11"/>
    <mergeCell ref="G11:R11"/>
    <mergeCell ref="C19:F19"/>
    <mergeCell ref="G19:R19"/>
    <mergeCell ref="S19:U19"/>
    <mergeCell ref="C20:F20"/>
    <mergeCell ref="G20:R20"/>
    <mergeCell ref="S20:U20"/>
    <mergeCell ref="C17:F17"/>
    <mergeCell ref="G17:R17"/>
    <mergeCell ref="S17:U17"/>
    <mergeCell ref="C18:F18"/>
    <mergeCell ref="G18:R18"/>
    <mergeCell ref="S18:U18"/>
    <mergeCell ref="C15:F15"/>
    <mergeCell ref="G15:R15"/>
    <mergeCell ref="S15:U15"/>
    <mergeCell ref="C16:F16"/>
    <mergeCell ref="G16:R16"/>
    <mergeCell ref="S16:U16"/>
    <mergeCell ref="C13:F13"/>
    <mergeCell ref="G13:R13"/>
    <mergeCell ref="S13:U13"/>
    <mergeCell ref="C14:F14"/>
    <mergeCell ref="G14:R14"/>
    <mergeCell ref="S14:U14"/>
    <mergeCell ref="S11:U11"/>
    <mergeCell ref="C12:F12"/>
    <mergeCell ref="G12:R12"/>
    <mergeCell ref="S12:U12"/>
    <mergeCell ref="C1:U1"/>
    <mergeCell ref="L5:N5"/>
    <mergeCell ref="O5:U5"/>
    <mergeCell ref="L6:N6"/>
    <mergeCell ref="O6:U6"/>
    <mergeCell ref="C9:F9"/>
    <mergeCell ref="G9:R9"/>
    <mergeCell ref="S9:U9"/>
  </mergeCells>
  <phoneticPr fontId="1"/>
  <printOptions horizontalCentered="1"/>
  <pageMargins left="0.78740157480314965" right="0.78740157480314965" top="0.78740157480314965" bottom="0.78740157480314965"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22"/>
  <sheetViews>
    <sheetView view="pageBreakPreview" topLeftCell="B17" zoomScaleNormal="100" zoomScaleSheetLayoutView="100" workbookViewId="0">
      <selection activeCell="D28" sqref="D27:D28"/>
    </sheetView>
  </sheetViews>
  <sheetFormatPr defaultRowHeight="13"/>
  <cols>
    <col min="1" max="1" width="2.58203125" style="1" customWidth="1"/>
    <col min="2" max="2" width="10.08203125" style="1" customWidth="1"/>
    <col min="3" max="3" width="23.5" style="1" customWidth="1"/>
    <col min="4" max="4" width="28.08203125" style="1" customWidth="1"/>
    <col min="5" max="6" width="9.75" style="1" customWidth="1"/>
    <col min="7" max="8" width="8.6640625" style="1"/>
    <col min="9" max="9" width="3" style="1" customWidth="1"/>
    <col min="10" max="256" width="8.6640625" style="1"/>
    <col min="257" max="257" width="4.25" style="1" customWidth="1"/>
    <col min="258" max="258" width="23.5" style="1" customWidth="1"/>
    <col min="259" max="259" width="28.08203125" style="1" customWidth="1"/>
    <col min="260" max="262" width="9.75" style="1" customWidth="1"/>
    <col min="263" max="264" width="8.6640625" style="1"/>
    <col min="265" max="265" width="3" style="1" customWidth="1"/>
    <col min="266" max="512" width="8.6640625" style="1"/>
    <col min="513" max="513" width="4.25" style="1" customWidth="1"/>
    <col min="514" max="514" width="23.5" style="1" customWidth="1"/>
    <col min="515" max="515" width="28.08203125" style="1" customWidth="1"/>
    <col min="516" max="518" width="9.75" style="1" customWidth="1"/>
    <col min="519" max="520" width="8.6640625" style="1"/>
    <col min="521" max="521" width="3" style="1" customWidth="1"/>
    <col min="522" max="768" width="8.6640625" style="1"/>
    <col min="769" max="769" width="4.25" style="1" customWidth="1"/>
    <col min="770" max="770" width="23.5" style="1" customWidth="1"/>
    <col min="771" max="771" width="28.08203125" style="1" customWidth="1"/>
    <col min="772" max="774" width="9.75" style="1" customWidth="1"/>
    <col min="775" max="776" width="8.6640625" style="1"/>
    <col min="777" max="777" width="3" style="1" customWidth="1"/>
    <col min="778" max="1024" width="8.6640625" style="1"/>
    <col min="1025" max="1025" width="4.25" style="1" customWidth="1"/>
    <col min="1026" max="1026" width="23.5" style="1" customWidth="1"/>
    <col min="1027" max="1027" width="28.08203125" style="1" customWidth="1"/>
    <col min="1028" max="1030" width="9.75" style="1" customWidth="1"/>
    <col min="1031" max="1032" width="8.6640625" style="1"/>
    <col min="1033" max="1033" width="3" style="1" customWidth="1"/>
    <col min="1034" max="1280" width="8.6640625" style="1"/>
    <col min="1281" max="1281" width="4.25" style="1" customWidth="1"/>
    <col min="1282" max="1282" width="23.5" style="1" customWidth="1"/>
    <col min="1283" max="1283" width="28.08203125" style="1" customWidth="1"/>
    <col min="1284" max="1286" width="9.75" style="1" customWidth="1"/>
    <col min="1287" max="1288" width="8.6640625" style="1"/>
    <col min="1289" max="1289" width="3" style="1" customWidth="1"/>
    <col min="1290" max="1536" width="8.6640625" style="1"/>
    <col min="1537" max="1537" width="4.25" style="1" customWidth="1"/>
    <col min="1538" max="1538" width="23.5" style="1" customWidth="1"/>
    <col min="1539" max="1539" width="28.08203125" style="1" customWidth="1"/>
    <col min="1540" max="1542" width="9.75" style="1" customWidth="1"/>
    <col min="1543" max="1544" width="8.6640625" style="1"/>
    <col min="1545" max="1545" width="3" style="1" customWidth="1"/>
    <col min="1546" max="1792" width="8.6640625" style="1"/>
    <col min="1793" max="1793" width="4.25" style="1" customWidth="1"/>
    <col min="1794" max="1794" width="23.5" style="1" customWidth="1"/>
    <col min="1795" max="1795" width="28.08203125" style="1" customWidth="1"/>
    <col min="1796" max="1798" width="9.75" style="1" customWidth="1"/>
    <col min="1799" max="1800" width="8.6640625" style="1"/>
    <col min="1801" max="1801" width="3" style="1" customWidth="1"/>
    <col min="1802" max="2048" width="8.6640625" style="1"/>
    <col min="2049" max="2049" width="4.25" style="1" customWidth="1"/>
    <col min="2050" max="2050" width="23.5" style="1" customWidth="1"/>
    <col min="2051" max="2051" width="28.08203125" style="1" customWidth="1"/>
    <col min="2052" max="2054" width="9.75" style="1" customWidth="1"/>
    <col min="2055" max="2056" width="8.6640625" style="1"/>
    <col min="2057" max="2057" width="3" style="1" customWidth="1"/>
    <col min="2058" max="2304" width="8.6640625" style="1"/>
    <col min="2305" max="2305" width="4.25" style="1" customWidth="1"/>
    <col min="2306" max="2306" width="23.5" style="1" customWidth="1"/>
    <col min="2307" max="2307" width="28.08203125" style="1" customWidth="1"/>
    <col min="2308" max="2310" width="9.75" style="1" customWidth="1"/>
    <col min="2311" max="2312" width="8.6640625" style="1"/>
    <col min="2313" max="2313" width="3" style="1" customWidth="1"/>
    <col min="2314" max="2560" width="8.6640625" style="1"/>
    <col min="2561" max="2561" width="4.25" style="1" customWidth="1"/>
    <col min="2562" max="2562" width="23.5" style="1" customWidth="1"/>
    <col min="2563" max="2563" width="28.08203125" style="1" customWidth="1"/>
    <col min="2564" max="2566" width="9.75" style="1" customWidth="1"/>
    <col min="2567" max="2568" width="8.6640625" style="1"/>
    <col min="2569" max="2569" width="3" style="1" customWidth="1"/>
    <col min="2570" max="2816" width="8.6640625" style="1"/>
    <col min="2817" max="2817" width="4.25" style="1" customWidth="1"/>
    <col min="2818" max="2818" width="23.5" style="1" customWidth="1"/>
    <col min="2819" max="2819" width="28.08203125" style="1" customWidth="1"/>
    <col min="2820" max="2822" width="9.75" style="1" customWidth="1"/>
    <col min="2823" max="2824" width="8.6640625" style="1"/>
    <col min="2825" max="2825" width="3" style="1" customWidth="1"/>
    <col min="2826" max="3072" width="8.6640625" style="1"/>
    <col min="3073" max="3073" width="4.25" style="1" customWidth="1"/>
    <col min="3074" max="3074" width="23.5" style="1" customWidth="1"/>
    <col min="3075" max="3075" width="28.08203125" style="1" customWidth="1"/>
    <col min="3076" max="3078" width="9.75" style="1" customWidth="1"/>
    <col min="3079" max="3080" width="8.6640625" style="1"/>
    <col min="3081" max="3081" width="3" style="1" customWidth="1"/>
    <col min="3082" max="3328" width="8.6640625" style="1"/>
    <col min="3329" max="3329" width="4.25" style="1" customWidth="1"/>
    <col min="3330" max="3330" width="23.5" style="1" customWidth="1"/>
    <col min="3331" max="3331" width="28.08203125" style="1" customWidth="1"/>
    <col min="3332" max="3334" width="9.75" style="1" customWidth="1"/>
    <col min="3335" max="3336" width="8.6640625" style="1"/>
    <col min="3337" max="3337" width="3" style="1" customWidth="1"/>
    <col min="3338" max="3584" width="8.6640625" style="1"/>
    <col min="3585" max="3585" width="4.25" style="1" customWidth="1"/>
    <col min="3586" max="3586" width="23.5" style="1" customWidth="1"/>
    <col min="3587" max="3587" width="28.08203125" style="1" customWidth="1"/>
    <col min="3588" max="3590" width="9.75" style="1" customWidth="1"/>
    <col min="3591" max="3592" width="8.6640625" style="1"/>
    <col min="3593" max="3593" width="3" style="1" customWidth="1"/>
    <col min="3594" max="3840" width="8.6640625" style="1"/>
    <col min="3841" max="3841" width="4.25" style="1" customWidth="1"/>
    <col min="3842" max="3842" width="23.5" style="1" customWidth="1"/>
    <col min="3843" max="3843" width="28.08203125" style="1" customWidth="1"/>
    <col min="3844" max="3846" width="9.75" style="1" customWidth="1"/>
    <col min="3847" max="3848" width="8.6640625" style="1"/>
    <col min="3849" max="3849" width="3" style="1" customWidth="1"/>
    <col min="3850" max="4096" width="8.6640625" style="1"/>
    <col min="4097" max="4097" width="4.25" style="1" customWidth="1"/>
    <col min="4098" max="4098" width="23.5" style="1" customWidth="1"/>
    <col min="4099" max="4099" width="28.08203125" style="1" customWidth="1"/>
    <col min="4100" max="4102" width="9.75" style="1" customWidth="1"/>
    <col min="4103" max="4104" width="8.6640625" style="1"/>
    <col min="4105" max="4105" width="3" style="1" customWidth="1"/>
    <col min="4106" max="4352" width="8.6640625" style="1"/>
    <col min="4353" max="4353" width="4.25" style="1" customWidth="1"/>
    <col min="4354" max="4354" width="23.5" style="1" customWidth="1"/>
    <col min="4355" max="4355" width="28.08203125" style="1" customWidth="1"/>
    <col min="4356" max="4358" width="9.75" style="1" customWidth="1"/>
    <col min="4359" max="4360" width="8.6640625" style="1"/>
    <col min="4361" max="4361" width="3" style="1" customWidth="1"/>
    <col min="4362" max="4608" width="8.6640625" style="1"/>
    <col min="4609" max="4609" width="4.25" style="1" customWidth="1"/>
    <col min="4610" max="4610" width="23.5" style="1" customWidth="1"/>
    <col min="4611" max="4611" width="28.08203125" style="1" customWidth="1"/>
    <col min="4612" max="4614" width="9.75" style="1" customWidth="1"/>
    <col min="4615" max="4616" width="8.6640625" style="1"/>
    <col min="4617" max="4617" width="3" style="1" customWidth="1"/>
    <col min="4618" max="4864" width="8.6640625" style="1"/>
    <col min="4865" max="4865" width="4.25" style="1" customWidth="1"/>
    <col min="4866" max="4866" width="23.5" style="1" customWidth="1"/>
    <col min="4867" max="4867" width="28.08203125" style="1" customWidth="1"/>
    <col min="4868" max="4870" width="9.75" style="1" customWidth="1"/>
    <col min="4871" max="4872" width="8.6640625" style="1"/>
    <col min="4873" max="4873" width="3" style="1" customWidth="1"/>
    <col min="4874" max="5120" width="8.6640625" style="1"/>
    <col min="5121" max="5121" width="4.25" style="1" customWidth="1"/>
    <col min="5122" max="5122" width="23.5" style="1" customWidth="1"/>
    <col min="5123" max="5123" width="28.08203125" style="1" customWidth="1"/>
    <col min="5124" max="5126" width="9.75" style="1" customWidth="1"/>
    <col min="5127" max="5128" width="8.6640625" style="1"/>
    <col min="5129" max="5129" width="3" style="1" customWidth="1"/>
    <col min="5130" max="5376" width="8.6640625" style="1"/>
    <col min="5377" max="5377" width="4.25" style="1" customWidth="1"/>
    <col min="5378" max="5378" width="23.5" style="1" customWidth="1"/>
    <col min="5379" max="5379" width="28.08203125" style="1" customWidth="1"/>
    <col min="5380" max="5382" width="9.75" style="1" customWidth="1"/>
    <col min="5383" max="5384" width="8.6640625" style="1"/>
    <col min="5385" max="5385" width="3" style="1" customWidth="1"/>
    <col min="5386" max="5632" width="8.6640625" style="1"/>
    <col min="5633" max="5633" width="4.25" style="1" customWidth="1"/>
    <col min="5634" max="5634" width="23.5" style="1" customWidth="1"/>
    <col min="5635" max="5635" width="28.08203125" style="1" customWidth="1"/>
    <col min="5636" max="5638" width="9.75" style="1" customWidth="1"/>
    <col min="5639" max="5640" width="8.6640625" style="1"/>
    <col min="5641" max="5641" width="3" style="1" customWidth="1"/>
    <col min="5642" max="5888" width="8.6640625" style="1"/>
    <col min="5889" max="5889" width="4.25" style="1" customWidth="1"/>
    <col min="5890" max="5890" width="23.5" style="1" customWidth="1"/>
    <col min="5891" max="5891" width="28.08203125" style="1" customWidth="1"/>
    <col min="5892" max="5894" width="9.75" style="1" customWidth="1"/>
    <col min="5895" max="5896" width="8.6640625" style="1"/>
    <col min="5897" max="5897" width="3" style="1" customWidth="1"/>
    <col min="5898" max="6144" width="8.6640625" style="1"/>
    <col min="6145" max="6145" width="4.25" style="1" customWidth="1"/>
    <col min="6146" max="6146" width="23.5" style="1" customWidth="1"/>
    <col min="6147" max="6147" width="28.08203125" style="1" customWidth="1"/>
    <col min="6148" max="6150" width="9.75" style="1" customWidth="1"/>
    <col min="6151" max="6152" width="8.6640625" style="1"/>
    <col min="6153" max="6153" width="3" style="1" customWidth="1"/>
    <col min="6154" max="6400" width="8.6640625" style="1"/>
    <col min="6401" max="6401" width="4.25" style="1" customWidth="1"/>
    <col min="6402" max="6402" width="23.5" style="1" customWidth="1"/>
    <col min="6403" max="6403" width="28.08203125" style="1" customWidth="1"/>
    <col min="6404" max="6406" width="9.75" style="1" customWidth="1"/>
    <col min="6407" max="6408" width="8.6640625" style="1"/>
    <col min="6409" max="6409" width="3" style="1" customWidth="1"/>
    <col min="6410" max="6656" width="8.6640625" style="1"/>
    <col min="6657" max="6657" width="4.25" style="1" customWidth="1"/>
    <col min="6658" max="6658" width="23.5" style="1" customWidth="1"/>
    <col min="6659" max="6659" width="28.08203125" style="1" customWidth="1"/>
    <col min="6660" max="6662" width="9.75" style="1" customWidth="1"/>
    <col min="6663" max="6664" width="8.6640625" style="1"/>
    <col min="6665" max="6665" width="3" style="1" customWidth="1"/>
    <col min="6666" max="6912" width="8.6640625" style="1"/>
    <col min="6913" max="6913" width="4.25" style="1" customWidth="1"/>
    <col min="6914" max="6914" width="23.5" style="1" customWidth="1"/>
    <col min="6915" max="6915" width="28.08203125" style="1" customWidth="1"/>
    <col min="6916" max="6918" width="9.75" style="1" customWidth="1"/>
    <col min="6919" max="6920" width="8.6640625" style="1"/>
    <col min="6921" max="6921" width="3" style="1" customWidth="1"/>
    <col min="6922" max="7168" width="8.6640625" style="1"/>
    <col min="7169" max="7169" width="4.25" style="1" customWidth="1"/>
    <col min="7170" max="7170" width="23.5" style="1" customWidth="1"/>
    <col min="7171" max="7171" width="28.08203125" style="1" customWidth="1"/>
    <col min="7172" max="7174" width="9.75" style="1" customWidth="1"/>
    <col min="7175" max="7176" width="8.6640625" style="1"/>
    <col min="7177" max="7177" width="3" style="1" customWidth="1"/>
    <col min="7178" max="7424" width="8.6640625" style="1"/>
    <col min="7425" max="7425" width="4.25" style="1" customWidth="1"/>
    <col min="7426" max="7426" width="23.5" style="1" customWidth="1"/>
    <col min="7427" max="7427" width="28.08203125" style="1" customWidth="1"/>
    <col min="7428" max="7430" width="9.75" style="1" customWidth="1"/>
    <col min="7431" max="7432" width="8.6640625" style="1"/>
    <col min="7433" max="7433" width="3" style="1" customWidth="1"/>
    <col min="7434" max="7680" width="8.6640625" style="1"/>
    <col min="7681" max="7681" width="4.25" style="1" customWidth="1"/>
    <col min="7682" max="7682" width="23.5" style="1" customWidth="1"/>
    <col min="7683" max="7683" width="28.08203125" style="1" customWidth="1"/>
    <col min="7684" max="7686" width="9.75" style="1" customWidth="1"/>
    <col min="7687" max="7688" width="8.6640625" style="1"/>
    <col min="7689" max="7689" width="3" style="1" customWidth="1"/>
    <col min="7690" max="7936" width="8.6640625" style="1"/>
    <col min="7937" max="7937" width="4.25" style="1" customWidth="1"/>
    <col min="7938" max="7938" width="23.5" style="1" customWidth="1"/>
    <col min="7939" max="7939" width="28.08203125" style="1" customWidth="1"/>
    <col min="7940" max="7942" width="9.75" style="1" customWidth="1"/>
    <col min="7943" max="7944" width="8.6640625" style="1"/>
    <col min="7945" max="7945" width="3" style="1" customWidth="1"/>
    <col min="7946" max="8192" width="8.6640625" style="1"/>
    <col min="8193" max="8193" width="4.25" style="1" customWidth="1"/>
    <col min="8194" max="8194" width="23.5" style="1" customWidth="1"/>
    <col min="8195" max="8195" width="28.08203125" style="1" customWidth="1"/>
    <col min="8196" max="8198" width="9.75" style="1" customWidth="1"/>
    <col min="8199" max="8200" width="8.6640625" style="1"/>
    <col min="8201" max="8201" width="3" style="1" customWidth="1"/>
    <col min="8202" max="8448" width="8.6640625" style="1"/>
    <col min="8449" max="8449" width="4.25" style="1" customWidth="1"/>
    <col min="8450" max="8450" width="23.5" style="1" customWidth="1"/>
    <col min="8451" max="8451" width="28.08203125" style="1" customWidth="1"/>
    <col min="8452" max="8454" width="9.75" style="1" customWidth="1"/>
    <col min="8455" max="8456" width="8.6640625" style="1"/>
    <col min="8457" max="8457" width="3" style="1" customWidth="1"/>
    <col min="8458" max="8704" width="8.6640625" style="1"/>
    <col min="8705" max="8705" width="4.25" style="1" customWidth="1"/>
    <col min="8706" max="8706" width="23.5" style="1" customWidth="1"/>
    <col min="8707" max="8707" width="28.08203125" style="1" customWidth="1"/>
    <col min="8708" max="8710" width="9.75" style="1" customWidth="1"/>
    <col min="8711" max="8712" width="8.6640625" style="1"/>
    <col min="8713" max="8713" width="3" style="1" customWidth="1"/>
    <col min="8714" max="8960" width="8.6640625" style="1"/>
    <col min="8961" max="8961" width="4.25" style="1" customWidth="1"/>
    <col min="8962" max="8962" width="23.5" style="1" customWidth="1"/>
    <col min="8963" max="8963" width="28.08203125" style="1" customWidth="1"/>
    <col min="8964" max="8966" width="9.75" style="1" customWidth="1"/>
    <col min="8967" max="8968" width="8.6640625" style="1"/>
    <col min="8969" max="8969" width="3" style="1" customWidth="1"/>
    <col min="8970" max="9216" width="8.6640625" style="1"/>
    <col min="9217" max="9217" width="4.25" style="1" customWidth="1"/>
    <col min="9218" max="9218" width="23.5" style="1" customWidth="1"/>
    <col min="9219" max="9219" width="28.08203125" style="1" customWidth="1"/>
    <col min="9220" max="9222" width="9.75" style="1" customWidth="1"/>
    <col min="9223" max="9224" width="8.6640625" style="1"/>
    <col min="9225" max="9225" width="3" style="1" customWidth="1"/>
    <col min="9226" max="9472" width="8.6640625" style="1"/>
    <col min="9473" max="9473" width="4.25" style="1" customWidth="1"/>
    <col min="9474" max="9474" width="23.5" style="1" customWidth="1"/>
    <col min="9475" max="9475" width="28.08203125" style="1" customWidth="1"/>
    <col min="9476" max="9478" width="9.75" style="1" customWidth="1"/>
    <col min="9479" max="9480" width="8.6640625" style="1"/>
    <col min="9481" max="9481" width="3" style="1" customWidth="1"/>
    <col min="9482" max="9728" width="8.6640625" style="1"/>
    <col min="9729" max="9729" width="4.25" style="1" customWidth="1"/>
    <col min="9730" max="9730" width="23.5" style="1" customWidth="1"/>
    <col min="9731" max="9731" width="28.08203125" style="1" customWidth="1"/>
    <col min="9732" max="9734" width="9.75" style="1" customWidth="1"/>
    <col min="9735" max="9736" width="8.6640625" style="1"/>
    <col min="9737" max="9737" width="3" style="1" customWidth="1"/>
    <col min="9738" max="9984" width="8.6640625" style="1"/>
    <col min="9985" max="9985" width="4.25" style="1" customWidth="1"/>
    <col min="9986" max="9986" width="23.5" style="1" customWidth="1"/>
    <col min="9987" max="9987" width="28.08203125" style="1" customWidth="1"/>
    <col min="9988" max="9990" width="9.75" style="1" customWidth="1"/>
    <col min="9991" max="9992" width="8.6640625" style="1"/>
    <col min="9993" max="9993" width="3" style="1" customWidth="1"/>
    <col min="9994" max="10240" width="8.6640625" style="1"/>
    <col min="10241" max="10241" width="4.25" style="1" customWidth="1"/>
    <col min="10242" max="10242" width="23.5" style="1" customWidth="1"/>
    <col min="10243" max="10243" width="28.08203125" style="1" customWidth="1"/>
    <col min="10244" max="10246" width="9.75" style="1" customWidth="1"/>
    <col min="10247" max="10248" width="8.6640625" style="1"/>
    <col min="10249" max="10249" width="3" style="1" customWidth="1"/>
    <col min="10250" max="10496" width="8.6640625" style="1"/>
    <col min="10497" max="10497" width="4.25" style="1" customWidth="1"/>
    <col min="10498" max="10498" width="23.5" style="1" customWidth="1"/>
    <col min="10499" max="10499" width="28.08203125" style="1" customWidth="1"/>
    <col min="10500" max="10502" width="9.75" style="1" customWidth="1"/>
    <col min="10503" max="10504" width="8.6640625" style="1"/>
    <col min="10505" max="10505" width="3" style="1" customWidth="1"/>
    <col min="10506" max="10752" width="8.6640625" style="1"/>
    <col min="10753" max="10753" width="4.25" style="1" customWidth="1"/>
    <col min="10754" max="10754" width="23.5" style="1" customWidth="1"/>
    <col min="10755" max="10755" width="28.08203125" style="1" customWidth="1"/>
    <col min="10756" max="10758" width="9.75" style="1" customWidth="1"/>
    <col min="10759" max="10760" width="8.6640625" style="1"/>
    <col min="10761" max="10761" width="3" style="1" customWidth="1"/>
    <col min="10762" max="11008" width="8.6640625" style="1"/>
    <col min="11009" max="11009" width="4.25" style="1" customWidth="1"/>
    <col min="11010" max="11010" width="23.5" style="1" customWidth="1"/>
    <col min="11011" max="11011" width="28.08203125" style="1" customWidth="1"/>
    <col min="11012" max="11014" width="9.75" style="1" customWidth="1"/>
    <col min="11015" max="11016" width="8.6640625" style="1"/>
    <col min="11017" max="11017" width="3" style="1" customWidth="1"/>
    <col min="11018" max="11264" width="8.6640625" style="1"/>
    <col min="11265" max="11265" width="4.25" style="1" customWidth="1"/>
    <col min="11266" max="11266" width="23.5" style="1" customWidth="1"/>
    <col min="11267" max="11267" width="28.08203125" style="1" customWidth="1"/>
    <col min="11268" max="11270" width="9.75" style="1" customWidth="1"/>
    <col min="11271" max="11272" width="8.6640625" style="1"/>
    <col min="11273" max="11273" width="3" style="1" customWidth="1"/>
    <col min="11274" max="11520" width="8.6640625" style="1"/>
    <col min="11521" max="11521" width="4.25" style="1" customWidth="1"/>
    <col min="11522" max="11522" width="23.5" style="1" customWidth="1"/>
    <col min="11523" max="11523" width="28.08203125" style="1" customWidth="1"/>
    <col min="11524" max="11526" width="9.75" style="1" customWidth="1"/>
    <col min="11527" max="11528" width="8.6640625" style="1"/>
    <col min="11529" max="11529" width="3" style="1" customWidth="1"/>
    <col min="11530" max="11776" width="8.6640625" style="1"/>
    <col min="11777" max="11777" width="4.25" style="1" customWidth="1"/>
    <col min="11778" max="11778" width="23.5" style="1" customWidth="1"/>
    <col min="11779" max="11779" width="28.08203125" style="1" customWidth="1"/>
    <col min="11780" max="11782" width="9.75" style="1" customWidth="1"/>
    <col min="11783" max="11784" width="8.6640625" style="1"/>
    <col min="11785" max="11785" width="3" style="1" customWidth="1"/>
    <col min="11786" max="12032" width="8.6640625" style="1"/>
    <col min="12033" max="12033" width="4.25" style="1" customWidth="1"/>
    <col min="12034" max="12034" width="23.5" style="1" customWidth="1"/>
    <col min="12035" max="12035" width="28.08203125" style="1" customWidth="1"/>
    <col min="12036" max="12038" width="9.75" style="1" customWidth="1"/>
    <col min="12039" max="12040" width="8.6640625" style="1"/>
    <col min="12041" max="12041" width="3" style="1" customWidth="1"/>
    <col min="12042" max="12288" width="8.6640625" style="1"/>
    <col min="12289" max="12289" width="4.25" style="1" customWidth="1"/>
    <col min="12290" max="12290" width="23.5" style="1" customWidth="1"/>
    <col min="12291" max="12291" width="28.08203125" style="1" customWidth="1"/>
    <col min="12292" max="12294" width="9.75" style="1" customWidth="1"/>
    <col min="12295" max="12296" width="8.6640625" style="1"/>
    <col min="12297" max="12297" width="3" style="1" customWidth="1"/>
    <col min="12298" max="12544" width="8.6640625" style="1"/>
    <col min="12545" max="12545" width="4.25" style="1" customWidth="1"/>
    <col min="12546" max="12546" width="23.5" style="1" customWidth="1"/>
    <col min="12547" max="12547" width="28.08203125" style="1" customWidth="1"/>
    <col min="12548" max="12550" width="9.75" style="1" customWidth="1"/>
    <col min="12551" max="12552" width="8.6640625" style="1"/>
    <col min="12553" max="12553" width="3" style="1" customWidth="1"/>
    <col min="12554" max="12800" width="8.6640625" style="1"/>
    <col min="12801" max="12801" width="4.25" style="1" customWidth="1"/>
    <col min="12802" max="12802" width="23.5" style="1" customWidth="1"/>
    <col min="12803" max="12803" width="28.08203125" style="1" customWidth="1"/>
    <col min="12804" max="12806" width="9.75" style="1" customWidth="1"/>
    <col min="12807" max="12808" width="8.6640625" style="1"/>
    <col min="12809" max="12809" width="3" style="1" customWidth="1"/>
    <col min="12810" max="13056" width="8.6640625" style="1"/>
    <col min="13057" max="13057" width="4.25" style="1" customWidth="1"/>
    <col min="13058" max="13058" width="23.5" style="1" customWidth="1"/>
    <col min="13059" max="13059" width="28.08203125" style="1" customWidth="1"/>
    <col min="13060" max="13062" width="9.75" style="1" customWidth="1"/>
    <col min="13063" max="13064" width="8.6640625" style="1"/>
    <col min="13065" max="13065" width="3" style="1" customWidth="1"/>
    <col min="13066" max="13312" width="8.6640625" style="1"/>
    <col min="13313" max="13313" width="4.25" style="1" customWidth="1"/>
    <col min="13314" max="13314" width="23.5" style="1" customWidth="1"/>
    <col min="13315" max="13315" width="28.08203125" style="1" customWidth="1"/>
    <col min="13316" max="13318" width="9.75" style="1" customWidth="1"/>
    <col min="13319" max="13320" width="8.6640625" style="1"/>
    <col min="13321" max="13321" width="3" style="1" customWidth="1"/>
    <col min="13322" max="13568" width="8.6640625" style="1"/>
    <col min="13569" max="13569" width="4.25" style="1" customWidth="1"/>
    <col min="13570" max="13570" width="23.5" style="1" customWidth="1"/>
    <col min="13571" max="13571" width="28.08203125" style="1" customWidth="1"/>
    <col min="13572" max="13574" width="9.75" style="1" customWidth="1"/>
    <col min="13575" max="13576" width="8.6640625" style="1"/>
    <col min="13577" max="13577" width="3" style="1" customWidth="1"/>
    <col min="13578" max="13824" width="8.6640625" style="1"/>
    <col min="13825" max="13825" width="4.25" style="1" customWidth="1"/>
    <col min="13826" max="13826" width="23.5" style="1" customWidth="1"/>
    <col min="13827" max="13827" width="28.08203125" style="1" customWidth="1"/>
    <col min="13828" max="13830" width="9.75" style="1" customWidth="1"/>
    <col min="13831" max="13832" width="8.6640625" style="1"/>
    <col min="13833" max="13833" width="3" style="1" customWidth="1"/>
    <col min="13834" max="14080" width="8.6640625" style="1"/>
    <col min="14081" max="14081" width="4.25" style="1" customWidth="1"/>
    <col min="14082" max="14082" width="23.5" style="1" customWidth="1"/>
    <col min="14083" max="14083" width="28.08203125" style="1" customWidth="1"/>
    <col min="14084" max="14086" width="9.75" style="1" customWidth="1"/>
    <col min="14087" max="14088" width="8.6640625" style="1"/>
    <col min="14089" max="14089" width="3" style="1" customWidth="1"/>
    <col min="14090" max="14336" width="8.6640625" style="1"/>
    <col min="14337" max="14337" width="4.25" style="1" customWidth="1"/>
    <col min="14338" max="14338" width="23.5" style="1" customWidth="1"/>
    <col min="14339" max="14339" width="28.08203125" style="1" customWidth="1"/>
    <col min="14340" max="14342" width="9.75" style="1" customWidth="1"/>
    <col min="14343" max="14344" width="8.6640625" style="1"/>
    <col min="14345" max="14345" width="3" style="1" customWidth="1"/>
    <col min="14346" max="14592" width="8.6640625" style="1"/>
    <col min="14593" max="14593" width="4.25" style="1" customWidth="1"/>
    <col min="14594" max="14594" width="23.5" style="1" customWidth="1"/>
    <col min="14595" max="14595" width="28.08203125" style="1" customWidth="1"/>
    <col min="14596" max="14598" width="9.75" style="1" customWidth="1"/>
    <col min="14599" max="14600" width="8.6640625" style="1"/>
    <col min="14601" max="14601" width="3" style="1" customWidth="1"/>
    <col min="14602" max="14848" width="8.6640625" style="1"/>
    <col min="14849" max="14849" width="4.25" style="1" customWidth="1"/>
    <col min="14850" max="14850" width="23.5" style="1" customWidth="1"/>
    <col min="14851" max="14851" width="28.08203125" style="1" customWidth="1"/>
    <col min="14852" max="14854" width="9.75" style="1" customWidth="1"/>
    <col min="14855" max="14856" width="8.6640625" style="1"/>
    <col min="14857" max="14857" width="3" style="1" customWidth="1"/>
    <col min="14858" max="15104" width="8.6640625" style="1"/>
    <col min="15105" max="15105" width="4.25" style="1" customWidth="1"/>
    <col min="15106" max="15106" width="23.5" style="1" customWidth="1"/>
    <col min="15107" max="15107" width="28.08203125" style="1" customWidth="1"/>
    <col min="15108" max="15110" width="9.75" style="1" customWidth="1"/>
    <col min="15111" max="15112" width="8.6640625" style="1"/>
    <col min="15113" max="15113" width="3" style="1" customWidth="1"/>
    <col min="15114" max="15360" width="8.6640625" style="1"/>
    <col min="15361" max="15361" width="4.25" style="1" customWidth="1"/>
    <col min="15362" max="15362" width="23.5" style="1" customWidth="1"/>
    <col min="15363" max="15363" width="28.08203125" style="1" customWidth="1"/>
    <col min="15364" max="15366" width="9.75" style="1" customWidth="1"/>
    <col min="15367" max="15368" width="8.6640625" style="1"/>
    <col min="15369" max="15369" width="3" style="1" customWidth="1"/>
    <col min="15370" max="15616" width="8.6640625" style="1"/>
    <col min="15617" max="15617" width="4.25" style="1" customWidth="1"/>
    <col min="15618" max="15618" width="23.5" style="1" customWidth="1"/>
    <col min="15619" max="15619" width="28.08203125" style="1" customWidth="1"/>
    <col min="15620" max="15622" width="9.75" style="1" customWidth="1"/>
    <col min="15623" max="15624" width="8.6640625" style="1"/>
    <col min="15625" max="15625" width="3" style="1" customWidth="1"/>
    <col min="15626" max="15872" width="8.6640625" style="1"/>
    <col min="15873" max="15873" width="4.25" style="1" customWidth="1"/>
    <col min="15874" max="15874" width="23.5" style="1" customWidth="1"/>
    <col min="15875" max="15875" width="28.08203125" style="1" customWidth="1"/>
    <col min="15876" max="15878" width="9.75" style="1" customWidth="1"/>
    <col min="15879" max="15880" width="8.6640625" style="1"/>
    <col min="15881" max="15881" width="3" style="1" customWidth="1"/>
    <col min="15882" max="16128" width="8.6640625" style="1"/>
    <col min="16129" max="16129" width="4.25" style="1" customWidth="1"/>
    <col min="16130" max="16130" width="23.5" style="1" customWidth="1"/>
    <col min="16131" max="16131" width="28.08203125" style="1" customWidth="1"/>
    <col min="16132" max="16134" width="9.75" style="1" customWidth="1"/>
    <col min="16135" max="16136" width="8.6640625" style="1"/>
    <col min="16137" max="16137" width="3" style="1" customWidth="1"/>
    <col min="16138" max="16384" width="8.6640625" style="1"/>
  </cols>
  <sheetData>
    <row r="2" spans="2:8" ht="30" customHeight="1">
      <c r="B2" s="250" t="s">
        <v>75</v>
      </c>
      <c r="C2" s="250"/>
      <c r="D2" s="250"/>
      <c r="E2" s="250"/>
      <c r="F2" s="250"/>
    </row>
    <row r="3" spans="2:8" ht="17.5" customHeight="1">
      <c r="B3" s="3"/>
      <c r="C3" s="3"/>
      <c r="D3" s="3"/>
      <c r="E3" s="3"/>
      <c r="F3" s="3"/>
    </row>
    <row r="4" spans="2:8" ht="30" customHeight="1">
      <c r="B4" s="141" t="s">
        <v>66</v>
      </c>
      <c r="C4" s="142"/>
      <c r="D4" s="251">
        <f>提出書類確認リスト!$D$7</f>
        <v>0</v>
      </c>
      <c r="E4" s="252"/>
      <c r="F4" s="253"/>
    </row>
    <row r="5" spans="2:8" ht="30" customHeight="1">
      <c r="B5" s="3"/>
      <c r="C5" s="3"/>
      <c r="D5" s="3"/>
      <c r="E5" s="254"/>
      <c r="F5" s="254"/>
    </row>
    <row r="6" spans="2:8" ht="20" customHeight="1"/>
    <row r="7" spans="2:8" ht="25" customHeight="1">
      <c r="B7" s="4"/>
      <c r="C7" s="141" t="s">
        <v>51</v>
      </c>
      <c r="D7" s="142"/>
      <c r="E7" s="4" t="s">
        <v>57</v>
      </c>
      <c r="F7" s="4" t="s">
        <v>58</v>
      </c>
      <c r="G7" s="4" t="s">
        <v>286</v>
      </c>
    </row>
    <row r="8" spans="2:8" s="40" customFormat="1" ht="36" customHeight="1">
      <c r="B8" s="245" t="s">
        <v>101</v>
      </c>
      <c r="C8" s="248" t="s">
        <v>102</v>
      </c>
      <c r="D8" s="249"/>
      <c r="E8" s="5"/>
      <c r="F8" s="5"/>
      <c r="G8" s="135"/>
      <c r="H8" s="1"/>
    </row>
    <row r="9" spans="2:8" s="40" customFormat="1" ht="48.5" customHeight="1">
      <c r="B9" s="246"/>
      <c r="C9" s="248" t="s">
        <v>103</v>
      </c>
      <c r="D9" s="249"/>
      <c r="E9" s="5"/>
      <c r="F9" s="5"/>
      <c r="G9" s="136" t="s">
        <v>287</v>
      </c>
      <c r="H9" s="1"/>
    </row>
    <row r="10" spans="2:8" s="40" customFormat="1" ht="30.5" customHeight="1">
      <c r="B10" s="247"/>
      <c r="C10" s="248" t="s">
        <v>81</v>
      </c>
      <c r="D10" s="249"/>
      <c r="E10" s="5"/>
      <c r="F10" s="5"/>
      <c r="G10" s="135"/>
      <c r="H10" s="1"/>
    </row>
    <row r="11" spans="2:8" s="40" customFormat="1" ht="51.5" customHeight="1">
      <c r="B11" s="245" t="s">
        <v>104</v>
      </c>
      <c r="C11" s="248" t="s">
        <v>71</v>
      </c>
      <c r="D11" s="249"/>
      <c r="E11" s="5"/>
      <c r="F11" s="5"/>
      <c r="G11" s="137" t="s">
        <v>288</v>
      </c>
      <c r="H11" s="1"/>
    </row>
    <row r="12" spans="2:8" s="40" customFormat="1" ht="37" customHeight="1">
      <c r="B12" s="255"/>
      <c r="C12" s="248" t="s">
        <v>72</v>
      </c>
      <c r="D12" s="249"/>
      <c r="E12" s="5"/>
      <c r="F12" s="5"/>
      <c r="G12" s="135"/>
      <c r="H12" s="1"/>
    </row>
    <row r="13" spans="2:8" s="40" customFormat="1" ht="35" customHeight="1">
      <c r="B13" s="256"/>
      <c r="C13" s="248" t="s">
        <v>73</v>
      </c>
      <c r="D13" s="249"/>
      <c r="E13" s="5"/>
      <c r="F13" s="5"/>
      <c r="G13" s="137" t="s">
        <v>289</v>
      </c>
      <c r="H13" s="1"/>
    </row>
    <row r="14" spans="2:8" s="40" customFormat="1" ht="63" customHeight="1">
      <c r="B14" s="245" t="s">
        <v>105</v>
      </c>
      <c r="C14" s="248" t="s">
        <v>76</v>
      </c>
      <c r="D14" s="249"/>
      <c r="E14" s="5"/>
      <c r="F14" s="5"/>
      <c r="G14" s="135"/>
      <c r="H14" s="1"/>
    </row>
    <row r="15" spans="2:8" s="40" customFormat="1" ht="76.5" customHeight="1">
      <c r="B15" s="255"/>
      <c r="C15" s="248" t="s">
        <v>82</v>
      </c>
      <c r="D15" s="249"/>
      <c r="E15" s="5"/>
      <c r="F15" s="5"/>
      <c r="G15" s="136" t="s">
        <v>288</v>
      </c>
      <c r="H15" s="1"/>
    </row>
    <row r="16" spans="2:8" s="40" customFormat="1" ht="30" customHeight="1">
      <c r="B16" s="246"/>
      <c r="C16" s="248" t="s">
        <v>61</v>
      </c>
      <c r="D16" s="249"/>
      <c r="E16" s="5"/>
      <c r="F16" s="5"/>
      <c r="G16" s="135"/>
      <c r="H16" s="1"/>
    </row>
    <row r="17" spans="2:8" s="40" customFormat="1" ht="36.5" customHeight="1">
      <c r="B17" s="247"/>
      <c r="C17" s="248" t="s">
        <v>62</v>
      </c>
      <c r="D17" s="249"/>
      <c r="E17" s="5"/>
      <c r="F17" s="5"/>
      <c r="G17" s="136" t="s">
        <v>288</v>
      </c>
      <c r="H17" s="1" t="s">
        <v>106</v>
      </c>
    </row>
    <row r="18" spans="2:8" s="40" customFormat="1" ht="72" customHeight="1">
      <c r="B18" s="245" t="s">
        <v>107</v>
      </c>
      <c r="C18" s="248" t="s">
        <v>59</v>
      </c>
      <c r="D18" s="249"/>
      <c r="E18" s="5"/>
      <c r="F18" s="5"/>
      <c r="G18" s="137" t="s">
        <v>290</v>
      </c>
      <c r="H18" s="1"/>
    </row>
    <row r="19" spans="2:8" s="40" customFormat="1" ht="37" customHeight="1">
      <c r="B19" s="246"/>
      <c r="C19" s="248" t="s">
        <v>60</v>
      </c>
      <c r="D19" s="249"/>
      <c r="E19" s="5"/>
      <c r="F19" s="5"/>
      <c r="G19" s="136" t="s">
        <v>288</v>
      </c>
      <c r="H19" s="1"/>
    </row>
    <row r="20" spans="2:8" s="40" customFormat="1" ht="30" customHeight="1">
      <c r="B20" s="247"/>
      <c r="C20" s="248" t="s">
        <v>108</v>
      </c>
      <c r="D20" s="249"/>
      <c r="E20" s="5"/>
      <c r="F20" s="5"/>
      <c r="G20" s="135"/>
      <c r="H20" s="1"/>
    </row>
    <row r="22" spans="2:8">
      <c r="C22" s="1" t="s">
        <v>291</v>
      </c>
    </row>
  </sheetData>
  <mergeCells count="22">
    <mergeCell ref="B18:B20"/>
    <mergeCell ref="C18:D18"/>
    <mergeCell ref="C19:D19"/>
    <mergeCell ref="C20:D20"/>
    <mergeCell ref="C11:D11"/>
    <mergeCell ref="C13:D13"/>
    <mergeCell ref="C14:D14"/>
    <mergeCell ref="C15:D15"/>
    <mergeCell ref="C16:D16"/>
    <mergeCell ref="C17:D17"/>
    <mergeCell ref="C12:D12"/>
    <mergeCell ref="B11:B13"/>
    <mergeCell ref="B14:B17"/>
    <mergeCell ref="B8:B10"/>
    <mergeCell ref="C9:D9"/>
    <mergeCell ref="C10:D10"/>
    <mergeCell ref="B2:F2"/>
    <mergeCell ref="B4:C4"/>
    <mergeCell ref="D4:F4"/>
    <mergeCell ref="E5:F5"/>
    <mergeCell ref="C7:D7"/>
    <mergeCell ref="C8:D8"/>
  </mergeCells>
  <phoneticPr fontId="1"/>
  <dataValidations count="2">
    <dataValidation type="list" allowBlank="1" showInputMessage="1" showErrorMessage="1" sqref="WVL983035:WVN983046 IZ65531:JB65542 SV65531:SX65542 ACR65531:ACT65542 AMN65531:AMP65542 AWJ65531:AWL65542 BGF65531:BGH65542 BQB65531:BQD65542 BZX65531:BZZ65542 CJT65531:CJV65542 CTP65531:CTR65542 DDL65531:DDN65542 DNH65531:DNJ65542 DXD65531:DXF65542 EGZ65531:EHB65542 EQV65531:EQX65542 FAR65531:FAT65542 FKN65531:FKP65542 FUJ65531:FUL65542 GEF65531:GEH65542 GOB65531:GOD65542 GXX65531:GXZ65542 HHT65531:HHV65542 HRP65531:HRR65542 IBL65531:IBN65542 ILH65531:ILJ65542 IVD65531:IVF65542 JEZ65531:JFB65542 JOV65531:JOX65542 JYR65531:JYT65542 KIN65531:KIP65542 KSJ65531:KSL65542 LCF65531:LCH65542 LMB65531:LMD65542 LVX65531:LVZ65542 MFT65531:MFV65542 MPP65531:MPR65542 MZL65531:MZN65542 NJH65531:NJJ65542 NTD65531:NTF65542 OCZ65531:ODB65542 OMV65531:OMX65542 OWR65531:OWT65542 PGN65531:PGP65542 PQJ65531:PQL65542 QAF65531:QAH65542 QKB65531:QKD65542 QTX65531:QTZ65542 RDT65531:RDV65542 RNP65531:RNR65542 RXL65531:RXN65542 SHH65531:SHJ65542 SRD65531:SRF65542 TAZ65531:TBB65542 TKV65531:TKX65542 TUR65531:TUT65542 UEN65531:UEP65542 UOJ65531:UOL65542 UYF65531:UYH65542 VIB65531:VID65542 VRX65531:VRZ65542 WBT65531:WBV65542 WLP65531:WLR65542 WVL65531:WVN65542 E131067:F131078 IZ131067:JB131078 SV131067:SX131078 ACR131067:ACT131078 AMN131067:AMP131078 AWJ131067:AWL131078 BGF131067:BGH131078 BQB131067:BQD131078 BZX131067:BZZ131078 CJT131067:CJV131078 CTP131067:CTR131078 DDL131067:DDN131078 DNH131067:DNJ131078 DXD131067:DXF131078 EGZ131067:EHB131078 EQV131067:EQX131078 FAR131067:FAT131078 FKN131067:FKP131078 FUJ131067:FUL131078 GEF131067:GEH131078 GOB131067:GOD131078 GXX131067:GXZ131078 HHT131067:HHV131078 HRP131067:HRR131078 IBL131067:IBN131078 ILH131067:ILJ131078 IVD131067:IVF131078 JEZ131067:JFB131078 JOV131067:JOX131078 JYR131067:JYT131078 KIN131067:KIP131078 KSJ131067:KSL131078 LCF131067:LCH131078 LMB131067:LMD131078 LVX131067:LVZ131078 MFT131067:MFV131078 MPP131067:MPR131078 MZL131067:MZN131078 NJH131067:NJJ131078 NTD131067:NTF131078 OCZ131067:ODB131078 OMV131067:OMX131078 OWR131067:OWT131078 PGN131067:PGP131078 PQJ131067:PQL131078 QAF131067:QAH131078 QKB131067:QKD131078 QTX131067:QTZ131078 RDT131067:RDV131078 RNP131067:RNR131078 RXL131067:RXN131078 SHH131067:SHJ131078 SRD131067:SRF131078 TAZ131067:TBB131078 TKV131067:TKX131078 TUR131067:TUT131078 UEN131067:UEP131078 UOJ131067:UOL131078 UYF131067:UYH131078 VIB131067:VID131078 VRX131067:VRZ131078 WBT131067:WBV131078 WLP131067:WLR131078 WVL131067:WVN131078 E196603:F196614 IZ196603:JB196614 SV196603:SX196614 ACR196603:ACT196614 AMN196603:AMP196614 AWJ196603:AWL196614 BGF196603:BGH196614 BQB196603:BQD196614 BZX196603:BZZ196614 CJT196603:CJV196614 CTP196603:CTR196614 DDL196603:DDN196614 DNH196603:DNJ196614 DXD196603:DXF196614 EGZ196603:EHB196614 EQV196603:EQX196614 FAR196603:FAT196614 FKN196603:FKP196614 FUJ196603:FUL196614 GEF196603:GEH196614 GOB196603:GOD196614 GXX196603:GXZ196614 HHT196603:HHV196614 HRP196603:HRR196614 IBL196603:IBN196614 ILH196603:ILJ196614 IVD196603:IVF196614 JEZ196603:JFB196614 JOV196603:JOX196614 JYR196603:JYT196614 KIN196603:KIP196614 KSJ196603:KSL196614 LCF196603:LCH196614 LMB196603:LMD196614 LVX196603:LVZ196614 MFT196603:MFV196614 MPP196603:MPR196614 MZL196603:MZN196614 NJH196603:NJJ196614 NTD196603:NTF196614 OCZ196603:ODB196614 OMV196603:OMX196614 OWR196603:OWT196614 PGN196603:PGP196614 PQJ196603:PQL196614 QAF196603:QAH196614 QKB196603:QKD196614 QTX196603:QTZ196614 RDT196603:RDV196614 RNP196603:RNR196614 RXL196603:RXN196614 SHH196603:SHJ196614 SRD196603:SRF196614 TAZ196603:TBB196614 TKV196603:TKX196614 TUR196603:TUT196614 UEN196603:UEP196614 UOJ196603:UOL196614 UYF196603:UYH196614 VIB196603:VID196614 VRX196603:VRZ196614 WBT196603:WBV196614 WLP196603:WLR196614 WVL196603:WVN196614 E262139:F262150 IZ262139:JB262150 SV262139:SX262150 ACR262139:ACT262150 AMN262139:AMP262150 AWJ262139:AWL262150 BGF262139:BGH262150 BQB262139:BQD262150 BZX262139:BZZ262150 CJT262139:CJV262150 CTP262139:CTR262150 DDL262139:DDN262150 DNH262139:DNJ262150 DXD262139:DXF262150 EGZ262139:EHB262150 EQV262139:EQX262150 FAR262139:FAT262150 FKN262139:FKP262150 FUJ262139:FUL262150 GEF262139:GEH262150 GOB262139:GOD262150 GXX262139:GXZ262150 HHT262139:HHV262150 HRP262139:HRR262150 IBL262139:IBN262150 ILH262139:ILJ262150 IVD262139:IVF262150 JEZ262139:JFB262150 JOV262139:JOX262150 JYR262139:JYT262150 KIN262139:KIP262150 KSJ262139:KSL262150 LCF262139:LCH262150 LMB262139:LMD262150 LVX262139:LVZ262150 MFT262139:MFV262150 MPP262139:MPR262150 MZL262139:MZN262150 NJH262139:NJJ262150 NTD262139:NTF262150 OCZ262139:ODB262150 OMV262139:OMX262150 OWR262139:OWT262150 PGN262139:PGP262150 PQJ262139:PQL262150 QAF262139:QAH262150 QKB262139:QKD262150 QTX262139:QTZ262150 RDT262139:RDV262150 RNP262139:RNR262150 RXL262139:RXN262150 SHH262139:SHJ262150 SRD262139:SRF262150 TAZ262139:TBB262150 TKV262139:TKX262150 TUR262139:TUT262150 UEN262139:UEP262150 UOJ262139:UOL262150 UYF262139:UYH262150 VIB262139:VID262150 VRX262139:VRZ262150 WBT262139:WBV262150 WLP262139:WLR262150 WVL262139:WVN262150 E327675:F327686 IZ327675:JB327686 SV327675:SX327686 ACR327675:ACT327686 AMN327675:AMP327686 AWJ327675:AWL327686 BGF327675:BGH327686 BQB327675:BQD327686 BZX327675:BZZ327686 CJT327675:CJV327686 CTP327675:CTR327686 DDL327675:DDN327686 DNH327675:DNJ327686 DXD327675:DXF327686 EGZ327675:EHB327686 EQV327675:EQX327686 FAR327675:FAT327686 FKN327675:FKP327686 FUJ327675:FUL327686 GEF327675:GEH327686 GOB327675:GOD327686 GXX327675:GXZ327686 HHT327675:HHV327686 HRP327675:HRR327686 IBL327675:IBN327686 ILH327675:ILJ327686 IVD327675:IVF327686 JEZ327675:JFB327686 JOV327675:JOX327686 JYR327675:JYT327686 KIN327675:KIP327686 KSJ327675:KSL327686 LCF327675:LCH327686 LMB327675:LMD327686 LVX327675:LVZ327686 MFT327675:MFV327686 MPP327675:MPR327686 MZL327675:MZN327686 NJH327675:NJJ327686 NTD327675:NTF327686 OCZ327675:ODB327686 OMV327675:OMX327686 OWR327675:OWT327686 PGN327675:PGP327686 PQJ327675:PQL327686 QAF327675:QAH327686 QKB327675:QKD327686 QTX327675:QTZ327686 RDT327675:RDV327686 RNP327675:RNR327686 RXL327675:RXN327686 SHH327675:SHJ327686 SRD327675:SRF327686 TAZ327675:TBB327686 TKV327675:TKX327686 TUR327675:TUT327686 UEN327675:UEP327686 UOJ327675:UOL327686 UYF327675:UYH327686 VIB327675:VID327686 VRX327675:VRZ327686 WBT327675:WBV327686 WLP327675:WLR327686 WVL327675:WVN327686 E393211:F393222 IZ393211:JB393222 SV393211:SX393222 ACR393211:ACT393222 AMN393211:AMP393222 AWJ393211:AWL393222 BGF393211:BGH393222 BQB393211:BQD393222 BZX393211:BZZ393222 CJT393211:CJV393222 CTP393211:CTR393222 DDL393211:DDN393222 DNH393211:DNJ393222 DXD393211:DXF393222 EGZ393211:EHB393222 EQV393211:EQX393222 FAR393211:FAT393222 FKN393211:FKP393222 FUJ393211:FUL393222 GEF393211:GEH393222 GOB393211:GOD393222 GXX393211:GXZ393222 HHT393211:HHV393222 HRP393211:HRR393222 IBL393211:IBN393222 ILH393211:ILJ393222 IVD393211:IVF393222 JEZ393211:JFB393222 JOV393211:JOX393222 JYR393211:JYT393222 KIN393211:KIP393222 KSJ393211:KSL393222 LCF393211:LCH393222 LMB393211:LMD393222 LVX393211:LVZ393222 MFT393211:MFV393222 MPP393211:MPR393222 MZL393211:MZN393222 NJH393211:NJJ393222 NTD393211:NTF393222 OCZ393211:ODB393222 OMV393211:OMX393222 OWR393211:OWT393222 PGN393211:PGP393222 PQJ393211:PQL393222 QAF393211:QAH393222 QKB393211:QKD393222 QTX393211:QTZ393222 RDT393211:RDV393222 RNP393211:RNR393222 RXL393211:RXN393222 SHH393211:SHJ393222 SRD393211:SRF393222 TAZ393211:TBB393222 TKV393211:TKX393222 TUR393211:TUT393222 UEN393211:UEP393222 UOJ393211:UOL393222 UYF393211:UYH393222 VIB393211:VID393222 VRX393211:VRZ393222 WBT393211:WBV393222 WLP393211:WLR393222 WVL393211:WVN393222 E458747:F458758 IZ458747:JB458758 SV458747:SX458758 ACR458747:ACT458758 AMN458747:AMP458758 AWJ458747:AWL458758 BGF458747:BGH458758 BQB458747:BQD458758 BZX458747:BZZ458758 CJT458747:CJV458758 CTP458747:CTR458758 DDL458747:DDN458758 DNH458747:DNJ458758 DXD458747:DXF458758 EGZ458747:EHB458758 EQV458747:EQX458758 FAR458747:FAT458758 FKN458747:FKP458758 FUJ458747:FUL458758 GEF458747:GEH458758 GOB458747:GOD458758 GXX458747:GXZ458758 HHT458747:HHV458758 HRP458747:HRR458758 IBL458747:IBN458758 ILH458747:ILJ458758 IVD458747:IVF458758 JEZ458747:JFB458758 JOV458747:JOX458758 JYR458747:JYT458758 KIN458747:KIP458758 KSJ458747:KSL458758 LCF458747:LCH458758 LMB458747:LMD458758 LVX458747:LVZ458758 MFT458747:MFV458758 MPP458747:MPR458758 MZL458747:MZN458758 NJH458747:NJJ458758 NTD458747:NTF458758 OCZ458747:ODB458758 OMV458747:OMX458758 OWR458747:OWT458758 PGN458747:PGP458758 PQJ458747:PQL458758 QAF458747:QAH458758 QKB458747:QKD458758 QTX458747:QTZ458758 RDT458747:RDV458758 RNP458747:RNR458758 RXL458747:RXN458758 SHH458747:SHJ458758 SRD458747:SRF458758 TAZ458747:TBB458758 TKV458747:TKX458758 TUR458747:TUT458758 UEN458747:UEP458758 UOJ458747:UOL458758 UYF458747:UYH458758 VIB458747:VID458758 VRX458747:VRZ458758 WBT458747:WBV458758 WLP458747:WLR458758 WVL458747:WVN458758 E524283:F524294 IZ524283:JB524294 SV524283:SX524294 ACR524283:ACT524294 AMN524283:AMP524294 AWJ524283:AWL524294 BGF524283:BGH524294 BQB524283:BQD524294 BZX524283:BZZ524294 CJT524283:CJV524294 CTP524283:CTR524294 DDL524283:DDN524294 DNH524283:DNJ524294 DXD524283:DXF524294 EGZ524283:EHB524294 EQV524283:EQX524294 FAR524283:FAT524294 FKN524283:FKP524294 FUJ524283:FUL524294 GEF524283:GEH524294 GOB524283:GOD524294 GXX524283:GXZ524294 HHT524283:HHV524294 HRP524283:HRR524294 IBL524283:IBN524294 ILH524283:ILJ524294 IVD524283:IVF524294 JEZ524283:JFB524294 JOV524283:JOX524294 JYR524283:JYT524294 KIN524283:KIP524294 KSJ524283:KSL524294 LCF524283:LCH524294 LMB524283:LMD524294 LVX524283:LVZ524294 MFT524283:MFV524294 MPP524283:MPR524294 MZL524283:MZN524294 NJH524283:NJJ524294 NTD524283:NTF524294 OCZ524283:ODB524294 OMV524283:OMX524294 OWR524283:OWT524294 PGN524283:PGP524294 PQJ524283:PQL524294 QAF524283:QAH524294 QKB524283:QKD524294 QTX524283:QTZ524294 RDT524283:RDV524294 RNP524283:RNR524294 RXL524283:RXN524294 SHH524283:SHJ524294 SRD524283:SRF524294 TAZ524283:TBB524294 TKV524283:TKX524294 TUR524283:TUT524294 UEN524283:UEP524294 UOJ524283:UOL524294 UYF524283:UYH524294 VIB524283:VID524294 VRX524283:VRZ524294 WBT524283:WBV524294 WLP524283:WLR524294 WVL524283:WVN524294 E589819:F589830 IZ589819:JB589830 SV589819:SX589830 ACR589819:ACT589830 AMN589819:AMP589830 AWJ589819:AWL589830 BGF589819:BGH589830 BQB589819:BQD589830 BZX589819:BZZ589830 CJT589819:CJV589830 CTP589819:CTR589830 DDL589819:DDN589830 DNH589819:DNJ589830 DXD589819:DXF589830 EGZ589819:EHB589830 EQV589819:EQX589830 FAR589819:FAT589830 FKN589819:FKP589830 FUJ589819:FUL589830 GEF589819:GEH589830 GOB589819:GOD589830 GXX589819:GXZ589830 HHT589819:HHV589830 HRP589819:HRR589830 IBL589819:IBN589830 ILH589819:ILJ589830 IVD589819:IVF589830 JEZ589819:JFB589830 JOV589819:JOX589830 JYR589819:JYT589830 KIN589819:KIP589830 KSJ589819:KSL589830 LCF589819:LCH589830 LMB589819:LMD589830 LVX589819:LVZ589830 MFT589819:MFV589830 MPP589819:MPR589830 MZL589819:MZN589830 NJH589819:NJJ589830 NTD589819:NTF589830 OCZ589819:ODB589830 OMV589819:OMX589830 OWR589819:OWT589830 PGN589819:PGP589830 PQJ589819:PQL589830 QAF589819:QAH589830 QKB589819:QKD589830 QTX589819:QTZ589830 RDT589819:RDV589830 RNP589819:RNR589830 RXL589819:RXN589830 SHH589819:SHJ589830 SRD589819:SRF589830 TAZ589819:TBB589830 TKV589819:TKX589830 TUR589819:TUT589830 UEN589819:UEP589830 UOJ589819:UOL589830 UYF589819:UYH589830 VIB589819:VID589830 VRX589819:VRZ589830 WBT589819:WBV589830 WLP589819:WLR589830 WVL589819:WVN589830 E655355:F655366 IZ655355:JB655366 SV655355:SX655366 ACR655355:ACT655366 AMN655355:AMP655366 AWJ655355:AWL655366 BGF655355:BGH655366 BQB655355:BQD655366 BZX655355:BZZ655366 CJT655355:CJV655366 CTP655355:CTR655366 DDL655355:DDN655366 DNH655355:DNJ655366 DXD655355:DXF655366 EGZ655355:EHB655366 EQV655355:EQX655366 FAR655355:FAT655366 FKN655355:FKP655366 FUJ655355:FUL655366 GEF655355:GEH655366 GOB655355:GOD655366 GXX655355:GXZ655366 HHT655355:HHV655366 HRP655355:HRR655366 IBL655355:IBN655366 ILH655355:ILJ655366 IVD655355:IVF655366 JEZ655355:JFB655366 JOV655355:JOX655366 JYR655355:JYT655366 KIN655355:KIP655366 KSJ655355:KSL655366 LCF655355:LCH655366 LMB655355:LMD655366 LVX655355:LVZ655366 MFT655355:MFV655366 MPP655355:MPR655366 MZL655355:MZN655366 NJH655355:NJJ655366 NTD655355:NTF655366 OCZ655355:ODB655366 OMV655355:OMX655366 OWR655355:OWT655366 PGN655355:PGP655366 PQJ655355:PQL655366 QAF655355:QAH655366 QKB655355:QKD655366 QTX655355:QTZ655366 RDT655355:RDV655366 RNP655355:RNR655366 RXL655355:RXN655366 SHH655355:SHJ655366 SRD655355:SRF655366 TAZ655355:TBB655366 TKV655355:TKX655366 TUR655355:TUT655366 UEN655355:UEP655366 UOJ655355:UOL655366 UYF655355:UYH655366 VIB655355:VID655366 VRX655355:VRZ655366 WBT655355:WBV655366 WLP655355:WLR655366 WVL655355:WVN655366 E720891:F720902 IZ720891:JB720902 SV720891:SX720902 ACR720891:ACT720902 AMN720891:AMP720902 AWJ720891:AWL720902 BGF720891:BGH720902 BQB720891:BQD720902 BZX720891:BZZ720902 CJT720891:CJV720902 CTP720891:CTR720902 DDL720891:DDN720902 DNH720891:DNJ720902 DXD720891:DXF720902 EGZ720891:EHB720902 EQV720891:EQX720902 FAR720891:FAT720902 FKN720891:FKP720902 FUJ720891:FUL720902 GEF720891:GEH720902 GOB720891:GOD720902 GXX720891:GXZ720902 HHT720891:HHV720902 HRP720891:HRR720902 IBL720891:IBN720902 ILH720891:ILJ720902 IVD720891:IVF720902 JEZ720891:JFB720902 JOV720891:JOX720902 JYR720891:JYT720902 KIN720891:KIP720902 KSJ720891:KSL720902 LCF720891:LCH720902 LMB720891:LMD720902 LVX720891:LVZ720902 MFT720891:MFV720902 MPP720891:MPR720902 MZL720891:MZN720902 NJH720891:NJJ720902 NTD720891:NTF720902 OCZ720891:ODB720902 OMV720891:OMX720902 OWR720891:OWT720902 PGN720891:PGP720902 PQJ720891:PQL720902 QAF720891:QAH720902 QKB720891:QKD720902 QTX720891:QTZ720902 RDT720891:RDV720902 RNP720891:RNR720902 RXL720891:RXN720902 SHH720891:SHJ720902 SRD720891:SRF720902 TAZ720891:TBB720902 TKV720891:TKX720902 TUR720891:TUT720902 UEN720891:UEP720902 UOJ720891:UOL720902 UYF720891:UYH720902 VIB720891:VID720902 VRX720891:VRZ720902 WBT720891:WBV720902 WLP720891:WLR720902 WVL720891:WVN720902 E786427:F786438 IZ786427:JB786438 SV786427:SX786438 ACR786427:ACT786438 AMN786427:AMP786438 AWJ786427:AWL786438 BGF786427:BGH786438 BQB786427:BQD786438 BZX786427:BZZ786438 CJT786427:CJV786438 CTP786427:CTR786438 DDL786427:DDN786438 DNH786427:DNJ786438 DXD786427:DXF786438 EGZ786427:EHB786438 EQV786427:EQX786438 FAR786427:FAT786438 FKN786427:FKP786438 FUJ786427:FUL786438 GEF786427:GEH786438 GOB786427:GOD786438 GXX786427:GXZ786438 HHT786427:HHV786438 HRP786427:HRR786438 IBL786427:IBN786438 ILH786427:ILJ786438 IVD786427:IVF786438 JEZ786427:JFB786438 JOV786427:JOX786438 JYR786427:JYT786438 KIN786427:KIP786438 KSJ786427:KSL786438 LCF786427:LCH786438 LMB786427:LMD786438 LVX786427:LVZ786438 MFT786427:MFV786438 MPP786427:MPR786438 MZL786427:MZN786438 NJH786427:NJJ786438 NTD786427:NTF786438 OCZ786427:ODB786438 OMV786427:OMX786438 OWR786427:OWT786438 PGN786427:PGP786438 PQJ786427:PQL786438 QAF786427:QAH786438 QKB786427:QKD786438 QTX786427:QTZ786438 RDT786427:RDV786438 RNP786427:RNR786438 RXL786427:RXN786438 SHH786427:SHJ786438 SRD786427:SRF786438 TAZ786427:TBB786438 TKV786427:TKX786438 TUR786427:TUT786438 UEN786427:UEP786438 UOJ786427:UOL786438 UYF786427:UYH786438 VIB786427:VID786438 VRX786427:VRZ786438 WBT786427:WBV786438 WLP786427:WLR786438 WVL786427:WVN786438 E851963:F851974 IZ851963:JB851974 SV851963:SX851974 ACR851963:ACT851974 AMN851963:AMP851974 AWJ851963:AWL851974 BGF851963:BGH851974 BQB851963:BQD851974 BZX851963:BZZ851974 CJT851963:CJV851974 CTP851963:CTR851974 DDL851963:DDN851974 DNH851963:DNJ851974 DXD851963:DXF851974 EGZ851963:EHB851974 EQV851963:EQX851974 FAR851963:FAT851974 FKN851963:FKP851974 FUJ851963:FUL851974 GEF851963:GEH851974 GOB851963:GOD851974 GXX851963:GXZ851974 HHT851963:HHV851974 HRP851963:HRR851974 IBL851963:IBN851974 ILH851963:ILJ851974 IVD851963:IVF851974 JEZ851963:JFB851974 JOV851963:JOX851974 JYR851963:JYT851974 KIN851963:KIP851974 KSJ851963:KSL851974 LCF851963:LCH851974 LMB851963:LMD851974 LVX851963:LVZ851974 MFT851963:MFV851974 MPP851963:MPR851974 MZL851963:MZN851974 NJH851963:NJJ851974 NTD851963:NTF851974 OCZ851963:ODB851974 OMV851963:OMX851974 OWR851963:OWT851974 PGN851963:PGP851974 PQJ851963:PQL851974 QAF851963:QAH851974 QKB851963:QKD851974 QTX851963:QTZ851974 RDT851963:RDV851974 RNP851963:RNR851974 RXL851963:RXN851974 SHH851963:SHJ851974 SRD851963:SRF851974 TAZ851963:TBB851974 TKV851963:TKX851974 TUR851963:TUT851974 UEN851963:UEP851974 UOJ851963:UOL851974 UYF851963:UYH851974 VIB851963:VID851974 VRX851963:VRZ851974 WBT851963:WBV851974 WLP851963:WLR851974 WVL851963:WVN851974 E917499:F917510 IZ917499:JB917510 SV917499:SX917510 ACR917499:ACT917510 AMN917499:AMP917510 AWJ917499:AWL917510 BGF917499:BGH917510 BQB917499:BQD917510 BZX917499:BZZ917510 CJT917499:CJV917510 CTP917499:CTR917510 DDL917499:DDN917510 DNH917499:DNJ917510 DXD917499:DXF917510 EGZ917499:EHB917510 EQV917499:EQX917510 FAR917499:FAT917510 FKN917499:FKP917510 FUJ917499:FUL917510 GEF917499:GEH917510 GOB917499:GOD917510 GXX917499:GXZ917510 HHT917499:HHV917510 HRP917499:HRR917510 IBL917499:IBN917510 ILH917499:ILJ917510 IVD917499:IVF917510 JEZ917499:JFB917510 JOV917499:JOX917510 JYR917499:JYT917510 KIN917499:KIP917510 KSJ917499:KSL917510 LCF917499:LCH917510 LMB917499:LMD917510 LVX917499:LVZ917510 MFT917499:MFV917510 MPP917499:MPR917510 MZL917499:MZN917510 NJH917499:NJJ917510 NTD917499:NTF917510 OCZ917499:ODB917510 OMV917499:OMX917510 OWR917499:OWT917510 PGN917499:PGP917510 PQJ917499:PQL917510 QAF917499:QAH917510 QKB917499:QKD917510 QTX917499:QTZ917510 RDT917499:RDV917510 RNP917499:RNR917510 RXL917499:RXN917510 SHH917499:SHJ917510 SRD917499:SRF917510 TAZ917499:TBB917510 TKV917499:TKX917510 TUR917499:TUT917510 UEN917499:UEP917510 UOJ917499:UOL917510 UYF917499:UYH917510 VIB917499:VID917510 VRX917499:VRZ917510 WBT917499:WBV917510 WLP917499:WLR917510 WVL917499:WVN917510 E983035:F983046 IZ983035:JB983046 SV983035:SX983046 ACR983035:ACT983046 AMN983035:AMP983046 AWJ983035:AWL983046 BGF983035:BGH983046 BQB983035:BQD983046 BZX983035:BZZ983046 CJT983035:CJV983046 CTP983035:CTR983046 DDL983035:DDN983046 DNH983035:DNJ983046 DXD983035:DXF983046 EGZ983035:EHB983046 EQV983035:EQX983046 FAR983035:FAT983046 FKN983035:FKP983046 FUJ983035:FUL983046 GEF983035:GEH983046 GOB983035:GOD983046 GXX983035:GXZ983046 HHT983035:HHV983046 HRP983035:HRR983046 IBL983035:IBN983046 ILH983035:ILJ983046 IVD983035:IVF983046 JEZ983035:JFB983046 JOV983035:JOX983046 JYR983035:JYT983046 KIN983035:KIP983046 KSJ983035:KSL983046 LCF983035:LCH983046 LMB983035:LMD983046 LVX983035:LVZ983046 MFT983035:MFV983046 MPP983035:MPR983046 MZL983035:MZN983046 NJH983035:NJJ983046 NTD983035:NTF983046 OCZ983035:ODB983046 OMV983035:OMX983046 OWR983035:OWT983046 PGN983035:PGP983046 PQJ983035:PQL983046 QAF983035:QAH983046 QKB983035:QKD983046 QTX983035:QTZ983046 RDT983035:RDV983046 RNP983035:RNR983046 RXL983035:RXN983046 SHH983035:SHJ983046 SRD983035:SRF983046 TAZ983035:TBB983046 TKV983035:TKX983046 TUR983035:TUT983046 UEN983035:UEP983046 UOJ983035:UOL983046 UYF983035:UYH983046 VIB983035:VID983046 VRX983035:VRZ983046 WBT983035:WBV983046 WLP983035:WLR983046 E65531:F65542 IZ8:JB20 WVL8:WVN20 WLP8:WLR20 WBT8:WBV20 VRX8:VRZ20 VIB8:VID20 UYF8:UYH20 UOJ8:UOL20 UEN8:UEP20 TUR8:TUT20 TKV8:TKX20 TAZ8:TBB20 SRD8:SRF20 SHH8:SHJ20 RXL8:RXN20 RNP8:RNR20 RDT8:RDV20 QTX8:QTZ20 QKB8:QKD20 QAF8:QAH20 PQJ8:PQL20 PGN8:PGP20 OWR8:OWT20 OMV8:OMX20 OCZ8:ODB20 NTD8:NTF20 NJH8:NJJ20 MZL8:MZN20 MPP8:MPR20 MFT8:MFV20 LVX8:LVZ20 LMB8:LMD20 LCF8:LCH20 KSJ8:KSL20 KIN8:KIP20 JYR8:JYT20 JOV8:JOX20 JEZ8:JFB20 IVD8:IVF20 ILH8:ILJ20 IBL8:IBN20 HRP8:HRR20 HHT8:HHV20 GXX8:GXZ20 GOB8:GOD20 GEF8:GEH20 FUJ8:FUL20 FKN8:FKP20 FAR8:FAT20 EQV8:EQX20 EGZ8:EHB20 DXD8:DXF20 DNH8:DNJ20 DDL8:DDN20 CTP8:CTR20 CJT8:CJV20 BZX8:BZZ20 BQB8:BQD20 BGF8:BGH20 AWJ8:AWL20 AMN8:AMP20 ACR8:ACT20 SV8:SX20" xr:uid="{00000000-0002-0000-0400-000000000000}">
      <formula1>#REF!</formula1>
    </dataValidation>
    <dataValidation type="list" allowBlank="1" showInputMessage="1" showErrorMessage="1" sqref="E8:F20" xr:uid="{00000000-0002-0000-0400-000001000000}">
      <formula1>$H$17</formula1>
    </dataValidation>
  </dataValidations>
  <printOptions horizontalCentered="1"/>
  <pageMargins left="0.78740157480314965" right="0.39370078740157483" top="0.98425196850393704" bottom="0.78740157480314965"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2D705-0538-47E5-A673-E5C5F8D18896}">
  <dimension ref="A1:AY81"/>
  <sheetViews>
    <sheetView showGridLines="0" view="pageBreakPreview" topLeftCell="A22" zoomScaleNormal="100" zoomScaleSheetLayoutView="100" workbookViewId="0">
      <selection activeCell="AK33" sqref="AK33:AL33"/>
    </sheetView>
  </sheetViews>
  <sheetFormatPr defaultColWidth="8.25" defaultRowHeight="21" customHeight="1"/>
  <cols>
    <col min="1" max="1" width="2.58203125" style="68" customWidth="1"/>
    <col min="2" max="2" width="15" style="62" customWidth="1"/>
    <col min="3" max="3" width="6.58203125" style="68" customWidth="1"/>
    <col min="4" max="5" width="7.58203125" style="68" customWidth="1"/>
    <col min="6" max="36" width="2.58203125" style="68" customWidth="1"/>
    <col min="37" max="37" width="6.58203125" style="68" customWidth="1"/>
    <col min="38" max="39" width="7.58203125" style="68" customWidth="1"/>
    <col min="40" max="40" width="5.58203125" style="68" customWidth="1"/>
    <col min="41" max="16384" width="8.25" style="68"/>
  </cols>
  <sheetData>
    <row r="1" spans="1:40" ht="20.149999999999999" customHeight="1">
      <c r="A1" s="61" t="s">
        <v>111</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66"/>
      <c r="AE1" s="66"/>
      <c r="AF1" s="66"/>
      <c r="AG1" s="66"/>
      <c r="AH1" s="66"/>
      <c r="AI1" s="67" t="s">
        <v>112</v>
      </c>
      <c r="AJ1" s="67"/>
      <c r="AK1" s="272" t="s">
        <v>186</v>
      </c>
      <c r="AL1" s="272"/>
      <c r="AM1" s="272"/>
      <c r="AN1" s="272"/>
    </row>
    <row r="2" spans="1:40" ht="18" customHeight="1">
      <c r="A2" s="65"/>
      <c r="B2" s="69"/>
      <c r="C2" s="69"/>
      <c r="D2" s="69"/>
      <c r="E2" s="69"/>
      <c r="F2" s="69"/>
      <c r="G2" s="69"/>
      <c r="H2" s="69"/>
      <c r="I2" s="69"/>
      <c r="J2" s="69"/>
      <c r="K2" s="69"/>
      <c r="L2" s="69"/>
      <c r="M2" s="273">
        <v>2026</v>
      </c>
      <c r="N2" s="273"/>
      <c r="O2" s="273"/>
      <c r="P2" s="273"/>
      <c r="Q2" s="274" t="s">
        <v>114</v>
      </c>
      <c r="R2" s="274"/>
      <c r="S2" s="273"/>
      <c r="T2" s="273"/>
      <c r="U2" s="274" t="s">
        <v>115</v>
      </c>
      <c r="V2" s="274"/>
      <c r="W2" s="69"/>
      <c r="X2" s="69"/>
      <c r="Y2" s="69"/>
      <c r="Z2" s="65"/>
      <c r="AA2" s="65"/>
      <c r="AC2" s="67"/>
      <c r="AD2" s="69"/>
      <c r="AE2" s="69"/>
      <c r="AF2" s="69"/>
      <c r="AG2" s="69"/>
      <c r="AH2" s="69"/>
      <c r="AI2" s="67" t="s">
        <v>116</v>
      </c>
      <c r="AJ2" s="67"/>
      <c r="AK2" s="275"/>
      <c r="AL2" s="275"/>
      <c r="AM2" s="275"/>
      <c r="AN2" s="275"/>
    </row>
    <row r="3" spans="1:40"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5"/>
      <c r="AC3" s="72"/>
      <c r="AD3" s="72"/>
      <c r="AE3" s="72"/>
      <c r="AF3" s="72"/>
      <c r="AG3" s="72"/>
      <c r="AH3" s="72"/>
      <c r="AI3" s="73" t="s">
        <v>117</v>
      </c>
      <c r="AJ3" s="67"/>
      <c r="AK3" s="266"/>
      <c r="AL3" s="266"/>
      <c r="AM3" s="266"/>
      <c r="AN3" s="266"/>
    </row>
    <row r="4" spans="1:40" ht="18" customHeight="1">
      <c r="A4" s="71"/>
      <c r="B4" s="71"/>
      <c r="C4" s="71"/>
      <c r="D4" s="71"/>
      <c r="E4" s="71"/>
      <c r="F4" s="71"/>
      <c r="G4" s="71"/>
      <c r="H4" s="71"/>
      <c r="I4" s="71"/>
      <c r="J4" s="71"/>
      <c r="K4" s="71"/>
      <c r="L4" s="71"/>
      <c r="M4" s="71"/>
      <c r="N4" s="71"/>
      <c r="O4" s="71"/>
      <c r="P4" s="71"/>
      <c r="Q4" s="71"/>
      <c r="R4" s="71"/>
      <c r="S4" s="71"/>
      <c r="T4" s="71"/>
      <c r="U4" s="71"/>
      <c r="V4" s="71"/>
      <c r="W4" s="71"/>
      <c r="Y4" s="72"/>
      <c r="Z4" s="72"/>
      <c r="AA4" s="72"/>
      <c r="AB4" s="65"/>
      <c r="AC4" s="72"/>
      <c r="AD4" s="72"/>
      <c r="AE4" s="72"/>
      <c r="AF4" s="72"/>
      <c r="AG4" s="72"/>
      <c r="AH4" s="72"/>
      <c r="AI4" s="73" t="s">
        <v>118</v>
      </c>
      <c r="AJ4" s="67"/>
      <c r="AK4" s="266"/>
      <c r="AL4" s="266"/>
      <c r="AM4" s="266"/>
      <c r="AN4" s="266"/>
    </row>
    <row r="5" spans="1:40"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5"/>
      <c r="AC5" s="72"/>
      <c r="AD5" s="72"/>
      <c r="AE5" s="72"/>
      <c r="AF5" s="72"/>
      <c r="AG5" s="73" t="s">
        <v>119</v>
      </c>
      <c r="AH5" s="297"/>
      <c r="AI5" s="297"/>
      <c r="AJ5" s="297"/>
      <c r="AK5" s="72" t="s">
        <v>120</v>
      </c>
      <c r="AL5" s="98"/>
      <c r="AM5" s="72" t="s">
        <v>121</v>
      </c>
      <c r="AN5" s="65"/>
    </row>
    <row r="6" spans="1:40" ht="10" customHeight="1">
      <c r="A6" s="65"/>
      <c r="B6" s="74"/>
      <c r="C6" s="74"/>
      <c r="D6" s="74"/>
      <c r="E6" s="74"/>
      <c r="F6" s="74"/>
      <c r="G6" s="74"/>
      <c r="H6" s="74"/>
      <c r="I6" s="74"/>
      <c r="J6" s="74"/>
      <c r="K6" s="74"/>
      <c r="L6" s="74"/>
      <c r="M6" s="74"/>
      <c r="N6" s="74"/>
      <c r="O6" s="74"/>
      <c r="P6" s="74"/>
      <c r="Q6" s="74"/>
      <c r="R6" s="74"/>
      <c r="S6" s="74"/>
      <c r="T6" s="74"/>
      <c r="U6" s="74"/>
      <c r="V6" s="74"/>
      <c r="W6" s="74"/>
      <c r="X6" s="69"/>
      <c r="Y6" s="69"/>
      <c r="Z6" s="69"/>
      <c r="AA6" s="69"/>
      <c r="AB6" s="69"/>
      <c r="AC6" s="69"/>
      <c r="AD6" s="69"/>
      <c r="AE6" s="69"/>
      <c r="AF6" s="69"/>
      <c r="AG6" s="69"/>
      <c r="AH6" s="69"/>
      <c r="AI6" s="69"/>
      <c r="AJ6" s="69"/>
      <c r="AK6" s="69"/>
      <c r="AL6" s="69"/>
      <c r="AM6" s="65"/>
      <c r="AN6" s="65"/>
    </row>
    <row r="7" spans="1:40" ht="15" customHeight="1">
      <c r="A7" s="261" t="s">
        <v>122</v>
      </c>
      <c r="B7" s="293" t="s">
        <v>123</v>
      </c>
      <c r="C7" s="267" t="s">
        <v>124</v>
      </c>
      <c r="D7" s="263" t="s">
        <v>125</v>
      </c>
      <c r="E7" s="259" t="s">
        <v>126</v>
      </c>
      <c r="F7" s="270" t="s">
        <v>127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1" t="s">
        <v>128</v>
      </c>
      <c r="AL7" s="264" t="s">
        <v>129</v>
      </c>
      <c r="AM7" s="265" t="s">
        <v>130</v>
      </c>
      <c r="AN7" s="265"/>
    </row>
    <row r="8" spans="1:40" ht="15" customHeight="1">
      <c r="A8" s="261"/>
      <c r="B8" s="294"/>
      <c r="C8" s="268"/>
      <c r="D8" s="263"/>
      <c r="E8" s="259"/>
      <c r="F8" s="263" t="s">
        <v>1</v>
      </c>
      <c r="G8" s="263"/>
      <c r="H8" s="263"/>
      <c r="I8" s="263"/>
      <c r="J8" s="263"/>
      <c r="K8" s="263"/>
      <c r="L8" s="263"/>
      <c r="M8" s="263" t="s">
        <v>2</v>
      </c>
      <c r="N8" s="263"/>
      <c r="O8" s="263"/>
      <c r="P8" s="263"/>
      <c r="Q8" s="263"/>
      <c r="R8" s="263"/>
      <c r="S8" s="263"/>
      <c r="T8" s="263" t="s">
        <v>3</v>
      </c>
      <c r="U8" s="263"/>
      <c r="V8" s="263"/>
      <c r="W8" s="263"/>
      <c r="X8" s="263"/>
      <c r="Y8" s="263"/>
      <c r="Z8" s="263"/>
      <c r="AA8" s="263" t="s">
        <v>4</v>
      </c>
      <c r="AB8" s="263"/>
      <c r="AC8" s="263"/>
      <c r="AD8" s="263"/>
      <c r="AE8" s="263"/>
      <c r="AF8" s="263"/>
      <c r="AG8" s="263"/>
      <c r="AH8" s="263" t="s">
        <v>131</v>
      </c>
      <c r="AI8" s="263"/>
      <c r="AJ8" s="263"/>
      <c r="AK8" s="271"/>
      <c r="AL8" s="264"/>
      <c r="AM8" s="265"/>
      <c r="AN8" s="265"/>
    </row>
    <row r="9" spans="1:40" ht="15" customHeight="1">
      <c r="A9" s="261"/>
      <c r="B9" s="295" t="s">
        <v>168</v>
      </c>
      <c r="C9" s="268"/>
      <c r="D9" s="263"/>
      <c r="E9" s="259"/>
      <c r="F9" s="78">
        <f>DATE($M$2,$S$2,1)</f>
        <v>45992</v>
      </c>
      <c r="G9" s="78">
        <f>DATE($M$2,$S$2,2)</f>
        <v>45993</v>
      </c>
      <c r="H9" s="78">
        <f>DATE($M$2,$S$2,3)</f>
        <v>45994</v>
      </c>
      <c r="I9" s="78">
        <f>DATE($M$2,$S$2,4)</f>
        <v>45995</v>
      </c>
      <c r="J9" s="78">
        <f>DATE($M$2,$S$2,5)</f>
        <v>45996</v>
      </c>
      <c r="K9" s="78">
        <f>DATE($M$2,$S$2,6)</f>
        <v>45997</v>
      </c>
      <c r="L9" s="78">
        <f>DATE($M$2,$S$2,7)</f>
        <v>45998</v>
      </c>
      <c r="M9" s="78">
        <f>DATE($M$2,$S$2,8)</f>
        <v>45999</v>
      </c>
      <c r="N9" s="78">
        <f>DATE($M$2,$S$2,9)</f>
        <v>46000</v>
      </c>
      <c r="O9" s="78">
        <f>DATE($M$2,$S$2,10)</f>
        <v>46001</v>
      </c>
      <c r="P9" s="78">
        <f>DATE($M$2,$S$2,11)</f>
        <v>46002</v>
      </c>
      <c r="Q9" s="78">
        <f>DATE($M$2,$S$2,12)</f>
        <v>46003</v>
      </c>
      <c r="R9" s="78">
        <f>DATE($M$2,$S$2,13)</f>
        <v>46004</v>
      </c>
      <c r="S9" s="78">
        <f>DATE($M$2,$S$2,14)</f>
        <v>46005</v>
      </c>
      <c r="T9" s="78">
        <f>DATE($M$2,$S$2,15)</f>
        <v>46006</v>
      </c>
      <c r="U9" s="78">
        <f>DATE($M$2,$S$2,16)</f>
        <v>46007</v>
      </c>
      <c r="V9" s="78">
        <f>DATE($M$2,$S$2,17)</f>
        <v>46008</v>
      </c>
      <c r="W9" s="78">
        <f>DATE($M$2,$S$2,18)</f>
        <v>46009</v>
      </c>
      <c r="X9" s="78">
        <f>DATE($M$2,$S$2,19)</f>
        <v>46010</v>
      </c>
      <c r="Y9" s="78">
        <f>DATE($M$2,$S$2,20)</f>
        <v>46011</v>
      </c>
      <c r="Z9" s="78">
        <f>DATE($M$2,$S$2,21)</f>
        <v>46012</v>
      </c>
      <c r="AA9" s="78">
        <f>DATE($M$2,$S$2,22)</f>
        <v>46013</v>
      </c>
      <c r="AB9" s="78">
        <f>DATE($M$2,$S$2,23)</f>
        <v>46014</v>
      </c>
      <c r="AC9" s="78">
        <f>DATE($M$2,$S$2,24)</f>
        <v>46015</v>
      </c>
      <c r="AD9" s="78">
        <f>DATE($M$2,$S$2,25)</f>
        <v>46016</v>
      </c>
      <c r="AE9" s="78">
        <f>DATE($M$2,$S$2,26)</f>
        <v>46017</v>
      </c>
      <c r="AF9" s="78">
        <f>DATE($M$2,$S$2,27)</f>
        <v>46018</v>
      </c>
      <c r="AG9" s="78">
        <f>DATE($M$2,$S$2,28)</f>
        <v>46019</v>
      </c>
      <c r="AH9" s="78">
        <f>IF(DAY(EOMONTH(F9,0))&lt;29,"",DATE($M$2,$S$2,29))</f>
        <v>46020</v>
      </c>
      <c r="AI9" s="78">
        <f>IF(DAY(EOMONTH(F9,0))&lt;30,"",DATE($M$2,$S$2,30))</f>
        <v>46021</v>
      </c>
      <c r="AJ9" s="78">
        <f>IF(DAY(EOMONTH(F9,0))&lt;31,"",DATE($M$2,$S$2,31))</f>
        <v>46022</v>
      </c>
      <c r="AK9" s="271"/>
      <c r="AL9" s="264"/>
      <c r="AM9" s="265"/>
      <c r="AN9" s="265"/>
    </row>
    <row r="10" spans="1:40" ht="15" customHeight="1">
      <c r="A10" s="261"/>
      <c r="B10" s="296"/>
      <c r="C10" s="269"/>
      <c r="D10" s="263"/>
      <c r="E10" s="259"/>
      <c r="F10" s="79">
        <f>DATE($M$2,$S$2,1)</f>
        <v>45992</v>
      </c>
      <c r="G10" s="79">
        <f>DATE($M$2,$S$2,2)</f>
        <v>45993</v>
      </c>
      <c r="H10" s="79">
        <f>DATE($M$2,$S$2,3)</f>
        <v>45994</v>
      </c>
      <c r="I10" s="79">
        <f>DATE($M$2,$S$2,4)</f>
        <v>45995</v>
      </c>
      <c r="J10" s="79">
        <f>DATE($M$2,$S$2,5)</f>
        <v>45996</v>
      </c>
      <c r="K10" s="79">
        <f>DATE($M$2,$S$2,6)</f>
        <v>45997</v>
      </c>
      <c r="L10" s="79">
        <f>DATE($M$2,$S$2,7)</f>
        <v>45998</v>
      </c>
      <c r="M10" s="79">
        <f>DATE($M$2,$S$2,8)</f>
        <v>45999</v>
      </c>
      <c r="N10" s="79">
        <f>DATE($M$2,$S$2,9)</f>
        <v>46000</v>
      </c>
      <c r="O10" s="79">
        <f>DATE($M$2,$S$2,10)</f>
        <v>46001</v>
      </c>
      <c r="P10" s="79">
        <f>DATE($M$2,$S$2,11)</f>
        <v>46002</v>
      </c>
      <c r="Q10" s="79">
        <f>DATE($M$2,$S$2,12)</f>
        <v>46003</v>
      </c>
      <c r="R10" s="79">
        <f>DATE($M$2,$S$2,13)</f>
        <v>46004</v>
      </c>
      <c r="S10" s="79">
        <f>DATE($M$2,$S$2,14)</f>
        <v>46005</v>
      </c>
      <c r="T10" s="79">
        <f>DATE($M$2,$S$2,15)</f>
        <v>46006</v>
      </c>
      <c r="U10" s="79">
        <f>DATE($M$2,$S$2,16)</f>
        <v>46007</v>
      </c>
      <c r="V10" s="79">
        <f>DATE($M$2,$S$2,17)</f>
        <v>46008</v>
      </c>
      <c r="W10" s="79">
        <f>DATE($M$2,$S$2,18)</f>
        <v>46009</v>
      </c>
      <c r="X10" s="79">
        <f>DATE($M$2,$S$2,19)</f>
        <v>46010</v>
      </c>
      <c r="Y10" s="79">
        <f>DATE($M$2,$S$2,20)</f>
        <v>46011</v>
      </c>
      <c r="Z10" s="79">
        <f>DATE($M$2,$S$2,21)</f>
        <v>46012</v>
      </c>
      <c r="AA10" s="79">
        <f>DATE($M$2,$S$2,22)</f>
        <v>46013</v>
      </c>
      <c r="AB10" s="79">
        <f>DATE($M$2,$S$2,23)</f>
        <v>46014</v>
      </c>
      <c r="AC10" s="79">
        <f>DATE($M$2,$S$2,24)</f>
        <v>46015</v>
      </c>
      <c r="AD10" s="79">
        <f>DATE($M$2,$S$2,25)</f>
        <v>46016</v>
      </c>
      <c r="AE10" s="79">
        <f>DATE($M$2,$S$2,26)</f>
        <v>46017</v>
      </c>
      <c r="AF10" s="79">
        <f>DATE($M$2,$S$2,27)</f>
        <v>46018</v>
      </c>
      <c r="AG10" s="79">
        <f>DATE($M$2,$S$2,28)</f>
        <v>46019</v>
      </c>
      <c r="AH10" s="79">
        <f>IF(DAY(EOMONTH(F10,0))&lt;29,"",DATE($M$2,$S$2,29))</f>
        <v>46020</v>
      </c>
      <c r="AI10" s="79">
        <f>IF(DAY(EOMONTH(F10,0))&lt;30,"",DATE($M$2,$S$2,30))</f>
        <v>46021</v>
      </c>
      <c r="AJ10" s="79">
        <f>IF(DAY(EOMONTH(F10,0))&lt;31,"",DATE($M$2,$S$2,31))</f>
        <v>46022</v>
      </c>
      <c r="AK10" s="271"/>
      <c r="AL10" s="264"/>
      <c r="AM10" s="265"/>
      <c r="AN10" s="265"/>
    </row>
    <row r="11" spans="1:40" ht="18" customHeight="1">
      <c r="A11" s="75">
        <v>1</v>
      </c>
      <c r="B11" s="99" t="s">
        <v>169</v>
      </c>
      <c r="C11" s="80" t="s">
        <v>141</v>
      </c>
      <c r="D11" s="100"/>
      <c r="E11" s="10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2">
        <f>+SUM(F11:AJ11)</f>
        <v>0</v>
      </c>
      <c r="AL11" s="83">
        <f>IF($AK$3="４週",AK11/4,AK11/(DAY(EOMONTH($F$9,0))/7))</f>
        <v>0</v>
      </c>
      <c r="AM11" s="258"/>
      <c r="AN11" s="258"/>
    </row>
    <row r="12" spans="1:40" ht="18" customHeight="1">
      <c r="A12" s="75">
        <v>2</v>
      </c>
      <c r="B12" s="99"/>
      <c r="C12" s="80"/>
      <c r="D12" s="100"/>
      <c r="E12" s="10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f t="shared" ref="AK12:AK31" si="0">+SUM(F12:AJ12)</f>
        <v>0</v>
      </c>
      <c r="AL12" s="83">
        <f t="shared" ref="AL12:AL30" si="1">IF($AK$3="４週",AK12/4,AK12/(DAY(EOMONTH($F$9,0))/7))</f>
        <v>0</v>
      </c>
      <c r="AM12" s="258"/>
      <c r="AN12" s="258"/>
    </row>
    <row r="13" spans="1:40" ht="18" customHeight="1">
      <c r="A13" s="75">
        <v>3</v>
      </c>
      <c r="B13" s="99"/>
      <c r="C13" s="80"/>
      <c r="D13" s="100"/>
      <c r="E13" s="10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f t="shared" si="0"/>
        <v>0</v>
      </c>
      <c r="AL13" s="83">
        <f t="shared" si="1"/>
        <v>0</v>
      </c>
      <c r="AM13" s="258"/>
      <c r="AN13" s="258"/>
    </row>
    <row r="14" spans="1:40" ht="18" customHeight="1">
      <c r="A14" s="75">
        <v>4</v>
      </c>
      <c r="B14" s="99"/>
      <c r="C14" s="80"/>
      <c r="D14" s="100"/>
      <c r="E14" s="10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f t="shared" si="0"/>
        <v>0</v>
      </c>
      <c r="AL14" s="83">
        <f t="shared" si="1"/>
        <v>0</v>
      </c>
      <c r="AM14" s="258"/>
      <c r="AN14" s="258"/>
    </row>
    <row r="15" spans="1:40" ht="18" customHeight="1">
      <c r="A15" s="75">
        <v>5</v>
      </c>
      <c r="B15" s="99"/>
      <c r="C15" s="80"/>
      <c r="D15" s="100"/>
      <c r="E15" s="10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2">
        <f t="shared" si="0"/>
        <v>0</v>
      </c>
      <c r="AL15" s="83">
        <f t="shared" si="1"/>
        <v>0</v>
      </c>
      <c r="AM15" s="258"/>
      <c r="AN15" s="258"/>
    </row>
    <row r="16" spans="1:40" ht="18" customHeight="1">
      <c r="A16" s="75">
        <v>6</v>
      </c>
      <c r="B16" s="99"/>
      <c r="C16" s="80"/>
      <c r="D16" s="100"/>
      <c r="E16" s="10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2">
        <f t="shared" si="0"/>
        <v>0</v>
      </c>
      <c r="AL16" s="83">
        <f t="shared" si="1"/>
        <v>0</v>
      </c>
      <c r="AM16" s="258"/>
      <c r="AN16" s="258"/>
    </row>
    <row r="17" spans="1:40" ht="18" customHeight="1">
      <c r="A17" s="75">
        <v>7</v>
      </c>
      <c r="B17" s="99"/>
      <c r="C17" s="80"/>
      <c r="D17" s="100"/>
      <c r="E17" s="10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2">
        <f t="shared" si="0"/>
        <v>0</v>
      </c>
      <c r="AL17" s="83">
        <f t="shared" si="1"/>
        <v>0</v>
      </c>
      <c r="AM17" s="258"/>
      <c r="AN17" s="258"/>
    </row>
    <row r="18" spans="1:40" ht="18" customHeight="1">
      <c r="A18" s="75">
        <v>8</v>
      </c>
      <c r="B18" s="99"/>
      <c r="C18" s="80"/>
      <c r="D18" s="100"/>
      <c r="E18" s="10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2">
        <f t="shared" si="0"/>
        <v>0</v>
      </c>
      <c r="AL18" s="83">
        <f t="shared" si="1"/>
        <v>0</v>
      </c>
      <c r="AM18" s="258"/>
      <c r="AN18" s="258"/>
    </row>
    <row r="19" spans="1:40" ht="18" customHeight="1">
      <c r="A19" s="75">
        <v>9</v>
      </c>
      <c r="B19" s="99"/>
      <c r="C19" s="80"/>
      <c r="D19" s="100"/>
      <c r="E19" s="10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f t="shared" si="0"/>
        <v>0</v>
      </c>
      <c r="AL19" s="83">
        <f t="shared" si="1"/>
        <v>0</v>
      </c>
      <c r="AM19" s="258"/>
      <c r="AN19" s="258"/>
    </row>
    <row r="20" spans="1:40" ht="18" customHeight="1">
      <c r="A20" s="75">
        <v>10</v>
      </c>
      <c r="B20" s="99"/>
      <c r="C20" s="80"/>
      <c r="D20" s="100"/>
      <c r="E20" s="10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f t="shared" si="0"/>
        <v>0</v>
      </c>
      <c r="AL20" s="83">
        <f t="shared" si="1"/>
        <v>0</v>
      </c>
      <c r="AM20" s="258"/>
      <c r="AN20" s="258"/>
    </row>
    <row r="21" spans="1:40" ht="18" customHeight="1">
      <c r="A21" s="75">
        <v>11</v>
      </c>
      <c r="B21" s="99"/>
      <c r="C21" s="80"/>
      <c r="D21" s="100"/>
      <c r="E21" s="10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f t="shared" si="0"/>
        <v>0</v>
      </c>
      <c r="AL21" s="83">
        <f t="shared" si="1"/>
        <v>0</v>
      </c>
      <c r="AM21" s="258"/>
      <c r="AN21" s="258"/>
    </row>
    <row r="22" spans="1:40" ht="18" customHeight="1">
      <c r="A22" s="75">
        <v>12</v>
      </c>
      <c r="B22" s="99"/>
      <c r="C22" s="80"/>
      <c r="D22" s="100"/>
      <c r="E22" s="10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f t="shared" si="0"/>
        <v>0</v>
      </c>
      <c r="AL22" s="83">
        <f t="shared" si="1"/>
        <v>0</v>
      </c>
      <c r="AM22" s="258"/>
      <c r="AN22" s="258"/>
    </row>
    <row r="23" spans="1:40" ht="18" customHeight="1">
      <c r="A23" s="75">
        <v>13</v>
      </c>
      <c r="B23" s="99"/>
      <c r="C23" s="80"/>
      <c r="D23" s="100"/>
      <c r="E23" s="10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f t="shared" si="0"/>
        <v>0</v>
      </c>
      <c r="AL23" s="83">
        <f t="shared" si="1"/>
        <v>0</v>
      </c>
      <c r="AM23" s="258"/>
      <c r="AN23" s="258"/>
    </row>
    <row r="24" spans="1:40" ht="18" customHeight="1">
      <c r="A24" s="75">
        <v>14</v>
      </c>
      <c r="B24" s="99"/>
      <c r="C24" s="80"/>
      <c r="D24" s="100"/>
      <c r="E24" s="10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f t="shared" si="0"/>
        <v>0</v>
      </c>
      <c r="AL24" s="83">
        <f t="shared" si="1"/>
        <v>0</v>
      </c>
      <c r="AM24" s="258"/>
      <c r="AN24" s="258"/>
    </row>
    <row r="25" spans="1:40" ht="18" customHeight="1">
      <c r="A25" s="75">
        <v>15</v>
      </c>
      <c r="B25" s="99"/>
      <c r="C25" s="80"/>
      <c r="D25" s="100"/>
      <c r="E25" s="10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f t="shared" si="0"/>
        <v>0</v>
      </c>
      <c r="AL25" s="83">
        <f t="shared" si="1"/>
        <v>0</v>
      </c>
      <c r="AM25" s="258"/>
      <c r="AN25" s="258"/>
    </row>
    <row r="26" spans="1:40" ht="18" customHeight="1">
      <c r="A26" s="75">
        <v>16</v>
      </c>
      <c r="B26" s="99"/>
      <c r="C26" s="80"/>
      <c r="D26" s="100"/>
      <c r="E26" s="10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2">
        <f t="shared" si="0"/>
        <v>0</v>
      </c>
      <c r="AL26" s="83">
        <f t="shared" si="1"/>
        <v>0</v>
      </c>
      <c r="AM26" s="258"/>
      <c r="AN26" s="258"/>
    </row>
    <row r="27" spans="1:40" ht="18" customHeight="1">
      <c r="A27" s="75">
        <v>17</v>
      </c>
      <c r="B27" s="99"/>
      <c r="C27" s="80"/>
      <c r="D27" s="100"/>
      <c r="E27" s="10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f t="shared" si="0"/>
        <v>0</v>
      </c>
      <c r="AL27" s="83">
        <f t="shared" si="1"/>
        <v>0</v>
      </c>
      <c r="AM27" s="258"/>
      <c r="AN27" s="258"/>
    </row>
    <row r="28" spans="1:40" ht="18" customHeight="1">
      <c r="A28" s="75">
        <v>18</v>
      </c>
      <c r="B28" s="99"/>
      <c r="C28" s="80"/>
      <c r="D28" s="100"/>
      <c r="E28" s="10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2">
        <f t="shared" si="0"/>
        <v>0</v>
      </c>
      <c r="AL28" s="83">
        <f t="shared" si="1"/>
        <v>0</v>
      </c>
      <c r="AM28" s="258"/>
      <c r="AN28" s="258"/>
    </row>
    <row r="29" spans="1:40" ht="18" customHeight="1">
      <c r="A29" s="75">
        <v>19</v>
      </c>
      <c r="B29" s="99"/>
      <c r="C29" s="80"/>
      <c r="D29" s="100"/>
      <c r="E29" s="10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f t="shared" si="0"/>
        <v>0</v>
      </c>
      <c r="AL29" s="83">
        <f t="shared" si="1"/>
        <v>0</v>
      </c>
      <c r="AM29" s="258"/>
      <c r="AN29" s="258"/>
    </row>
    <row r="30" spans="1:40" ht="18" customHeight="1">
      <c r="A30" s="75">
        <v>20</v>
      </c>
      <c r="B30" s="99"/>
      <c r="C30" s="80"/>
      <c r="D30" s="100"/>
      <c r="E30" s="10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f t="shared" si="0"/>
        <v>0</v>
      </c>
      <c r="AL30" s="83">
        <f t="shared" si="1"/>
        <v>0</v>
      </c>
      <c r="AM30" s="258"/>
      <c r="AN30" s="258"/>
    </row>
    <row r="31" spans="1:40" ht="18" customHeight="1">
      <c r="A31" s="259" t="s">
        <v>40</v>
      </c>
      <c r="B31" s="260"/>
      <c r="C31" s="260"/>
      <c r="D31" s="260"/>
      <c r="E31" s="260"/>
      <c r="F31" s="84">
        <f>+SUM(F11:F30)</f>
        <v>0</v>
      </c>
      <c r="G31" s="84">
        <f t="shared" ref="G31:AJ31" si="2">+SUM(G11:G30)</f>
        <v>0</v>
      </c>
      <c r="H31" s="84">
        <f t="shared" si="2"/>
        <v>0</v>
      </c>
      <c r="I31" s="84">
        <f t="shared" si="2"/>
        <v>0</v>
      </c>
      <c r="J31" s="84">
        <f t="shared" si="2"/>
        <v>0</v>
      </c>
      <c r="K31" s="84">
        <f t="shared" si="2"/>
        <v>0</v>
      </c>
      <c r="L31" s="84">
        <f t="shared" si="2"/>
        <v>0</v>
      </c>
      <c r="M31" s="84">
        <f t="shared" si="2"/>
        <v>0</v>
      </c>
      <c r="N31" s="84">
        <f t="shared" si="2"/>
        <v>0</v>
      </c>
      <c r="O31" s="84">
        <f t="shared" si="2"/>
        <v>0</v>
      </c>
      <c r="P31" s="84">
        <f t="shared" si="2"/>
        <v>0</v>
      </c>
      <c r="Q31" s="84">
        <f t="shared" si="2"/>
        <v>0</v>
      </c>
      <c r="R31" s="84">
        <f t="shared" si="2"/>
        <v>0</v>
      </c>
      <c r="S31" s="84">
        <f t="shared" si="2"/>
        <v>0</v>
      </c>
      <c r="T31" s="84">
        <f t="shared" si="2"/>
        <v>0</v>
      </c>
      <c r="U31" s="84">
        <f t="shared" si="2"/>
        <v>0</v>
      </c>
      <c r="V31" s="84">
        <f t="shared" si="2"/>
        <v>0</v>
      </c>
      <c r="W31" s="84">
        <f t="shared" si="2"/>
        <v>0</v>
      </c>
      <c r="X31" s="84">
        <f t="shared" si="2"/>
        <v>0</v>
      </c>
      <c r="Y31" s="84">
        <f t="shared" si="2"/>
        <v>0</v>
      </c>
      <c r="Z31" s="84">
        <f t="shared" si="2"/>
        <v>0</v>
      </c>
      <c r="AA31" s="84">
        <f t="shared" si="2"/>
        <v>0</v>
      </c>
      <c r="AB31" s="84">
        <f t="shared" si="2"/>
        <v>0</v>
      </c>
      <c r="AC31" s="84">
        <f t="shared" si="2"/>
        <v>0</v>
      </c>
      <c r="AD31" s="84">
        <f t="shared" si="2"/>
        <v>0</v>
      </c>
      <c r="AE31" s="84">
        <f t="shared" si="2"/>
        <v>0</v>
      </c>
      <c r="AF31" s="84">
        <f t="shared" si="2"/>
        <v>0</v>
      </c>
      <c r="AG31" s="84">
        <f t="shared" si="2"/>
        <v>0</v>
      </c>
      <c r="AH31" s="84">
        <f t="shared" si="2"/>
        <v>0</v>
      </c>
      <c r="AI31" s="84">
        <f t="shared" si="2"/>
        <v>0</v>
      </c>
      <c r="AJ31" s="84">
        <f t="shared" si="2"/>
        <v>0</v>
      </c>
      <c r="AK31" s="82">
        <f t="shared" si="0"/>
        <v>0</v>
      </c>
      <c r="AL31" s="83">
        <f>IF($AK$3="４週",AK31/4,AK31/(DAY(EOMONTH($F$9,0))/7))</f>
        <v>0</v>
      </c>
      <c r="AM31" s="261"/>
      <c r="AN31" s="261"/>
    </row>
    <row r="32" spans="1:40" ht="18" customHeight="1">
      <c r="A32" s="260" t="s">
        <v>6</v>
      </c>
      <c r="B32" s="260"/>
      <c r="C32" s="260"/>
      <c r="D32" s="260"/>
      <c r="E32" s="262"/>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4"/>
      <c r="AL32" s="86"/>
      <c r="AM32" s="261"/>
      <c r="AN32" s="261"/>
    </row>
    <row r="33" spans="1:51" ht="15" customHeight="1">
      <c r="A33" s="263" t="s">
        <v>293</v>
      </c>
      <c r="B33" s="263"/>
      <c r="C33" s="263"/>
      <c r="D33" s="263"/>
      <c r="E33" s="263"/>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8"/>
      <c r="AL33" s="338"/>
      <c r="AM33" s="320"/>
      <c r="AN33" s="320"/>
      <c r="AO33" s="102"/>
      <c r="AP33" s="102"/>
      <c r="AY33" s="102"/>
    </row>
    <row r="34" spans="1:51" ht="15" customHeight="1">
      <c r="A34" s="74"/>
      <c r="B34" s="74"/>
      <c r="C34" s="74"/>
      <c r="D34" s="74"/>
      <c r="E34" s="74"/>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74"/>
      <c r="AL34" s="74"/>
      <c r="AM34" s="65"/>
    </row>
    <row r="35" spans="1:51" ht="15" customHeight="1">
      <c r="A35" s="74"/>
      <c r="B35" s="74"/>
      <c r="C35" s="74"/>
      <c r="D35" s="74"/>
      <c r="E35" s="74"/>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74"/>
      <c r="AL35" s="74"/>
      <c r="AM35" s="65"/>
    </row>
    <row r="36" spans="1:51" ht="21" customHeight="1">
      <c r="A36" s="64" t="s">
        <v>190</v>
      </c>
      <c r="B36" s="74"/>
      <c r="C36" s="74"/>
      <c r="D36" s="74"/>
      <c r="E36" s="74"/>
      <c r="F36" s="74"/>
      <c r="G36" s="87"/>
      <c r="H36" s="87"/>
      <c r="I36" s="87"/>
      <c r="J36" s="87"/>
      <c r="K36" s="87"/>
      <c r="L36" s="87"/>
      <c r="M36" s="87"/>
      <c r="N36" s="87"/>
      <c r="O36" s="87"/>
      <c r="AM36" s="74"/>
      <c r="AN36" s="65"/>
    </row>
    <row r="37" spans="1:51" ht="25" customHeight="1">
      <c r="A37" s="263"/>
      <c r="B37" s="263"/>
      <c r="C37" s="263"/>
      <c r="D37" s="111">
        <v>4</v>
      </c>
      <c r="E37" s="111">
        <v>5</v>
      </c>
      <c r="F37" s="292">
        <v>6</v>
      </c>
      <c r="G37" s="292"/>
      <c r="H37" s="292"/>
      <c r="I37" s="292">
        <v>7</v>
      </c>
      <c r="J37" s="292"/>
      <c r="K37" s="292"/>
      <c r="L37" s="292">
        <v>8</v>
      </c>
      <c r="M37" s="292"/>
      <c r="N37" s="292"/>
      <c r="O37" s="292">
        <v>9</v>
      </c>
      <c r="P37" s="292"/>
      <c r="Q37" s="292"/>
      <c r="R37" s="292">
        <v>10</v>
      </c>
      <c r="S37" s="292"/>
      <c r="T37" s="292"/>
      <c r="U37" s="292">
        <v>11</v>
      </c>
      <c r="V37" s="292"/>
      <c r="W37" s="292"/>
      <c r="X37" s="292">
        <v>12</v>
      </c>
      <c r="Y37" s="292"/>
      <c r="Z37" s="292"/>
      <c r="AA37" s="292">
        <v>1</v>
      </c>
      <c r="AB37" s="292"/>
      <c r="AC37" s="292"/>
      <c r="AD37" s="292">
        <v>2</v>
      </c>
      <c r="AE37" s="292"/>
      <c r="AF37" s="292"/>
      <c r="AG37" s="292">
        <v>3</v>
      </c>
      <c r="AH37" s="292"/>
      <c r="AI37" s="292"/>
      <c r="AJ37" s="263" t="s">
        <v>5</v>
      </c>
      <c r="AK37" s="263"/>
      <c r="AL37" s="77" t="s">
        <v>191</v>
      </c>
      <c r="AM37" s="102"/>
      <c r="AN37" s="102"/>
      <c r="AO37" s="102"/>
      <c r="AP37" s="102"/>
      <c r="AQ37" s="102"/>
    </row>
    <row r="38" spans="1:51" ht="18" customHeight="1">
      <c r="A38" s="291" t="s">
        <v>192</v>
      </c>
      <c r="B38" s="291"/>
      <c r="C38" s="291"/>
      <c r="D38" s="81"/>
      <c r="E38" s="81"/>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57">
        <f>SUM(D38:AI38)</f>
        <v>0</v>
      </c>
      <c r="AK38" s="257"/>
      <c r="AL38" s="289" t="e">
        <f>ROUNDUP(AJ38/AJ39,1)</f>
        <v>#DIV/0!</v>
      </c>
      <c r="AM38" s="102"/>
      <c r="AN38" s="102"/>
      <c r="AO38" s="102"/>
      <c r="AP38" s="102"/>
      <c r="AQ38" s="102"/>
    </row>
    <row r="39" spans="1:51" ht="18" customHeight="1">
      <c r="A39" s="291" t="s">
        <v>193</v>
      </c>
      <c r="B39" s="291"/>
      <c r="C39" s="291"/>
      <c r="D39" s="81"/>
      <c r="E39" s="81"/>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57">
        <f>+SUM(D39:AI39)</f>
        <v>0</v>
      </c>
      <c r="AK39" s="257"/>
      <c r="AL39" s="290"/>
      <c r="AM39" s="102"/>
      <c r="AN39" s="102"/>
      <c r="AO39" s="102"/>
      <c r="AP39" s="102"/>
      <c r="AQ39" s="102"/>
    </row>
    <row r="40" spans="1:51" ht="5.15" customHeight="1">
      <c r="A40" s="94"/>
      <c r="B40" s="94"/>
      <c r="C40" s="94"/>
      <c r="D40" s="102"/>
      <c r="E40" s="102"/>
      <c r="F40" s="102"/>
      <c r="G40" s="102"/>
      <c r="H40" s="102"/>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103"/>
      <c r="AK40" s="87"/>
      <c r="AL40" s="74"/>
      <c r="AM40" s="74"/>
      <c r="AN40" s="65"/>
    </row>
    <row r="41" spans="1:51" ht="18" customHeight="1">
      <c r="A41" s="64" t="s">
        <v>172</v>
      </c>
      <c r="B41" s="87"/>
      <c r="D41" s="87"/>
      <c r="E41" s="87"/>
      <c r="F41" s="87"/>
      <c r="G41" s="87"/>
      <c r="H41" s="87"/>
      <c r="I41" s="87"/>
      <c r="J41" s="87"/>
      <c r="K41" s="87"/>
      <c r="L41" s="87"/>
      <c r="M41" s="87"/>
      <c r="N41" s="87"/>
      <c r="O41" s="87"/>
      <c r="P41" s="87"/>
      <c r="Q41" s="87"/>
      <c r="R41" s="87"/>
      <c r="S41" s="87"/>
      <c r="T41" s="87"/>
      <c r="U41" s="87"/>
      <c r="V41" s="87"/>
      <c r="W41" s="74"/>
      <c r="X41" s="87"/>
      <c r="Y41" s="87"/>
      <c r="Z41" s="87"/>
      <c r="AA41" s="87"/>
      <c r="AB41" s="87"/>
      <c r="AC41" s="87"/>
      <c r="AD41" s="87"/>
      <c r="AE41" s="87"/>
      <c r="AF41" s="87"/>
      <c r="AG41" s="87"/>
      <c r="AH41" s="87"/>
      <c r="AI41" s="87"/>
      <c r="AJ41" s="103"/>
      <c r="AK41" s="87"/>
      <c r="AL41" s="74"/>
      <c r="AM41" s="74"/>
      <c r="AN41" s="65"/>
    </row>
    <row r="42" spans="1:51" ht="18" customHeight="1">
      <c r="A42" s="263" t="s">
        <v>173</v>
      </c>
      <c r="B42" s="263"/>
      <c r="C42" s="263" t="s">
        <v>187</v>
      </c>
      <c r="D42" s="263"/>
      <c r="E42" s="263" t="s">
        <v>189</v>
      </c>
      <c r="F42" s="263"/>
      <c r="G42" s="263"/>
      <c r="H42" s="263"/>
      <c r="I42" s="263" t="s">
        <v>194</v>
      </c>
      <c r="J42" s="263"/>
      <c r="K42" s="263"/>
      <c r="L42" s="263"/>
      <c r="M42" s="263"/>
      <c r="N42" s="263"/>
      <c r="O42" s="102"/>
      <c r="P42" s="102"/>
      <c r="Q42" s="102"/>
      <c r="R42" s="102"/>
      <c r="S42" s="102"/>
      <c r="T42" s="102"/>
      <c r="U42" s="102"/>
      <c r="W42" s="74"/>
      <c r="X42" s="87"/>
      <c r="Y42" s="87"/>
      <c r="Z42" s="87"/>
      <c r="AA42" s="87"/>
      <c r="AB42" s="87"/>
      <c r="AC42" s="87"/>
      <c r="AD42" s="87"/>
      <c r="AE42" s="87"/>
      <c r="AF42" s="87"/>
      <c r="AG42" s="87"/>
      <c r="AH42" s="87"/>
      <c r="AI42" s="87"/>
      <c r="AJ42" s="103"/>
      <c r="AK42" s="87"/>
      <c r="AL42" s="74"/>
      <c r="AM42" s="74"/>
      <c r="AN42" s="65"/>
    </row>
    <row r="43" spans="1:51" ht="18" customHeight="1">
      <c r="A43" s="264" t="s">
        <v>174</v>
      </c>
      <c r="B43" s="264"/>
      <c r="C43" s="287" t="e">
        <f>ROUNDDOWN(IF(AL38&lt;=60,1,1+ROUNDUP((AL38-60)/40,0)),1)</f>
        <v>#DIV/0!</v>
      </c>
      <c r="D43" s="287"/>
      <c r="E43" s="287" t="e">
        <f>ROUNDDOWN(AL38/2,1)</f>
        <v>#DIV/0!</v>
      </c>
      <c r="F43" s="287"/>
      <c r="G43" s="287"/>
      <c r="H43" s="287"/>
      <c r="I43" s="287" t="e">
        <f>ROUNDDOWN(AL38/4,1)</f>
        <v>#DIV/0!</v>
      </c>
      <c r="J43" s="287"/>
      <c r="K43" s="287"/>
      <c r="L43" s="287"/>
      <c r="M43" s="287"/>
      <c r="N43" s="287"/>
      <c r="O43" s="102"/>
      <c r="P43" s="102"/>
      <c r="Q43" s="102"/>
      <c r="R43" s="102"/>
      <c r="S43" s="102"/>
      <c r="T43" s="102"/>
      <c r="U43" s="102"/>
      <c r="W43" s="74"/>
      <c r="X43" s="87"/>
      <c r="Y43" s="87"/>
      <c r="Z43" s="87"/>
      <c r="AA43" s="87"/>
      <c r="AB43" s="87"/>
      <c r="AC43" s="87"/>
      <c r="AD43" s="87"/>
      <c r="AE43" s="87"/>
      <c r="AF43" s="87"/>
      <c r="AG43" s="87"/>
      <c r="AH43" s="87"/>
      <c r="AI43" s="87"/>
      <c r="AJ43" s="103"/>
      <c r="AK43" s="87"/>
      <c r="AL43" s="74"/>
      <c r="AM43" s="74"/>
      <c r="AN43" s="65"/>
    </row>
    <row r="44" spans="1:51" ht="21" customHeight="1">
      <c r="A44" s="64" t="s">
        <v>175</v>
      </c>
      <c r="B44" s="68"/>
      <c r="C44" s="69"/>
      <c r="D44" s="69"/>
      <c r="E44" s="69"/>
      <c r="F44" s="69"/>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9"/>
      <c r="AM44" s="69"/>
      <c r="AN44" s="65"/>
    </row>
    <row r="45" spans="1:51" ht="25" customHeight="1">
      <c r="A45" s="65"/>
      <c r="B45" s="74"/>
      <c r="C45" s="276" t="str">
        <f>IF(VLOOKUP($AK$1,選択肢!$A$1:$J$32,C50,FALSE)=0,"-",VLOOKUP($AK$1,選択肢!$A$1:$J$32,C50,FALSE))</f>
        <v>管理者</v>
      </c>
      <c r="D45" s="277"/>
      <c r="E45" s="285" t="str">
        <f>IF(VLOOKUP($AK$1,選択肢!$A$1:$J$32,E50,FALSE)=0,"-",VLOOKUP($AK$1,選択肢!$A$1:$J$32,E50,FALSE))</f>
        <v>サービス管理責任者</v>
      </c>
      <c r="F45" s="285"/>
      <c r="G45" s="285"/>
      <c r="H45" s="285"/>
      <c r="I45" s="276" t="str">
        <f>IF(VLOOKUP($AK$1,選択肢!$A$1:$J$32,I50,FALSE)=0,"-",VLOOKUP($AK$1,選択肢!$A$1:$J$32,I50,FALSE))</f>
        <v>医師</v>
      </c>
      <c r="J45" s="277"/>
      <c r="K45" s="277"/>
      <c r="L45" s="277"/>
      <c r="M45" s="277"/>
      <c r="N45" s="278"/>
      <c r="O45" s="276" t="str">
        <f>IF(VLOOKUP($AK$1,選択肢!$A$1:$J$32,O50,FALSE)=0,"-",VLOOKUP($AK$1,選択肢!$A$1:$J$32,O50,FALSE))</f>
        <v>看護職員</v>
      </c>
      <c r="P45" s="277"/>
      <c r="Q45" s="277"/>
      <c r="R45" s="277"/>
      <c r="S45" s="277"/>
      <c r="T45" s="278"/>
      <c r="U45" s="276" t="str">
        <f>IF(VLOOKUP($AK$1,選択肢!$A$1:$J$32,U50,FALSE)=0,"-",VLOOKUP($AK$1,選択肢!$A$1:$J$32,U50,FALSE))</f>
        <v>生活支援員</v>
      </c>
      <c r="V45" s="277"/>
      <c r="W45" s="277"/>
      <c r="X45" s="277"/>
      <c r="Y45" s="277"/>
      <c r="Z45" s="278"/>
      <c r="AA45" s="276" t="str">
        <f>IF(VLOOKUP($AK$1,選択肢!$A$1:$J$32,AA50,FALSE)=0,"-",VLOOKUP($AK$1,選択肢!$A$1:$J$32,AA50,FALSE))</f>
        <v>-</v>
      </c>
      <c r="AB45" s="277"/>
      <c r="AC45" s="277"/>
      <c r="AD45" s="277"/>
      <c r="AE45" s="277"/>
      <c r="AF45" s="278"/>
      <c r="AG45" s="285" t="str">
        <f>IF(VLOOKUP($AK$1,選択肢!$A$1:$J$32,AG50,FALSE)=0,"-",VLOOKUP($AK$1,選択肢!$A$1:$J$32,AG50,FALSE))</f>
        <v>-</v>
      </c>
      <c r="AH45" s="285"/>
      <c r="AI45" s="285"/>
      <c r="AJ45" s="285"/>
      <c r="AK45" s="285"/>
      <c r="AL45" s="285" t="str">
        <f>IF(VLOOKUP($AK$1,選択肢!$A$1:$J$32,AL50,FALSE)=0,"-",VLOOKUP($AK$1,選択肢!$A$1:$J$32,AL50,FALSE))</f>
        <v>-</v>
      </c>
      <c r="AM45" s="285"/>
      <c r="AN45" s="65"/>
    </row>
    <row r="46" spans="1:51" ht="18" customHeight="1">
      <c r="A46" s="65"/>
      <c r="B46" s="74"/>
      <c r="C46" s="107" t="s">
        <v>177</v>
      </c>
      <c r="D46" s="107" t="s">
        <v>179</v>
      </c>
      <c r="E46" s="108" t="s">
        <v>177</v>
      </c>
      <c r="F46" s="286" t="s">
        <v>179</v>
      </c>
      <c r="G46" s="286"/>
      <c r="H46" s="286"/>
      <c r="I46" s="282" t="s">
        <v>177</v>
      </c>
      <c r="J46" s="283"/>
      <c r="K46" s="284"/>
      <c r="L46" s="282" t="s">
        <v>179</v>
      </c>
      <c r="M46" s="283"/>
      <c r="N46" s="284"/>
      <c r="O46" s="282" t="s">
        <v>177</v>
      </c>
      <c r="P46" s="283"/>
      <c r="Q46" s="284"/>
      <c r="R46" s="282" t="s">
        <v>179</v>
      </c>
      <c r="S46" s="283"/>
      <c r="T46" s="284"/>
      <c r="U46" s="282" t="s">
        <v>177</v>
      </c>
      <c r="V46" s="283"/>
      <c r="W46" s="284"/>
      <c r="X46" s="282" t="s">
        <v>179</v>
      </c>
      <c r="Y46" s="283"/>
      <c r="Z46" s="284"/>
      <c r="AA46" s="282" t="s">
        <v>177</v>
      </c>
      <c r="AB46" s="283"/>
      <c r="AC46" s="284"/>
      <c r="AD46" s="282" t="s">
        <v>179</v>
      </c>
      <c r="AE46" s="283"/>
      <c r="AF46" s="284"/>
      <c r="AG46" s="282" t="s">
        <v>177</v>
      </c>
      <c r="AH46" s="283"/>
      <c r="AI46" s="284"/>
      <c r="AJ46" s="282" t="s">
        <v>179</v>
      </c>
      <c r="AK46" s="284"/>
      <c r="AL46" s="108" t="s">
        <v>176</v>
      </c>
      <c r="AM46" s="108" t="s">
        <v>178</v>
      </c>
      <c r="AN46" s="65"/>
    </row>
    <row r="47" spans="1:51" ht="18" customHeight="1">
      <c r="A47" s="65"/>
      <c r="B47" s="76" t="s">
        <v>180</v>
      </c>
      <c r="C47" s="108">
        <f>COUNTIFS($B$11:$B$30,C$45,$C$11:$C$30,"A",$E$11:$E$30,"*")</f>
        <v>0</v>
      </c>
      <c r="D47" s="108">
        <f>COUNTIFS($B$11:$B$30,C$45,$C$11:$C$30,"B",$E$11:$E$30,"*")</f>
        <v>0</v>
      </c>
      <c r="E47" s="108">
        <f>COUNTIFS($B$11:$B$30,E$45,$C$11:$C$30,"A",$E$11:$E$30,"*")</f>
        <v>0</v>
      </c>
      <c r="F47" s="282">
        <f>COUNTIFS($B$11:$B$30,E$45,$C$11:$C$30,"B",$E$11:$E$30,"*")</f>
        <v>0</v>
      </c>
      <c r="G47" s="283"/>
      <c r="H47" s="284"/>
      <c r="I47" s="282">
        <f>COUNTIFS($B$11:$B$30,I$45,$C$11:$C$30,"A",$E$11:$E$30,"*")</f>
        <v>0</v>
      </c>
      <c r="J47" s="283"/>
      <c r="K47" s="284"/>
      <c r="L47" s="282">
        <f>COUNTIFS($B$11:$B$30,I$45,$C$11:$C$30,"B",$E$11:$E$30,"*")</f>
        <v>0</v>
      </c>
      <c r="M47" s="283"/>
      <c r="N47" s="284"/>
      <c r="O47" s="282">
        <f>COUNTIFS($B$11:$B$30,O$45,$C$11:$C$30,"A",$E$11:$E$30,"*")</f>
        <v>0</v>
      </c>
      <c r="P47" s="283"/>
      <c r="Q47" s="284"/>
      <c r="R47" s="282">
        <f>COUNTIFS($B$11:$B$30,O$45,$C$11:$C$30,"B",$E$11:$E$30,"*")</f>
        <v>0</v>
      </c>
      <c r="S47" s="283"/>
      <c r="T47" s="284"/>
      <c r="U47" s="282">
        <f>COUNTIFS($B$11:$B$30,U$45,$C$11:$C$30,"A",$E$11:$E$30,"*")</f>
        <v>0</v>
      </c>
      <c r="V47" s="283"/>
      <c r="W47" s="284"/>
      <c r="X47" s="282">
        <f>COUNTIFS($B$11:$B$30,U$45,$C$11:$C$30,"B",$E$11:$E$30,"*")</f>
        <v>0</v>
      </c>
      <c r="Y47" s="283"/>
      <c r="Z47" s="284"/>
      <c r="AA47" s="282">
        <f>COUNTIFS($B$11:$B$30,AA$45,$C$11:$C$30,"A",$E$11:$E$30,"*")</f>
        <v>0</v>
      </c>
      <c r="AB47" s="283"/>
      <c r="AC47" s="284"/>
      <c r="AD47" s="282">
        <f>COUNTIFS($B$11:$B$30,AA$45,$C$11:$C$30,"B",$E$11:$E$30,"*")</f>
        <v>0</v>
      </c>
      <c r="AE47" s="283"/>
      <c r="AF47" s="284"/>
      <c r="AG47" s="282">
        <f>COUNTIFS($B$11:$B$30,AG$45,$C$11:$C$30,"A",$E$11:$E$30,"*")</f>
        <v>0</v>
      </c>
      <c r="AH47" s="283"/>
      <c r="AI47" s="284"/>
      <c r="AJ47" s="282">
        <f>COUNTIFS($B$11:$B$30,AG$45,$C$11:$C$30,"B",$E$11:$E$30,"*")</f>
        <v>0</v>
      </c>
      <c r="AK47" s="284"/>
      <c r="AL47" s="108">
        <f>COUNTIFS($B$11:$B$30,AL$45,$C$11:$C$30,"A",$E$11:$E$30,"*")</f>
        <v>0</v>
      </c>
      <c r="AM47" s="108">
        <f>COUNTIFS($B$11:$B$30,AL$45,$C$11:$C$30,"B",$E$11:$E$30,"*")</f>
        <v>0</v>
      </c>
      <c r="AN47" s="65"/>
    </row>
    <row r="48" spans="1:51" ht="18" customHeight="1">
      <c r="A48" s="65"/>
      <c r="B48" s="77" t="s">
        <v>181</v>
      </c>
      <c r="C48" s="108">
        <f>COUNTIFS($B$11:$B$30,C$45,$C$11:$C$30,"C",$E$11:$E$30,"*")</f>
        <v>0</v>
      </c>
      <c r="D48" s="108">
        <f>COUNTIFS($B$11:$B$30,C$45,$C$11:$C$30,"D",$E$11:$E$30,"*")</f>
        <v>0</v>
      </c>
      <c r="E48" s="108">
        <f>COUNTIFS($B$11:$B$30,E$45,$C$11:$C$30,"C",$E$11:$E$30,"*")</f>
        <v>0</v>
      </c>
      <c r="F48" s="282">
        <f>COUNTIFS($B$11:$B$30,E$45,$C$11:$C$30,"D",$E$11:$E$30,"*")</f>
        <v>0</v>
      </c>
      <c r="G48" s="283"/>
      <c r="H48" s="284"/>
      <c r="I48" s="282">
        <f>COUNTIFS($B$11:$B$30,I$45,$C$11:$C$30,"C",$E$11:$E$30,"*")</f>
        <v>0</v>
      </c>
      <c r="J48" s="283"/>
      <c r="K48" s="284"/>
      <c r="L48" s="282">
        <f>COUNTIFS($B$11:$B$30,I$45,$C$11:$C$30,"D",$E$11:$E$30,"*")</f>
        <v>0</v>
      </c>
      <c r="M48" s="283"/>
      <c r="N48" s="284"/>
      <c r="O48" s="282">
        <f>COUNTIFS($B$11:$B$30,O$45,$C$11:$C$30,"C",$E$11:$E$30,"*")</f>
        <v>0</v>
      </c>
      <c r="P48" s="283"/>
      <c r="Q48" s="284"/>
      <c r="R48" s="282">
        <f>COUNTIFS($B$11:$B$30,O$45,$C$11:$C$30,"D",$E$11:$E$30,"*")</f>
        <v>0</v>
      </c>
      <c r="S48" s="283"/>
      <c r="T48" s="284"/>
      <c r="U48" s="282">
        <f>COUNTIFS($B$11:$B$30,U$45,$C$11:$C$30,"C",$E$11:$E$30,"*")</f>
        <v>0</v>
      </c>
      <c r="V48" s="283"/>
      <c r="W48" s="284"/>
      <c r="X48" s="282">
        <f>COUNTIFS($B$11:$B$30,U$45,$C$11:$C$30,"D",$E$11:$E$30,"*")</f>
        <v>0</v>
      </c>
      <c r="Y48" s="283"/>
      <c r="Z48" s="284"/>
      <c r="AA48" s="282">
        <f>COUNTIFS($B$11:$B$30,AA$45,$C$11:$C$30,"C",$E$11:$E$30,"*")</f>
        <v>0</v>
      </c>
      <c r="AB48" s="283"/>
      <c r="AC48" s="284"/>
      <c r="AD48" s="282">
        <f>COUNTIFS($B$11:$B$30,AA$45,$C$11:$C$30,"D",$E$11:$E$30,"*")</f>
        <v>0</v>
      </c>
      <c r="AE48" s="283"/>
      <c r="AF48" s="284"/>
      <c r="AG48" s="282">
        <f>COUNTIFS($B$11:$B$30,AG$45,$C$11:$C$30,"C",$E$11:$E$30,"*")</f>
        <v>0</v>
      </c>
      <c r="AH48" s="283"/>
      <c r="AI48" s="284"/>
      <c r="AJ48" s="282">
        <f>COUNTIFS($B$11:$B$30,AG$45,$C$11:$C$30,"D",$E$11:$E$30,"*")</f>
        <v>0</v>
      </c>
      <c r="AK48" s="284"/>
      <c r="AL48" s="108">
        <f>COUNTIFS($B$11:$B$30,AL$45,$C$11:$C$30,"C",$E$11:$E$30,"*")</f>
        <v>0</v>
      </c>
      <c r="AM48" s="108">
        <f>COUNTIFS($B$11:$B$30,AL$45,$C$11:$C$30,"D",$E$11:$E$30,"*")</f>
        <v>0</v>
      </c>
      <c r="AN48" s="65"/>
    </row>
    <row r="49" spans="1:40" ht="25" customHeight="1">
      <c r="A49" s="65"/>
      <c r="B49" s="77" t="s">
        <v>182</v>
      </c>
      <c r="C49" s="276" t="str">
        <f>IF($AK$3="４週",SUMIFS($AK$11:$AK$30,$B$11:$B$30,C45)/4/$AH$5,IF($AK$3="歴月",SUMIFS($AK$11:$AK$30,$B$11:$B$30,C45)/$AL$5,"記載する期間を選択してください"))</f>
        <v>記載する期間を選択してください</v>
      </c>
      <c r="D49" s="278"/>
      <c r="E49" s="279" t="str">
        <f>IF($AK$3="４週",SUMIFS($AK$11:$AK$30,$B$11:$B$30,E45)/4/$AH$5,IF($AK$3="歴月",SUMIFS($AK$11:$AK$30,$B$11:$B$30,E45)/$AL$5,"記載する期間を選択してください"))</f>
        <v>記載する期間を選択してください</v>
      </c>
      <c r="F49" s="280"/>
      <c r="G49" s="280"/>
      <c r="H49" s="281"/>
      <c r="I49" s="276" t="str">
        <f>IF($AK$3="４週",SUMIFS($AK$11:$AK$30,$B$11:$B$30,I45)/4/$AH$5,IF($AK$3="歴月",SUMIFS($AK$11:$AK$30,$B$11:$B$30,I45)/$AL$5,"記載する期間を選択してください"))</f>
        <v>記載する期間を選択してください</v>
      </c>
      <c r="J49" s="277"/>
      <c r="K49" s="277"/>
      <c r="L49" s="277"/>
      <c r="M49" s="277"/>
      <c r="N49" s="278"/>
      <c r="O49" s="276" t="str">
        <f>IF($AK$3="４週",SUMIFS($AK$11:$AK$30,$B$11:$B$30,O45)/4/$AH$5,IF($AK$3="歴月",SUMIFS($AK$11:$AK$30,$B$11:$B$30,O45)/$AL$5,"記載する期間を選択してください"))</f>
        <v>記載する期間を選択してください</v>
      </c>
      <c r="P49" s="277"/>
      <c r="Q49" s="277"/>
      <c r="R49" s="277"/>
      <c r="S49" s="277"/>
      <c r="T49" s="278"/>
      <c r="U49" s="276" t="str">
        <f>IF($AK$3="４週",SUMIFS($AK$11:$AK$30,$B$11:$B$30,U45)/4/$AH$5,IF($AK$3="歴月",SUMIFS($AK$11:$AK$30,$B$11:$B$30,U45)/$AL$5,"記載する期間を選択してください"))</f>
        <v>記載する期間を選択してください</v>
      </c>
      <c r="V49" s="277"/>
      <c r="W49" s="277"/>
      <c r="X49" s="277"/>
      <c r="Y49" s="277"/>
      <c r="Z49" s="278"/>
      <c r="AA49" s="276" t="str">
        <f>IF($AK$3="４週",SUMIFS($AK$11:$AK$30,$B$11:$B$30,AA45)/4/$AH$5,IF($AK$3="歴月",SUMIFS($AK$11:$AK$30,$B$11:$B$30,AA45)/$AL$5,"記載する期間を選択してください"))</f>
        <v>記載する期間を選択してください</v>
      </c>
      <c r="AB49" s="277"/>
      <c r="AC49" s="277"/>
      <c r="AD49" s="277"/>
      <c r="AE49" s="277"/>
      <c r="AF49" s="278"/>
      <c r="AG49" s="276" t="str">
        <f>IF($AK$3="４週",SUMIFS($AK$11:$AK$30,$B$11:$B$30,AG45)/4/$AH$5,IF($AK$3="歴月",SUMIFS($AK$11:$AK$30,$B$11:$B$30,AG45)/$AL$5,"記載する期間を選択してください"))</f>
        <v>記載する期間を選択してください</v>
      </c>
      <c r="AH49" s="277"/>
      <c r="AI49" s="277"/>
      <c r="AJ49" s="277"/>
      <c r="AK49" s="278"/>
      <c r="AL49" s="276" t="str">
        <f>IF($AK$3="４週",SUMIFS($AK$11:$AK$30,$B$11:$B$30,AL45)/4/$AH$5,IF($AK$3="歴月",SUMIFS($AK$11:$AK$30,$B$11:$B$30,AL45)/$AL$5,"記載する期間を選択してください"))</f>
        <v>記載する期間を選択してください</v>
      </c>
      <c r="AM49" s="278"/>
      <c r="AN49" s="65"/>
    </row>
    <row r="50" spans="1:40" ht="5.15" customHeight="1">
      <c r="A50" s="65"/>
      <c r="B50" s="68"/>
      <c r="C50" s="91">
        <v>2</v>
      </c>
      <c r="D50" s="91"/>
      <c r="E50" s="91">
        <v>3</v>
      </c>
      <c r="F50" s="91"/>
      <c r="G50" s="91"/>
      <c r="H50" s="91"/>
      <c r="I50" s="91">
        <v>4</v>
      </c>
      <c r="J50" s="91"/>
      <c r="K50" s="91"/>
      <c r="L50" s="91"/>
      <c r="M50" s="91"/>
      <c r="N50" s="91"/>
      <c r="O50" s="91">
        <v>5</v>
      </c>
      <c r="P50" s="91"/>
      <c r="Q50" s="91"/>
      <c r="R50" s="91"/>
      <c r="S50" s="91"/>
      <c r="T50" s="91"/>
      <c r="U50" s="91">
        <v>6</v>
      </c>
      <c r="V50" s="91"/>
      <c r="W50" s="91"/>
      <c r="X50" s="91"/>
      <c r="Y50" s="91"/>
      <c r="Z50" s="91"/>
      <c r="AA50" s="91">
        <v>7</v>
      </c>
      <c r="AB50" s="91"/>
      <c r="AC50" s="91"/>
      <c r="AD50" s="91"/>
      <c r="AE50" s="91"/>
      <c r="AF50" s="91"/>
      <c r="AG50" s="91">
        <v>8</v>
      </c>
      <c r="AH50" s="91"/>
      <c r="AI50" s="91"/>
      <c r="AJ50" s="91"/>
      <c r="AK50" s="91"/>
      <c r="AL50" s="91">
        <v>9</v>
      </c>
      <c r="AM50" s="110"/>
      <c r="AN50" s="65"/>
    </row>
    <row r="51" spans="1:40" ht="15" customHeight="1">
      <c r="A51" s="87" t="s">
        <v>132</v>
      </c>
      <c r="B51" s="88"/>
      <c r="C51" s="89"/>
      <c r="D51" s="89"/>
      <c r="E51" s="89"/>
      <c r="F51" s="90"/>
      <c r="G51" s="89"/>
      <c r="H51" s="91"/>
      <c r="I51" s="91"/>
      <c r="J51" s="91"/>
      <c r="K51" s="91"/>
      <c r="L51" s="91"/>
      <c r="M51" s="91"/>
      <c r="N51" s="91"/>
      <c r="O51" s="91"/>
      <c r="P51" s="91"/>
      <c r="Q51" s="91"/>
      <c r="R51" s="91">
        <v>6</v>
      </c>
      <c r="S51" s="91"/>
      <c r="T51" s="91"/>
      <c r="U51" s="91"/>
      <c r="V51" s="91"/>
      <c r="W51" s="91"/>
      <c r="X51" s="91">
        <v>7</v>
      </c>
      <c r="Y51" s="91"/>
      <c r="Z51" s="91"/>
      <c r="AA51" s="91"/>
      <c r="AB51" s="91"/>
      <c r="AC51" s="91"/>
      <c r="AD51" s="91">
        <v>8</v>
      </c>
      <c r="AE51" s="91"/>
      <c r="AF51" s="91"/>
      <c r="AG51" s="92"/>
      <c r="AH51" s="92"/>
      <c r="AI51" s="92"/>
      <c r="AJ51" s="92">
        <v>9</v>
      </c>
      <c r="AK51" s="93"/>
      <c r="AL51" s="93"/>
      <c r="AM51" s="65"/>
    </row>
    <row r="52" spans="1:40" s="87" customFormat="1" ht="15" customHeight="1">
      <c r="A52" s="87" t="s">
        <v>133</v>
      </c>
      <c r="B52" s="94"/>
      <c r="C52" s="94"/>
      <c r="D52" s="94"/>
      <c r="E52" s="94"/>
      <c r="F52" s="94"/>
      <c r="G52" s="9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row>
    <row r="53" spans="1:40" s="87" customFormat="1" ht="15" customHeight="1">
      <c r="A53" s="87" t="s">
        <v>134</v>
      </c>
      <c r="B53" s="94"/>
      <c r="C53" s="94"/>
      <c r="D53" s="94"/>
      <c r="E53" s="94"/>
      <c r="F53" s="94"/>
      <c r="G53" s="9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row>
    <row r="54" spans="1:40" s="87" customFormat="1" ht="15" customHeight="1">
      <c r="A54" s="87" t="s">
        <v>135</v>
      </c>
      <c r="B54" s="94"/>
      <c r="C54" s="94"/>
      <c r="D54" s="94"/>
      <c r="E54" s="94"/>
      <c r="F54" s="94"/>
      <c r="G54" s="9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row>
    <row r="55" spans="1:40" s="87" customFormat="1" ht="15" customHeight="1">
      <c r="A55" s="87" t="s">
        <v>136</v>
      </c>
      <c r="B55" s="94"/>
      <c r="C55" s="94"/>
      <c r="D55" s="94"/>
      <c r="E55" s="94"/>
      <c r="F55" s="94"/>
      <c r="G55" s="9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row>
    <row r="56" spans="1:40" ht="15" customHeight="1">
      <c r="A56" s="87" t="s">
        <v>137</v>
      </c>
      <c r="B56" s="95"/>
      <c r="C56" s="87"/>
      <c r="D56" s="87"/>
      <c r="E56" s="87"/>
      <c r="F56" s="87"/>
      <c r="G56" s="87"/>
    </row>
    <row r="57" spans="1:40" ht="15" customHeight="1">
      <c r="A57" s="87" t="s">
        <v>138</v>
      </c>
      <c r="B57" s="95"/>
      <c r="C57" s="87"/>
      <c r="D57" s="87"/>
      <c r="E57" s="87"/>
      <c r="F57" s="87"/>
      <c r="G57" s="87"/>
    </row>
    <row r="58" spans="1:40" ht="15" customHeight="1">
      <c r="A58" s="87"/>
      <c r="B58" s="76" t="s">
        <v>139</v>
      </c>
      <c r="C58" s="263" t="s">
        <v>140</v>
      </c>
      <c r="D58" s="263"/>
      <c r="E58" s="263"/>
      <c r="F58" s="87"/>
      <c r="G58" s="87"/>
    </row>
    <row r="59" spans="1:40" ht="15" customHeight="1">
      <c r="A59" s="87"/>
      <c r="B59" s="96" t="s">
        <v>141</v>
      </c>
      <c r="C59" s="257" t="s">
        <v>142</v>
      </c>
      <c r="D59" s="257"/>
      <c r="E59" s="257"/>
      <c r="F59" s="87"/>
      <c r="G59" s="87"/>
    </row>
    <row r="60" spans="1:40" ht="15" customHeight="1">
      <c r="A60" s="87"/>
      <c r="B60" s="96" t="s">
        <v>143</v>
      </c>
      <c r="C60" s="257" t="s">
        <v>144</v>
      </c>
      <c r="D60" s="257"/>
      <c r="E60" s="257"/>
      <c r="F60" s="87"/>
      <c r="G60" s="87"/>
    </row>
    <row r="61" spans="1:40" ht="15" customHeight="1">
      <c r="A61" s="87"/>
      <c r="B61" s="96" t="s">
        <v>145</v>
      </c>
      <c r="C61" s="257" t="s">
        <v>146</v>
      </c>
      <c r="D61" s="257"/>
      <c r="E61" s="257"/>
      <c r="F61" s="87"/>
      <c r="G61" s="87"/>
    </row>
    <row r="62" spans="1:40" ht="15" customHeight="1">
      <c r="A62" s="87"/>
      <c r="B62" s="96" t="s">
        <v>147</v>
      </c>
      <c r="C62" s="257" t="s">
        <v>148</v>
      </c>
      <c r="D62" s="257"/>
      <c r="E62" s="257"/>
      <c r="F62" s="87"/>
      <c r="G62" s="87"/>
    </row>
    <row r="63" spans="1:40" ht="15" customHeight="1">
      <c r="A63" s="87"/>
      <c r="B63" s="87" t="s">
        <v>149</v>
      </c>
      <c r="C63" s="87"/>
      <c r="D63" s="87"/>
      <c r="E63" s="87"/>
      <c r="F63" s="87"/>
      <c r="G63" s="87"/>
    </row>
    <row r="64" spans="1:40" ht="15" customHeight="1">
      <c r="A64" s="87"/>
      <c r="B64" s="87" t="s">
        <v>150</v>
      </c>
      <c r="C64" s="87"/>
      <c r="D64" s="87"/>
      <c r="E64" s="87"/>
      <c r="F64" s="87"/>
      <c r="G64" s="87"/>
    </row>
    <row r="65" spans="1:7" ht="15" customHeight="1">
      <c r="A65" s="87"/>
      <c r="B65" s="87" t="s">
        <v>151</v>
      </c>
      <c r="C65" s="87"/>
      <c r="D65" s="87"/>
      <c r="E65" s="87"/>
      <c r="F65" s="87"/>
      <c r="G65" s="87"/>
    </row>
    <row r="66" spans="1:7" ht="15" customHeight="1">
      <c r="A66" s="87" t="s">
        <v>152</v>
      </c>
      <c r="B66" s="95"/>
      <c r="C66" s="87"/>
      <c r="D66" s="87"/>
      <c r="E66" s="87"/>
      <c r="F66" s="87"/>
      <c r="G66" s="87"/>
    </row>
    <row r="67" spans="1:7" ht="15" customHeight="1">
      <c r="A67" s="87" t="s">
        <v>153</v>
      </c>
      <c r="B67" s="95"/>
      <c r="C67" s="87"/>
      <c r="D67" s="87"/>
      <c r="E67" s="87"/>
      <c r="F67" s="87"/>
      <c r="G67" s="87"/>
    </row>
    <row r="68" spans="1:7" ht="15" customHeight="1">
      <c r="A68" s="87" t="s">
        <v>154</v>
      </c>
      <c r="B68" s="95"/>
      <c r="C68" s="87"/>
      <c r="D68" s="87"/>
      <c r="E68" s="87"/>
      <c r="F68" s="87"/>
      <c r="G68" s="87"/>
    </row>
    <row r="69" spans="1:7" ht="15" customHeight="1">
      <c r="A69" s="87" t="s">
        <v>155</v>
      </c>
      <c r="B69" s="95"/>
      <c r="C69" s="87"/>
      <c r="D69" s="87"/>
      <c r="E69" s="87"/>
      <c r="F69" s="87"/>
      <c r="G69" s="87"/>
    </row>
    <row r="70" spans="1:7" ht="15" customHeight="1">
      <c r="A70" s="87" t="s">
        <v>156</v>
      </c>
      <c r="B70" s="95"/>
      <c r="C70" s="87"/>
      <c r="D70" s="87"/>
      <c r="E70" s="87"/>
      <c r="F70" s="87"/>
      <c r="G70" s="87"/>
    </row>
    <row r="71" spans="1:7" ht="15" customHeight="1">
      <c r="A71" s="87" t="s">
        <v>157</v>
      </c>
      <c r="B71" s="95"/>
      <c r="C71" s="87"/>
      <c r="D71" s="87"/>
      <c r="E71" s="87"/>
      <c r="F71" s="87"/>
      <c r="G71" s="87"/>
    </row>
    <row r="72" spans="1:7" ht="15" customHeight="1">
      <c r="A72" s="87"/>
      <c r="B72" s="87" t="s">
        <v>158</v>
      </c>
      <c r="C72" s="87"/>
      <c r="D72" s="87"/>
      <c r="E72" s="87"/>
      <c r="F72" s="87"/>
      <c r="G72" s="87"/>
    </row>
    <row r="73" spans="1:7" ht="15" customHeight="1">
      <c r="A73" s="87"/>
      <c r="B73" s="87" t="s">
        <v>159</v>
      </c>
      <c r="C73" s="87"/>
      <c r="D73" s="87"/>
      <c r="E73" s="87"/>
      <c r="F73" s="87"/>
      <c r="G73" s="87"/>
    </row>
    <row r="74" spans="1:7" ht="15" customHeight="1">
      <c r="A74" s="87" t="s">
        <v>160</v>
      </c>
      <c r="B74" s="95"/>
      <c r="C74" s="87"/>
      <c r="D74" s="87"/>
      <c r="E74" s="87"/>
      <c r="F74" s="87"/>
      <c r="G74" s="87"/>
    </row>
    <row r="75" spans="1:7" ht="15" customHeight="1">
      <c r="A75" s="87" t="s">
        <v>161</v>
      </c>
      <c r="B75" s="95"/>
      <c r="C75" s="87"/>
      <c r="D75" s="87"/>
      <c r="E75" s="87"/>
      <c r="F75" s="87"/>
      <c r="G75" s="87"/>
    </row>
    <row r="76" spans="1:7" ht="15" customHeight="1">
      <c r="A76" s="87" t="s">
        <v>162</v>
      </c>
      <c r="B76" s="95"/>
      <c r="C76" s="87"/>
      <c r="D76" s="87"/>
      <c r="E76" s="87"/>
      <c r="F76" s="87"/>
      <c r="G76" s="87"/>
    </row>
    <row r="77" spans="1:7" ht="15" customHeight="1">
      <c r="A77" s="87" t="s">
        <v>163</v>
      </c>
      <c r="B77" s="95"/>
      <c r="C77" s="87"/>
      <c r="D77" s="87"/>
      <c r="E77" s="87"/>
      <c r="F77" s="87"/>
      <c r="G77" s="87"/>
    </row>
    <row r="78" spans="1:7" ht="15" customHeight="1">
      <c r="A78" s="87" t="s">
        <v>164</v>
      </c>
      <c r="B78" s="95"/>
      <c r="C78" s="87"/>
      <c r="D78" s="87"/>
      <c r="E78" s="87"/>
      <c r="F78" s="87"/>
      <c r="G78" s="87"/>
    </row>
    <row r="79" spans="1:7" ht="15" customHeight="1">
      <c r="A79" s="87" t="s">
        <v>165</v>
      </c>
      <c r="B79" s="95"/>
      <c r="C79" s="87"/>
      <c r="D79" s="87"/>
      <c r="E79" s="87"/>
      <c r="F79" s="87"/>
      <c r="G79" s="87"/>
    </row>
    <row r="80" spans="1:7" ht="15" customHeight="1">
      <c r="A80" s="87" t="s">
        <v>166</v>
      </c>
      <c r="B80" s="95"/>
      <c r="C80" s="87"/>
      <c r="D80" s="87"/>
      <c r="E80" s="87"/>
      <c r="F80" s="87"/>
      <c r="G80" s="87"/>
    </row>
    <row r="81" spans="1:7" ht="15" customHeight="1">
      <c r="A81" s="87" t="s">
        <v>167</v>
      </c>
      <c r="B81" s="95"/>
      <c r="C81" s="87"/>
      <c r="D81" s="87"/>
      <c r="E81" s="87"/>
      <c r="F81" s="87"/>
      <c r="G81" s="87"/>
    </row>
  </sheetData>
  <mergeCells count="14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5:AM45"/>
    <mergeCell ref="F46:H46"/>
    <mergeCell ref="I46:K46"/>
    <mergeCell ref="L46:N46"/>
    <mergeCell ref="O46:Q46"/>
    <mergeCell ref="R46:T46"/>
    <mergeCell ref="A43:B43"/>
    <mergeCell ref="C43:D43"/>
    <mergeCell ref="E43:H43"/>
    <mergeCell ref="I43:N43"/>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F48:H48"/>
    <mergeCell ref="I48:K48"/>
    <mergeCell ref="L48:N48"/>
    <mergeCell ref="O48:Q48"/>
    <mergeCell ref="R48:T48"/>
    <mergeCell ref="F47:H47"/>
    <mergeCell ref="I47:K47"/>
    <mergeCell ref="L47:N47"/>
    <mergeCell ref="O47:Q47"/>
    <mergeCell ref="R47:T47"/>
    <mergeCell ref="U48:W48"/>
    <mergeCell ref="X48:Z48"/>
    <mergeCell ref="AA48:AC48"/>
    <mergeCell ref="AD48:AF48"/>
    <mergeCell ref="AG48:AI48"/>
    <mergeCell ref="AJ48:AK48"/>
    <mergeCell ref="X47:Z47"/>
    <mergeCell ref="AA47:AC47"/>
    <mergeCell ref="AD47:AF47"/>
    <mergeCell ref="AG47:AI47"/>
    <mergeCell ref="AJ47:AK47"/>
    <mergeCell ref="U47:W47"/>
    <mergeCell ref="C62:E62"/>
    <mergeCell ref="AG49:AK49"/>
    <mergeCell ref="AL49:AM49"/>
    <mergeCell ref="C58:E58"/>
    <mergeCell ref="C59:E59"/>
    <mergeCell ref="C60:E60"/>
    <mergeCell ref="C61:E61"/>
    <mergeCell ref="C49:D49"/>
    <mergeCell ref="E49:H49"/>
    <mergeCell ref="I49:N49"/>
    <mergeCell ref="O49:T49"/>
    <mergeCell ref="U49:Z49"/>
    <mergeCell ref="AA49:AF49"/>
  </mergeCells>
  <phoneticPr fontId="1"/>
  <dataValidations count="7">
    <dataValidation allowBlank="1" showInputMessage="1" sqref="B11:B12" xr:uid="{6DC32064-A0A7-425C-8DC0-1A3D0B23F0AD}"/>
    <dataValidation type="list" allowBlank="1" showInputMessage="1" sqref="B13:B30" xr:uid="{D7B8A53E-EC4A-4104-89D9-7E39770E3D34}">
      <formula1>INDIRECT($AK$1)</formula1>
    </dataValidation>
    <dataValidation type="list" allowBlank="1" showInputMessage="1" showErrorMessage="1" sqref="AK3:AN3" xr:uid="{8429CF7D-90E4-4153-8CB3-DCDCE5D3B4A6}">
      <formula1>"４週,歴月"</formula1>
    </dataValidation>
    <dataValidation type="list" allowBlank="1" showInputMessage="1" showErrorMessage="1" sqref="AK4:AN4" xr:uid="{318EEF1A-2771-40EA-A927-647539C6AE84}">
      <formula1>"予定,実績"</formula1>
    </dataValidation>
    <dataValidation type="list" allowBlank="1" showInputMessage="1" showErrorMessage="1" sqref="C11:C30" xr:uid="{432E67FD-772D-4A39-8A43-3DC494186FA6}">
      <formula1>"A,B,C,D"</formula1>
    </dataValidation>
    <dataValidation operator="greaterThanOrEqual" allowBlank="1" showInputMessage="1" showErrorMessage="1" sqref="I40:I41 AJ38:AJ39 AL38 I43 L40:L41" xr:uid="{9ACE4A56-6B95-4EAB-914B-403607E3DBC7}"/>
    <dataValidation type="whole" operator="greaterThanOrEqual" allowBlank="1" showInputMessage="1" showErrorMessage="1" sqref="I38:I39 D38:F39 AG38:AG39 AD38:AD39 AA38:AA39 X38:X39 U38:U39 R38:R39 O38:O39 L38:L39" xr:uid="{CA2944E6-90C8-4E42-916B-1BA17983BF04}">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3B57C-2DEB-4DF6-9454-6B22FB447C2E}">
  <dimension ref="A1:AY66"/>
  <sheetViews>
    <sheetView showGridLines="0" view="pageBreakPreview" topLeftCell="A26" zoomScaleNormal="100" zoomScaleSheetLayoutView="100" workbookViewId="0">
      <selection activeCell="AK33" sqref="AK33:AL33"/>
    </sheetView>
  </sheetViews>
  <sheetFormatPr defaultColWidth="8.25" defaultRowHeight="21" customHeight="1"/>
  <cols>
    <col min="1" max="1" width="2.58203125" style="68" customWidth="1"/>
    <col min="2" max="2" width="14.5" style="62" customWidth="1"/>
    <col min="3" max="3" width="6.58203125" style="68" customWidth="1"/>
    <col min="4" max="5" width="7.58203125" style="68" customWidth="1"/>
    <col min="6" max="36" width="2.58203125" style="68" customWidth="1"/>
    <col min="37" max="37" width="6.58203125" style="68" customWidth="1"/>
    <col min="38" max="39" width="7.58203125" style="68" customWidth="1"/>
    <col min="40" max="40" width="5.58203125" style="68" customWidth="1"/>
    <col min="41" max="16384" width="8.25" style="68"/>
  </cols>
  <sheetData>
    <row r="1" spans="1:40" ht="20.149999999999999" customHeight="1">
      <c r="A1" s="61" t="s">
        <v>111</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66"/>
      <c r="AE1" s="66"/>
      <c r="AF1" s="66"/>
      <c r="AG1" s="66"/>
      <c r="AH1" s="66"/>
      <c r="AI1" s="67" t="s">
        <v>112</v>
      </c>
      <c r="AJ1" s="67"/>
      <c r="AK1" s="272" t="s">
        <v>201</v>
      </c>
      <c r="AL1" s="272"/>
      <c r="AM1" s="272"/>
      <c r="AN1" s="272"/>
    </row>
    <row r="2" spans="1:40" ht="18" customHeight="1">
      <c r="A2" s="65"/>
      <c r="B2" s="69"/>
      <c r="C2" s="69"/>
      <c r="D2" s="69"/>
      <c r="E2" s="69"/>
      <c r="F2" s="69"/>
      <c r="G2" s="69"/>
      <c r="H2" s="69"/>
      <c r="I2" s="69"/>
      <c r="J2" s="69"/>
      <c r="K2" s="69"/>
      <c r="L2" s="69"/>
      <c r="M2" s="273">
        <v>2026</v>
      </c>
      <c r="N2" s="273"/>
      <c r="O2" s="273"/>
      <c r="P2" s="273"/>
      <c r="Q2" s="274" t="s">
        <v>114</v>
      </c>
      <c r="R2" s="274"/>
      <c r="S2" s="273"/>
      <c r="T2" s="273"/>
      <c r="U2" s="274" t="s">
        <v>115</v>
      </c>
      <c r="V2" s="274"/>
      <c r="W2" s="69"/>
      <c r="X2" s="69"/>
      <c r="Y2" s="69"/>
      <c r="Z2" s="65"/>
      <c r="AA2" s="65"/>
      <c r="AC2" s="67"/>
      <c r="AD2" s="69"/>
      <c r="AE2" s="69"/>
      <c r="AF2" s="69"/>
      <c r="AG2" s="69"/>
      <c r="AH2" s="69"/>
      <c r="AI2" s="67" t="s">
        <v>116</v>
      </c>
      <c r="AJ2" s="67"/>
      <c r="AK2" s="275"/>
      <c r="AL2" s="275"/>
      <c r="AM2" s="275"/>
      <c r="AN2" s="275"/>
    </row>
    <row r="3" spans="1:40"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5"/>
      <c r="AC3" s="72"/>
      <c r="AD3" s="72"/>
      <c r="AE3" s="72"/>
      <c r="AF3" s="72"/>
      <c r="AG3" s="72"/>
      <c r="AH3" s="72"/>
      <c r="AI3" s="73" t="s">
        <v>117</v>
      </c>
      <c r="AJ3" s="67"/>
      <c r="AK3" s="266"/>
      <c r="AL3" s="266"/>
      <c r="AM3" s="266"/>
      <c r="AN3" s="266"/>
    </row>
    <row r="4" spans="1:40" ht="18" customHeight="1">
      <c r="A4" s="71"/>
      <c r="B4" s="71"/>
      <c r="C4" s="71"/>
      <c r="D4" s="71"/>
      <c r="E4" s="71"/>
      <c r="F4" s="71"/>
      <c r="G4" s="71"/>
      <c r="H4" s="71"/>
      <c r="I4" s="71"/>
      <c r="J4" s="71"/>
      <c r="K4" s="71"/>
      <c r="L4" s="71"/>
      <c r="M4" s="71"/>
      <c r="N4" s="71"/>
      <c r="O4" s="71"/>
      <c r="P4" s="71"/>
      <c r="Q4" s="71"/>
      <c r="R4" s="71"/>
      <c r="S4" s="71"/>
      <c r="T4" s="71"/>
      <c r="U4" s="71"/>
      <c r="V4" s="71"/>
      <c r="W4" s="71"/>
      <c r="Y4" s="72"/>
      <c r="Z4" s="72"/>
      <c r="AA4" s="72"/>
      <c r="AB4" s="65"/>
      <c r="AC4" s="72"/>
      <c r="AD4" s="72"/>
      <c r="AE4" s="72"/>
      <c r="AF4" s="72"/>
      <c r="AG4" s="72"/>
      <c r="AH4" s="72"/>
      <c r="AI4" s="73" t="s">
        <v>118</v>
      </c>
      <c r="AJ4" s="67"/>
      <c r="AK4" s="266"/>
      <c r="AL4" s="266"/>
      <c r="AM4" s="266"/>
      <c r="AN4" s="266"/>
    </row>
    <row r="5" spans="1:40"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5"/>
      <c r="AC5" s="72"/>
      <c r="AD5" s="72"/>
      <c r="AE5" s="72"/>
      <c r="AF5" s="72"/>
      <c r="AG5" s="73" t="s">
        <v>119</v>
      </c>
      <c r="AH5" s="297"/>
      <c r="AI5" s="297"/>
      <c r="AJ5" s="297"/>
      <c r="AK5" s="72" t="s">
        <v>120</v>
      </c>
      <c r="AL5" s="98"/>
      <c r="AM5" s="72" t="s">
        <v>121</v>
      </c>
      <c r="AN5" s="65"/>
    </row>
    <row r="6" spans="1:40" ht="10" customHeight="1">
      <c r="A6" s="65"/>
      <c r="B6" s="74"/>
      <c r="C6" s="74"/>
      <c r="D6" s="74"/>
      <c r="E6" s="74"/>
      <c r="F6" s="74"/>
      <c r="G6" s="74"/>
      <c r="H6" s="74"/>
      <c r="I6" s="74"/>
      <c r="J6" s="74"/>
      <c r="K6" s="74"/>
      <c r="L6" s="74"/>
      <c r="M6" s="74"/>
      <c r="N6" s="74"/>
      <c r="O6" s="74"/>
      <c r="P6" s="74"/>
      <c r="Q6" s="74"/>
      <c r="R6" s="74"/>
      <c r="S6" s="74"/>
      <c r="T6" s="74"/>
      <c r="U6" s="74"/>
      <c r="V6" s="74"/>
      <c r="W6" s="74"/>
      <c r="X6" s="69"/>
      <c r="Y6" s="69"/>
      <c r="Z6" s="69"/>
      <c r="AA6" s="69"/>
      <c r="AB6" s="69"/>
      <c r="AC6" s="69"/>
      <c r="AD6" s="69"/>
      <c r="AE6" s="69"/>
      <c r="AF6" s="69"/>
      <c r="AG6" s="69"/>
      <c r="AH6" s="69"/>
      <c r="AI6" s="69"/>
      <c r="AJ6" s="69"/>
      <c r="AK6" s="69"/>
      <c r="AL6" s="69"/>
      <c r="AM6" s="65"/>
      <c r="AN6" s="65"/>
    </row>
    <row r="7" spans="1:40" ht="15" customHeight="1">
      <c r="A7" s="261" t="s">
        <v>122</v>
      </c>
      <c r="B7" s="293" t="s">
        <v>123</v>
      </c>
      <c r="C7" s="267" t="s">
        <v>124</v>
      </c>
      <c r="D7" s="263" t="s">
        <v>125</v>
      </c>
      <c r="E7" s="259" t="s">
        <v>126</v>
      </c>
      <c r="F7" s="270" t="s">
        <v>127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1" t="s">
        <v>128</v>
      </c>
      <c r="AL7" s="264" t="s">
        <v>129</v>
      </c>
      <c r="AM7" s="265" t="s">
        <v>130</v>
      </c>
      <c r="AN7" s="265"/>
    </row>
    <row r="8" spans="1:40" ht="15" customHeight="1">
      <c r="A8" s="261"/>
      <c r="B8" s="294"/>
      <c r="C8" s="268"/>
      <c r="D8" s="263"/>
      <c r="E8" s="259"/>
      <c r="F8" s="263" t="s">
        <v>1</v>
      </c>
      <c r="G8" s="263"/>
      <c r="H8" s="263"/>
      <c r="I8" s="263"/>
      <c r="J8" s="263"/>
      <c r="K8" s="263"/>
      <c r="L8" s="263"/>
      <c r="M8" s="263" t="s">
        <v>2</v>
      </c>
      <c r="N8" s="263"/>
      <c r="O8" s="263"/>
      <c r="P8" s="263"/>
      <c r="Q8" s="263"/>
      <c r="R8" s="263"/>
      <c r="S8" s="263"/>
      <c r="T8" s="263" t="s">
        <v>3</v>
      </c>
      <c r="U8" s="263"/>
      <c r="V8" s="263"/>
      <c r="W8" s="263"/>
      <c r="X8" s="263"/>
      <c r="Y8" s="263"/>
      <c r="Z8" s="263"/>
      <c r="AA8" s="263" t="s">
        <v>4</v>
      </c>
      <c r="AB8" s="263"/>
      <c r="AC8" s="263"/>
      <c r="AD8" s="263"/>
      <c r="AE8" s="263"/>
      <c r="AF8" s="263"/>
      <c r="AG8" s="263"/>
      <c r="AH8" s="263" t="s">
        <v>131</v>
      </c>
      <c r="AI8" s="263"/>
      <c r="AJ8" s="263"/>
      <c r="AK8" s="271"/>
      <c r="AL8" s="264"/>
      <c r="AM8" s="265"/>
      <c r="AN8" s="265"/>
    </row>
    <row r="9" spans="1:40" ht="15" customHeight="1">
      <c r="A9" s="261"/>
      <c r="B9" s="295" t="s">
        <v>168</v>
      </c>
      <c r="C9" s="268"/>
      <c r="D9" s="263"/>
      <c r="E9" s="259"/>
      <c r="F9" s="78">
        <f>DATE($M$2,$S$2,1)</f>
        <v>45992</v>
      </c>
      <c r="G9" s="78">
        <f>DATE($M$2,$S$2,2)</f>
        <v>45993</v>
      </c>
      <c r="H9" s="78">
        <f>DATE($M$2,$S$2,3)</f>
        <v>45994</v>
      </c>
      <c r="I9" s="78">
        <f>DATE($M$2,$S$2,4)</f>
        <v>45995</v>
      </c>
      <c r="J9" s="78">
        <f>DATE($M$2,$S$2,5)</f>
        <v>45996</v>
      </c>
      <c r="K9" s="78">
        <f>DATE($M$2,$S$2,6)</f>
        <v>45997</v>
      </c>
      <c r="L9" s="78">
        <f>DATE($M$2,$S$2,7)</f>
        <v>45998</v>
      </c>
      <c r="M9" s="78">
        <f>DATE($M$2,$S$2,8)</f>
        <v>45999</v>
      </c>
      <c r="N9" s="78">
        <f>DATE($M$2,$S$2,9)</f>
        <v>46000</v>
      </c>
      <c r="O9" s="78">
        <f>DATE($M$2,$S$2,10)</f>
        <v>46001</v>
      </c>
      <c r="P9" s="78">
        <f>DATE($M$2,$S$2,11)</f>
        <v>46002</v>
      </c>
      <c r="Q9" s="78">
        <f>DATE($M$2,$S$2,12)</f>
        <v>46003</v>
      </c>
      <c r="R9" s="78">
        <f>DATE($M$2,$S$2,13)</f>
        <v>46004</v>
      </c>
      <c r="S9" s="78">
        <f>DATE($M$2,$S$2,14)</f>
        <v>46005</v>
      </c>
      <c r="T9" s="78">
        <f>DATE($M$2,$S$2,15)</f>
        <v>46006</v>
      </c>
      <c r="U9" s="78">
        <f>DATE($M$2,$S$2,16)</f>
        <v>46007</v>
      </c>
      <c r="V9" s="78">
        <f>DATE($M$2,$S$2,17)</f>
        <v>46008</v>
      </c>
      <c r="W9" s="78">
        <f>DATE($M$2,$S$2,18)</f>
        <v>46009</v>
      </c>
      <c r="X9" s="78">
        <f>DATE($M$2,$S$2,19)</f>
        <v>46010</v>
      </c>
      <c r="Y9" s="78">
        <f>DATE($M$2,$S$2,20)</f>
        <v>46011</v>
      </c>
      <c r="Z9" s="78">
        <f>DATE($M$2,$S$2,21)</f>
        <v>46012</v>
      </c>
      <c r="AA9" s="78">
        <f>DATE($M$2,$S$2,22)</f>
        <v>46013</v>
      </c>
      <c r="AB9" s="78">
        <f>DATE($M$2,$S$2,23)</f>
        <v>46014</v>
      </c>
      <c r="AC9" s="78">
        <f>DATE($M$2,$S$2,24)</f>
        <v>46015</v>
      </c>
      <c r="AD9" s="78">
        <f>DATE($M$2,$S$2,25)</f>
        <v>46016</v>
      </c>
      <c r="AE9" s="78">
        <f>DATE($M$2,$S$2,26)</f>
        <v>46017</v>
      </c>
      <c r="AF9" s="78">
        <f>DATE($M$2,$S$2,27)</f>
        <v>46018</v>
      </c>
      <c r="AG9" s="78">
        <f>DATE($M$2,$S$2,28)</f>
        <v>46019</v>
      </c>
      <c r="AH9" s="78">
        <f>IF(DAY(EOMONTH(F9,0))&lt;29,"",DATE($M$2,$S$2,29))</f>
        <v>46020</v>
      </c>
      <c r="AI9" s="78">
        <f>IF(DAY(EOMONTH(F9,0))&lt;30,"",DATE($M$2,$S$2,30))</f>
        <v>46021</v>
      </c>
      <c r="AJ9" s="78">
        <f>IF(DAY(EOMONTH(F9,0))&lt;31,"",DATE($M$2,$S$2,31))</f>
        <v>46022</v>
      </c>
      <c r="AK9" s="271"/>
      <c r="AL9" s="264"/>
      <c r="AM9" s="265"/>
      <c r="AN9" s="265"/>
    </row>
    <row r="10" spans="1:40" ht="15" customHeight="1">
      <c r="A10" s="261"/>
      <c r="B10" s="296"/>
      <c r="C10" s="269"/>
      <c r="D10" s="263"/>
      <c r="E10" s="259"/>
      <c r="F10" s="79">
        <f>DATE($M$2,$S$2,1)</f>
        <v>45992</v>
      </c>
      <c r="G10" s="79">
        <f>DATE($M$2,$S$2,2)</f>
        <v>45993</v>
      </c>
      <c r="H10" s="79">
        <f>DATE($M$2,$S$2,3)</f>
        <v>45994</v>
      </c>
      <c r="I10" s="79">
        <f>DATE($M$2,$S$2,4)</f>
        <v>45995</v>
      </c>
      <c r="J10" s="79">
        <f>DATE($M$2,$S$2,5)</f>
        <v>45996</v>
      </c>
      <c r="K10" s="79">
        <f>DATE($M$2,$S$2,6)</f>
        <v>45997</v>
      </c>
      <c r="L10" s="79">
        <f>DATE($M$2,$S$2,7)</f>
        <v>45998</v>
      </c>
      <c r="M10" s="79">
        <f>DATE($M$2,$S$2,8)</f>
        <v>45999</v>
      </c>
      <c r="N10" s="79">
        <f>DATE($M$2,$S$2,9)</f>
        <v>46000</v>
      </c>
      <c r="O10" s="79">
        <f>DATE($M$2,$S$2,10)</f>
        <v>46001</v>
      </c>
      <c r="P10" s="79">
        <f>DATE($M$2,$S$2,11)</f>
        <v>46002</v>
      </c>
      <c r="Q10" s="79">
        <f>DATE($M$2,$S$2,12)</f>
        <v>46003</v>
      </c>
      <c r="R10" s="79">
        <f>DATE($M$2,$S$2,13)</f>
        <v>46004</v>
      </c>
      <c r="S10" s="79">
        <f>DATE($M$2,$S$2,14)</f>
        <v>46005</v>
      </c>
      <c r="T10" s="79">
        <f>DATE($M$2,$S$2,15)</f>
        <v>46006</v>
      </c>
      <c r="U10" s="79">
        <f>DATE($M$2,$S$2,16)</f>
        <v>46007</v>
      </c>
      <c r="V10" s="79">
        <f>DATE($M$2,$S$2,17)</f>
        <v>46008</v>
      </c>
      <c r="W10" s="79">
        <f>DATE($M$2,$S$2,18)</f>
        <v>46009</v>
      </c>
      <c r="X10" s="79">
        <f>DATE($M$2,$S$2,19)</f>
        <v>46010</v>
      </c>
      <c r="Y10" s="79">
        <f>DATE($M$2,$S$2,20)</f>
        <v>46011</v>
      </c>
      <c r="Z10" s="79">
        <f>DATE($M$2,$S$2,21)</f>
        <v>46012</v>
      </c>
      <c r="AA10" s="79">
        <f>DATE($M$2,$S$2,22)</f>
        <v>46013</v>
      </c>
      <c r="AB10" s="79">
        <f>DATE($M$2,$S$2,23)</f>
        <v>46014</v>
      </c>
      <c r="AC10" s="79">
        <f>DATE($M$2,$S$2,24)</f>
        <v>46015</v>
      </c>
      <c r="AD10" s="79">
        <f>DATE($M$2,$S$2,25)</f>
        <v>46016</v>
      </c>
      <c r="AE10" s="79">
        <f>DATE($M$2,$S$2,26)</f>
        <v>46017</v>
      </c>
      <c r="AF10" s="79">
        <f>DATE($M$2,$S$2,27)</f>
        <v>46018</v>
      </c>
      <c r="AG10" s="79">
        <f>DATE($M$2,$S$2,28)</f>
        <v>46019</v>
      </c>
      <c r="AH10" s="79">
        <f>IF(DAY(EOMONTH(F10,0))&lt;29,"",DATE($M$2,$S$2,29))</f>
        <v>46020</v>
      </c>
      <c r="AI10" s="79">
        <f>IF(DAY(EOMONTH(F10,0))&lt;30,"",DATE($M$2,$S$2,30))</f>
        <v>46021</v>
      </c>
      <c r="AJ10" s="79">
        <f>IF(DAY(EOMONTH(F10,0))&lt;31,"",DATE($M$2,$S$2,31))</f>
        <v>46022</v>
      </c>
      <c r="AK10" s="271"/>
      <c r="AL10" s="264"/>
      <c r="AM10" s="265"/>
      <c r="AN10" s="265"/>
    </row>
    <row r="11" spans="1:40" ht="18" customHeight="1">
      <c r="A11" s="75">
        <v>1</v>
      </c>
      <c r="B11" s="99" t="s">
        <v>169</v>
      </c>
      <c r="C11" s="80"/>
      <c r="D11" s="100"/>
      <c r="E11" s="10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2">
        <f>+SUM(F11:AJ11)</f>
        <v>0</v>
      </c>
      <c r="AL11" s="83">
        <f>IF($AK$3="４週",AK11/4,AK11/(DAY(EOMONTH($F$9,0))/7))</f>
        <v>0</v>
      </c>
      <c r="AM11" s="258"/>
      <c r="AN11" s="258"/>
    </row>
    <row r="12" spans="1:40" ht="18" customHeight="1">
      <c r="A12" s="75">
        <v>2</v>
      </c>
      <c r="B12" s="99"/>
      <c r="C12" s="80"/>
      <c r="D12" s="100"/>
      <c r="E12" s="10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f t="shared" ref="AK12:AK31" si="0">+SUM(F12:AJ12)</f>
        <v>0</v>
      </c>
      <c r="AL12" s="83">
        <f t="shared" ref="AL12:AL30" si="1">IF($AK$3="４週",AK12/4,AK12/(DAY(EOMONTH($F$9,0))/7))</f>
        <v>0</v>
      </c>
      <c r="AM12" s="258"/>
      <c r="AN12" s="258"/>
    </row>
    <row r="13" spans="1:40" ht="16.5" customHeight="1">
      <c r="A13" s="75">
        <v>3</v>
      </c>
      <c r="B13" s="99"/>
      <c r="C13" s="80"/>
      <c r="D13" s="100"/>
      <c r="E13" s="10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f t="shared" si="0"/>
        <v>0</v>
      </c>
      <c r="AL13" s="83">
        <f t="shared" si="1"/>
        <v>0</v>
      </c>
      <c r="AM13" s="258"/>
      <c r="AN13" s="258"/>
    </row>
    <row r="14" spans="1:40" ht="18" customHeight="1">
      <c r="A14" s="75">
        <v>4</v>
      </c>
      <c r="B14" s="99"/>
      <c r="C14" s="80"/>
      <c r="D14" s="100"/>
      <c r="E14" s="10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f t="shared" si="0"/>
        <v>0</v>
      </c>
      <c r="AL14" s="83">
        <f t="shared" si="1"/>
        <v>0</v>
      </c>
      <c r="AM14" s="258"/>
      <c r="AN14" s="258"/>
    </row>
    <row r="15" spans="1:40" ht="18" customHeight="1">
      <c r="A15" s="75">
        <v>5</v>
      </c>
      <c r="B15" s="99"/>
      <c r="C15" s="80"/>
      <c r="D15" s="100"/>
      <c r="E15" s="10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2">
        <f t="shared" si="0"/>
        <v>0</v>
      </c>
      <c r="AL15" s="83">
        <f t="shared" si="1"/>
        <v>0</v>
      </c>
      <c r="AM15" s="258"/>
      <c r="AN15" s="258"/>
    </row>
    <row r="16" spans="1:40" ht="18" customHeight="1">
      <c r="A16" s="75">
        <v>6</v>
      </c>
      <c r="B16" s="99"/>
      <c r="C16" s="80"/>
      <c r="D16" s="100"/>
      <c r="E16" s="10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2">
        <f t="shared" si="0"/>
        <v>0</v>
      </c>
      <c r="AL16" s="83">
        <f t="shared" si="1"/>
        <v>0</v>
      </c>
      <c r="AM16" s="258"/>
      <c r="AN16" s="258"/>
    </row>
    <row r="17" spans="1:40" ht="18" customHeight="1">
      <c r="A17" s="75">
        <v>7</v>
      </c>
      <c r="B17" s="99"/>
      <c r="C17" s="80"/>
      <c r="D17" s="100"/>
      <c r="E17" s="10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2">
        <f t="shared" si="0"/>
        <v>0</v>
      </c>
      <c r="AL17" s="83">
        <f t="shared" si="1"/>
        <v>0</v>
      </c>
      <c r="AM17" s="258"/>
      <c r="AN17" s="258"/>
    </row>
    <row r="18" spans="1:40" ht="18" customHeight="1">
      <c r="A18" s="75">
        <v>8</v>
      </c>
      <c r="B18" s="99"/>
      <c r="C18" s="80"/>
      <c r="D18" s="100"/>
      <c r="E18" s="10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2">
        <f t="shared" si="0"/>
        <v>0</v>
      </c>
      <c r="AL18" s="83">
        <f t="shared" si="1"/>
        <v>0</v>
      </c>
      <c r="AM18" s="258"/>
      <c r="AN18" s="258"/>
    </row>
    <row r="19" spans="1:40" ht="18" customHeight="1">
      <c r="A19" s="75">
        <v>9</v>
      </c>
      <c r="B19" s="99"/>
      <c r="C19" s="80"/>
      <c r="D19" s="100"/>
      <c r="E19" s="10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f t="shared" si="0"/>
        <v>0</v>
      </c>
      <c r="AL19" s="83">
        <f t="shared" si="1"/>
        <v>0</v>
      </c>
      <c r="AM19" s="258"/>
      <c r="AN19" s="258"/>
    </row>
    <row r="20" spans="1:40" ht="18" customHeight="1">
      <c r="A20" s="75">
        <v>10</v>
      </c>
      <c r="B20" s="99"/>
      <c r="C20" s="80"/>
      <c r="D20" s="100"/>
      <c r="E20" s="10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f t="shared" si="0"/>
        <v>0</v>
      </c>
      <c r="AL20" s="83">
        <f t="shared" si="1"/>
        <v>0</v>
      </c>
      <c r="AM20" s="258"/>
      <c r="AN20" s="258"/>
    </row>
    <row r="21" spans="1:40" ht="18" customHeight="1">
      <c r="A21" s="75">
        <v>11</v>
      </c>
      <c r="B21" s="99"/>
      <c r="C21" s="80"/>
      <c r="D21" s="100"/>
      <c r="E21" s="10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f t="shared" si="0"/>
        <v>0</v>
      </c>
      <c r="AL21" s="83">
        <f t="shared" si="1"/>
        <v>0</v>
      </c>
      <c r="AM21" s="258"/>
      <c r="AN21" s="258"/>
    </row>
    <row r="22" spans="1:40" ht="18" customHeight="1">
      <c r="A22" s="75">
        <v>12</v>
      </c>
      <c r="B22" s="99"/>
      <c r="C22" s="80"/>
      <c r="D22" s="100"/>
      <c r="E22" s="10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f t="shared" si="0"/>
        <v>0</v>
      </c>
      <c r="AL22" s="83">
        <f t="shared" si="1"/>
        <v>0</v>
      </c>
      <c r="AM22" s="258"/>
      <c r="AN22" s="258"/>
    </row>
    <row r="23" spans="1:40" ht="18" customHeight="1">
      <c r="A23" s="75">
        <v>13</v>
      </c>
      <c r="B23" s="99"/>
      <c r="C23" s="80"/>
      <c r="D23" s="100"/>
      <c r="E23" s="10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f t="shared" si="0"/>
        <v>0</v>
      </c>
      <c r="AL23" s="83">
        <f t="shared" si="1"/>
        <v>0</v>
      </c>
      <c r="AM23" s="258"/>
      <c r="AN23" s="258"/>
    </row>
    <row r="24" spans="1:40" ht="18" customHeight="1">
      <c r="A24" s="75">
        <v>14</v>
      </c>
      <c r="B24" s="99"/>
      <c r="C24" s="80"/>
      <c r="D24" s="100"/>
      <c r="E24" s="10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f t="shared" si="0"/>
        <v>0</v>
      </c>
      <c r="AL24" s="83">
        <f t="shared" si="1"/>
        <v>0</v>
      </c>
      <c r="AM24" s="258"/>
      <c r="AN24" s="258"/>
    </row>
    <row r="25" spans="1:40" ht="18" customHeight="1">
      <c r="A25" s="75">
        <v>15</v>
      </c>
      <c r="B25" s="99"/>
      <c r="C25" s="80"/>
      <c r="D25" s="100"/>
      <c r="E25" s="10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f t="shared" si="0"/>
        <v>0</v>
      </c>
      <c r="AL25" s="83">
        <f t="shared" si="1"/>
        <v>0</v>
      </c>
      <c r="AM25" s="258"/>
      <c r="AN25" s="258"/>
    </row>
    <row r="26" spans="1:40" ht="18" customHeight="1">
      <c r="A26" s="75">
        <v>16</v>
      </c>
      <c r="B26" s="99"/>
      <c r="C26" s="80"/>
      <c r="D26" s="100"/>
      <c r="E26" s="10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2">
        <f t="shared" si="0"/>
        <v>0</v>
      </c>
      <c r="AL26" s="83">
        <f t="shared" si="1"/>
        <v>0</v>
      </c>
      <c r="AM26" s="258"/>
      <c r="AN26" s="258"/>
    </row>
    <row r="27" spans="1:40" ht="18" customHeight="1">
      <c r="A27" s="75">
        <v>17</v>
      </c>
      <c r="B27" s="99"/>
      <c r="C27" s="80"/>
      <c r="D27" s="100"/>
      <c r="E27" s="10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f t="shared" si="0"/>
        <v>0</v>
      </c>
      <c r="AL27" s="83">
        <f t="shared" si="1"/>
        <v>0</v>
      </c>
      <c r="AM27" s="258"/>
      <c r="AN27" s="258"/>
    </row>
    <row r="28" spans="1:40" ht="18" customHeight="1">
      <c r="A28" s="75">
        <v>18</v>
      </c>
      <c r="B28" s="99"/>
      <c r="C28" s="80"/>
      <c r="D28" s="100"/>
      <c r="E28" s="10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2">
        <f t="shared" si="0"/>
        <v>0</v>
      </c>
      <c r="AL28" s="83">
        <f t="shared" si="1"/>
        <v>0</v>
      </c>
      <c r="AM28" s="258"/>
      <c r="AN28" s="258"/>
    </row>
    <row r="29" spans="1:40" ht="18" customHeight="1">
      <c r="A29" s="75">
        <v>19</v>
      </c>
      <c r="B29" s="99"/>
      <c r="C29" s="80"/>
      <c r="D29" s="100"/>
      <c r="E29" s="10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f t="shared" si="0"/>
        <v>0</v>
      </c>
      <c r="AL29" s="83">
        <f t="shared" si="1"/>
        <v>0</v>
      </c>
      <c r="AM29" s="258"/>
      <c r="AN29" s="258"/>
    </row>
    <row r="30" spans="1:40" ht="18" customHeight="1">
      <c r="A30" s="75">
        <v>20</v>
      </c>
      <c r="B30" s="99"/>
      <c r="C30" s="80"/>
      <c r="D30" s="100"/>
      <c r="E30" s="10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f t="shared" si="0"/>
        <v>0</v>
      </c>
      <c r="AL30" s="83">
        <f t="shared" si="1"/>
        <v>0</v>
      </c>
      <c r="AM30" s="258"/>
      <c r="AN30" s="258"/>
    </row>
    <row r="31" spans="1:40" ht="18" customHeight="1">
      <c r="A31" s="259" t="s">
        <v>40</v>
      </c>
      <c r="B31" s="260"/>
      <c r="C31" s="260"/>
      <c r="D31" s="260"/>
      <c r="E31" s="260"/>
      <c r="F31" s="84">
        <f>+SUM(F11:F30)</f>
        <v>0</v>
      </c>
      <c r="G31" s="84">
        <f t="shared" ref="G31:AJ31" si="2">+SUM(G11:G30)</f>
        <v>0</v>
      </c>
      <c r="H31" s="84">
        <f t="shared" si="2"/>
        <v>0</v>
      </c>
      <c r="I31" s="84">
        <f t="shared" si="2"/>
        <v>0</v>
      </c>
      <c r="J31" s="84">
        <f t="shared" si="2"/>
        <v>0</v>
      </c>
      <c r="K31" s="84">
        <f t="shared" si="2"/>
        <v>0</v>
      </c>
      <c r="L31" s="84">
        <f t="shared" si="2"/>
        <v>0</v>
      </c>
      <c r="M31" s="84">
        <f t="shared" si="2"/>
        <v>0</v>
      </c>
      <c r="N31" s="84">
        <f t="shared" si="2"/>
        <v>0</v>
      </c>
      <c r="O31" s="84">
        <f t="shared" si="2"/>
        <v>0</v>
      </c>
      <c r="P31" s="84">
        <f t="shared" si="2"/>
        <v>0</v>
      </c>
      <c r="Q31" s="84">
        <f t="shared" si="2"/>
        <v>0</v>
      </c>
      <c r="R31" s="84">
        <f t="shared" si="2"/>
        <v>0</v>
      </c>
      <c r="S31" s="84">
        <f t="shared" si="2"/>
        <v>0</v>
      </c>
      <c r="T31" s="84">
        <f t="shared" si="2"/>
        <v>0</v>
      </c>
      <c r="U31" s="84">
        <f t="shared" si="2"/>
        <v>0</v>
      </c>
      <c r="V31" s="84">
        <f t="shared" si="2"/>
        <v>0</v>
      </c>
      <c r="W31" s="84">
        <f t="shared" si="2"/>
        <v>0</v>
      </c>
      <c r="X31" s="84">
        <f t="shared" si="2"/>
        <v>0</v>
      </c>
      <c r="Y31" s="84">
        <f t="shared" si="2"/>
        <v>0</v>
      </c>
      <c r="Z31" s="84">
        <f t="shared" si="2"/>
        <v>0</v>
      </c>
      <c r="AA31" s="84">
        <f t="shared" si="2"/>
        <v>0</v>
      </c>
      <c r="AB31" s="84">
        <f t="shared" si="2"/>
        <v>0</v>
      </c>
      <c r="AC31" s="84">
        <f t="shared" si="2"/>
        <v>0</v>
      </c>
      <c r="AD31" s="84">
        <f t="shared" si="2"/>
        <v>0</v>
      </c>
      <c r="AE31" s="84">
        <f t="shared" si="2"/>
        <v>0</v>
      </c>
      <c r="AF31" s="84">
        <f t="shared" si="2"/>
        <v>0</v>
      </c>
      <c r="AG31" s="84">
        <f t="shared" si="2"/>
        <v>0</v>
      </c>
      <c r="AH31" s="84">
        <f t="shared" si="2"/>
        <v>0</v>
      </c>
      <c r="AI31" s="84">
        <f t="shared" si="2"/>
        <v>0</v>
      </c>
      <c r="AJ31" s="84">
        <f t="shared" si="2"/>
        <v>0</v>
      </c>
      <c r="AK31" s="82">
        <f t="shared" si="0"/>
        <v>0</v>
      </c>
      <c r="AL31" s="83">
        <f>IF($AK$3="４週",AK31/4,AK31/(DAY(EOMONTH($F$9,0))/7))</f>
        <v>0</v>
      </c>
      <c r="AM31" s="261"/>
      <c r="AN31" s="261"/>
    </row>
    <row r="32" spans="1:40" ht="18" customHeight="1">
      <c r="A32" s="260" t="s">
        <v>6</v>
      </c>
      <c r="B32" s="260"/>
      <c r="C32" s="260"/>
      <c r="D32" s="260"/>
      <c r="E32" s="262"/>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4"/>
      <c r="AL32" s="86"/>
      <c r="AM32" s="261"/>
      <c r="AN32" s="261"/>
    </row>
    <row r="33" spans="1:51" ht="15" customHeight="1">
      <c r="A33" s="263" t="s">
        <v>293</v>
      </c>
      <c r="B33" s="263"/>
      <c r="C33" s="263"/>
      <c r="D33" s="263"/>
      <c r="E33" s="263"/>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8"/>
      <c r="AL33" s="338"/>
      <c r="AM33" s="320"/>
      <c r="AN33" s="320"/>
      <c r="AO33" s="102"/>
      <c r="AP33" s="102"/>
      <c r="AY33" s="102"/>
    </row>
    <row r="34" spans="1:51" ht="15" customHeight="1">
      <c r="A34" s="74"/>
      <c r="B34" s="74"/>
      <c r="C34" s="74"/>
      <c r="D34" s="74"/>
      <c r="E34" s="74"/>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74"/>
      <c r="AL34" s="74"/>
      <c r="AM34" s="65"/>
    </row>
    <row r="35" spans="1:51" ht="15" customHeight="1">
      <c r="A35" s="74"/>
      <c r="B35" s="74"/>
      <c r="C35" s="74"/>
      <c r="D35" s="74"/>
      <c r="E35" s="74"/>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74"/>
      <c r="AL35" s="74"/>
      <c r="AM35" s="65"/>
    </row>
    <row r="36" spans="1:51" ht="15" customHeight="1">
      <c r="A36" s="87" t="s">
        <v>132</v>
      </c>
      <c r="B36" s="88"/>
      <c r="C36" s="89"/>
      <c r="D36" s="89"/>
      <c r="E36" s="89"/>
      <c r="F36" s="90"/>
      <c r="G36" s="89"/>
      <c r="H36" s="91"/>
      <c r="I36" s="91"/>
      <c r="J36" s="91"/>
      <c r="K36" s="91"/>
      <c r="L36" s="91"/>
      <c r="M36" s="91"/>
      <c r="N36" s="91"/>
      <c r="O36" s="91"/>
      <c r="P36" s="91"/>
      <c r="Q36" s="91"/>
      <c r="R36" s="91">
        <v>6</v>
      </c>
      <c r="S36" s="91"/>
      <c r="T36" s="91"/>
      <c r="U36" s="91"/>
      <c r="V36" s="91"/>
      <c r="W36" s="91"/>
      <c r="X36" s="91">
        <v>7</v>
      </c>
      <c r="Y36" s="91"/>
      <c r="Z36" s="91"/>
      <c r="AA36" s="91"/>
      <c r="AB36" s="91"/>
      <c r="AC36" s="91"/>
      <c r="AD36" s="91">
        <v>8</v>
      </c>
      <c r="AE36" s="91"/>
      <c r="AF36" s="91"/>
      <c r="AG36" s="92"/>
      <c r="AH36" s="92"/>
      <c r="AI36" s="92"/>
      <c r="AJ36" s="92">
        <v>9</v>
      </c>
      <c r="AK36" s="93"/>
      <c r="AL36" s="93"/>
      <c r="AM36" s="65"/>
    </row>
    <row r="37" spans="1:51" s="87" customFormat="1" ht="15" customHeight="1">
      <c r="A37" s="87" t="s">
        <v>133</v>
      </c>
      <c r="B37" s="94"/>
      <c r="C37" s="94"/>
      <c r="D37" s="94"/>
      <c r="E37" s="94"/>
      <c r="F37" s="94"/>
      <c r="G37" s="9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51" s="87" customFormat="1" ht="15" customHeight="1">
      <c r="A38" s="87" t="s">
        <v>134</v>
      </c>
      <c r="B38" s="94"/>
      <c r="C38" s="94"/>
      <c r="D38" s="94"/>
      <c r="E38" s="94"/>
      <c r="F38" s="94"/>
      <c r="G38" s="9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row>
    <row r="39" spans="1:51" s="87" customFormat="1" ht="15" customHeight="1">
      <c r="A39" s="87" t="s">
        <v>135</v>
      </c>
      <c r="B39" s="94"/>
      <c r="C39" s="94"/>
      <c r="D39" s="94"/>
      <c r="E39" s="94"/>
      <c r="F39" s="94"/>
      <c r="G39" s="9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row>
    <row r="40" spans="1:51" s="87" customFormat="1" ht="15" customHeight="1">
      <c r="A40" s="87" t="s">
        <v>136</v>
      </c>
      <c r="B40" s="94"/>
      <c r="C40" s="94"/>
      <c r="D40" s="94"/>
      <c r="E40" s="94"/>
      <c r="F40" s="94"/>
      <c r="G40" s="9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row>
    <row r="41" spans="1:51" ht="15" customHeight="1">
      <c r="A41" s="87" t="s">
        <v>137</v>
      </c>
      <c r="B41" s="95"/>
      <c r="C41" s="87"/>
      <c r="D41" s="87"/>
      <c r="E41" s="87"/>
      <c r="F41" s="87"/>
      <c r="G41" s="87"/>
    </row>
    <row r="42" spans="1:51" ht="15" customHeight="1">
      <c r="A42" s="87" t="s">
        <v>138</v>
      </c>
      <c r="B42" s="95"/>
      <c r="C42" s="87"/>
      <c r="D42" s="87"/>
      <c r="E42" s="87"/>
      <c r="F42" s="87"/>
      <c r="G42" s="87"/>
    </row>
    <row r="43" spans="1:51" ht="15" customHeight="1">
      <c r="A43" s="87"/>
      <c r="B43" s="76" t="s">
        <v>139</v>
      </c>
      <c r="C43" s="263" t="s">
        <v>140</v>
      </c>
      <c r="D43" s="263"/>
      <c r="E43" s="263"/>
      <c r="F43" s="87"/>
      <c r="G43" s="87"/>
    </row>
    <row r="44" spans="1:51" ht="15" customHeight="1">
      <c r="A44" s="87"/>
      <c r="B44" s="96" t="s">
        <v>141</v>
      </c>
      <c r="C44" s="257" t="s">
        <v>142</v>
      </c>
      <c r="D44" s="257"/>
      <c r="E44" s="257"/>
      <c r="F44" s="87"/>
      <c r="G44" s="87"/>
    </row>
    <row r="45" spans="1:51" ht="15" customHeight="1">
      <c r="A45" s="87"/>
      <c r="B45" s="96" t="s">
        <v>143</v>
      </c>
      <c r="C45" s="257" t="s">
        <v>144</v>
      </c>
      <c r="D45" s="257"/>
      <c r="E45" s="257"/>
      <c r="F45" s="87"/>
      <c r="G45" s="87"/>
    </row>
    <row r="46" spans="1:51" ht="15" customHeight="1">
      <c r="A46" s="87"/>
      <c r="B46" s="96" t="s">
        <v>145</v>
      </c>
      <c r="C46" s="257" t="s">
        <v>146</v>
      </c>
      <c r="D46" s="257"/>
      <c r="E46" s="257"/>
      <c r="F46" s="87"/>
      <c r="G46" s="87"/>
    </row>
    <row r="47" spans="1:51" ht="15" customHeight="1">
      <c r="A47" s="87"/>
      <c r="B47" s="96" t="s">
        <v>147</v>
      </c>
      <c r="C47" s="257" t="s">
        <v>148</v>
      </c>
      <c r="D47" s="257"/>
      <c r="E47" s="257"/>
      <c r="F47" s="87"/>
      <c r="G47" s="87"/>
    </row>
    <row r="48" spans="1:51" ht="15" customHeight="1">
      <c r="A48" s="87"/>
      <c r="B48" s="87" t="s">
        <v>149</v>
      </c>
      <c r="C48" s="87"/>
      <c r="D48" s="87"/>
      <c r="E48" s="87"/>
      <c r="F48" s="87"/>
      <c r="G48" s="87"/>
    </row>
    <row r="49" spans="1:7" ht="15" customHeight="1">
      <c r="A49" s="87"/>
      <c r="B49" s="87" t="s">
        <v>150</v>
      </c>
      <c r="C49" s="87"/>
      <c r="D49" s="87"/>
      <c r="E49" s="87"/>
      <c r="F49" s="87"/>
      <c r="G49" s="87"/>
    </row>
    <row r="50" spans="1:7" ht="15" customHeight="1">
      <c r="A50" s="87"/>
      <c r="B50" s="87" t="s">
        <v>151</v>
      </c>
      <c r="C50" s="87"/>
      <c r="D50" s="87"/>
      <c r="E50" s="87"/>
      <c r="F50" s="87"/>
      <c r="G50" s="87"/>
    </row>
    <row r="51" spans="1:7" ht="15" customHeight="1">
      <c r="A51" s="87" t="s">
        <v>152</v>
      </c>
      <c r="B51" s="95"/>
      <c r="C51" s="87"/>
      <c r="D51" s="87"/>
      <c r="E51" s="87"/>
      <c r="F51" s="87"/>
      <c r="G51" s="87"/>
    </row>
    <row r="52" spans="1:7" ht="15" customHeight="1">
      <c r="A52" s="87" t="s">
        <v>153</v>
      </c>
      <c r="B52" s="95"/>
      <c r="C52" s="87"/>
      <c r="D52" s="87"/>
      <c r="E52" s="87"/>
      <c r="F52" s="87"/>
      <c r="G52" s="87"/>
    </row>
    <row r="53" spans="1:7" ht="15" customHeight="1">
      <c r="A53" s="87" t="s">
        <v>154</v>
      </c>
      <c r="B53" s="95"/>
      <c r="C53" s="87"/>
      <c r="D53" s="87"/>
      <c r="E53" s="87"/>
      <c r="F53" s="87"/>
      <c r="G53" s="87"/>
    </row>
    <row r="54" spans="1:7" ht="15" customHeight="1">
      <c r="A54" s="87" t="s">
        <v>155</v>
      </c>
      <c r="B54" s="95"/>
      <c r="C54" s="87"/>
      <c r="D54" s="87"/>
      <c r="E54" s="87"/>
      <c r="F54" s="87"/>
      <c r="G54" s="87"/>
    </row>
    <row r="55" spans="1:7" ht="15" customHeight="1">
      <c r="A55" s="87" t="s">
        <v>156</v>
      </c>
      <c r="B55" s="95"/>
      <c r="C55" s="87"/>
      <c r="D55" s="87"/>
      <c r="E55" s="87"/>
      <c r="F55" s="87"/>
      <c r="G55" s="87"/>
    </row>
    <row r="56" spans="1:7" ht="15" customHeight="1">
      <c r="A56" s="87" t="s">
        <v>157</v>
      </c>
      <c r="B56" s="95"/>
      <c r="C56" s="87"/>
      <c r="D56" s="87"/>
      <c r="E56" s="87"/>
      <c r="F56" s="87"/>
      <c r="G56" s="87"/>
    </row>
    <row r="57" spans="1:7" ht="15" customHeight="1">
      <c r="A57" s="87"/>
      <c r="B57" s="87" t="s">
        <v>158</v>
      </c>
      <c r="C57" s="87"/>
      <c r="D57" s="87"/>
      <c r="E57" s="87"/>
      <c r="F57" s="87"/>
      <c r="G57" s="87"/>
    </row>
    <row r="58" spans="1:7" ht="15" customHeight="1">
      <c r="A58" s="87"/>
      <c r="B58" s="87" t="s">
        <v>159</v>
      </c>
      <c r="C58" s="87"/>
      <c r="D58" s="87"/>
      <c r="E58" s="87"/>
      <c r="F58" s="87"/>
      <c r="G58" s="87"/>
    </row>
    <row r="59" spans="1:7" ht="15" customHeight="1">
      <c r="A59" s="87" t="s">
        <v>160</v>
      </c>
      <c r="B59" s="95"/>
      <c r="C59" s="87"/>
      <c r="D59" s="87"/>
      <c r="E59" s="87"/>
      <c r="F59" s="87"/>
      <c r="G59" s="87"/>
    </row>
    <row r="60" spans="1:7" ht="15" customHeight="1">
      <c r="A60" s="87" t="s">
        <v>161</v>
      </c>
      <c r="B60" s="95"/>
      <c r="C60" s="87"/>
      <c r="D60" s="87"/>
      <c r="E60" s="87"/>
      <c r="F60" s="87"/>
      <c r="G60" s="87"/>
    </row>
    <row r="61" spans="1:7" ht="15" customHeight="1">
      <c r="A61" s="87" t="s">
        <v>162</v>
      </c>
      <c r="B61" s="95"/>
      <c r="C61" s="87"/>
      <c r="D61" s="87"/>
      <c r="E61" s="87"/>
      <c r="F61" s="87"/>
      <c r="G61" s="87"/>
    </row>
    <row r="62" spans="1:7" ht="15" customHeight="1">
      <c r="A62" s="87" t="s">
        <v>163</v>
      </c>
      <c r="B62" s="95"/>
      <c r="C62" s="87"/>
      <c r="D62" s="87"/>
      <c r="E62" s="87"/>
      <c r="F62" s="87"/>
      <c r="G62" s="87"/>
    </row>
    <row r="63" spans="1:7" ht="15" customHeight="1">
      <c r="A63" s="87" t="s">
        <v>164</v>
      </c>
      <c r="B63" s="95"/>
      <c r="C63" s="87"/>
      <c r="D63" s="87"/>
      <c r="E63" s="87"/>
      <c r="F63" s="87"/>
      <c r="G63" s="87"/>
    </row>
    <row r="64" spans="1:7" ht="15" customHeight="1">
      <c r="A64" s="87" t="s">
        <v>165</v>
      </c>
      <c r="B64" s="95"/>
      <c r="C64" s="87"/>
      <c r="D64" s="87"/>
      <c r="E64" s="87"/>
      <c r="F64" s="87"/>
      <c r="G64" s="87"/>
    </row>
    <row r="65" spans="1:7" ht="15" customHeight="1">
      <c r="A65" s="87" t="s">
        <v>166</v>
      </c>
      <c r="B65" s="95"/>
      <c r="C65" s="87"/>
      <c r="D65" s="87"/>
      <c r="E65" s="87"/>
      <c r="F65" s="87"/>
      <c r="G65" s="87"/>
    </row>
    <row r="66" spans="1:7" ht="15" customHeight="1">
      <c r="A66" s="87" t="s">
        <v>167</v>
      </c>
      <c r="B66" s="95"/>
      <c r="C66" s="87"/>
      <c r="D66" s="87"/>
      <c r="E66" s="87"/>
      <c r="F66" s="87"/>
      <c r="G66" s="87"/>
    </row>
  </sheetData>
  <mergeCells count="54">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
  <dataValidations count="5">
    <dataValidation type="list" allowBlank="1" showInputMessage="1" showErrorMessage="1" sqref="C11:C30" xr:uid="{0498FD79-343C-4A40-B856-B60BB4EF22D9}">
      <formula1>"A,B,C,D"</formula1>
    </dataValidation>
    <dataValidation type="list" allowBlank="1" showInputMessage="1" showErrorMessage="1" sqref="AK4:AN4" xr:uid="{5AD53E4F-E163-4DA1-8F18-DB3769932390}">
      <formula1>"予定,実績"</formula1>
    </dataValidation>
    <dataValidation type="list" allowBlank="1" showInputMessage="1" showErrorMessage="1" sqref="AK3:AN3" xr:uid="{D958CF85-B3D9-4F23-BF58-3DBF45922BF6}">
      <formula1>"４週,歴月"</formula1>
    </dataValidation>
    <dataValidation type="list" allowBlank="1" showInputMessage="1" sqref="B12:B30" xr:uid="{8B3A9013-7D65-4FC2-86E0-F8E4E2E74332}">
      <formula1>INDIRECT($AK$1)</formula1>
    </dataValidation>
    <dataValidation allowBlank="1" showInputMessage="1" sqref="B11" xr:uid="{17075AFA-8C1B-47E6-8FFF-E4EBCA06524A}"/>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5FCA-3D56-4964-AF3C-E5FB51592B04}">
  <dimension ref="A1:AY66"/>
  <sheetViews>
    <sheetView showGridLines="0" view="pageBreakPreview" topLeftCell="A23" zoomScaleNormal="100" zoomScaleSheetLayoutView="100" workbookViewId="0">
      <selection activeCell="W38" sqref="W38"/>
    </sheetView>
  </sheetViews>
  <sheetFormatPr defaultColWidth="8.25" defaultRowHeight="21" customHeight="1"/>
  <cols>
    <col min="1" max="1" width="2.58203125" style="68" customWidth="1"/>
    <col min="2" max="2" width="14.5" style="62" customWidth="1"/>
    <col min="3" max="3" width="6.58203125" style="68" customWidth="1"/>
    <col min="4" max="5" width="7.58203125" style="68" customWidth="1"/>
    <col min="6" max="36" width="2.58203125" style="68" customWidth="1"/>
    <col min="37" max="37" width="6.58203125" style="68" customWidth="1"/>
    <col min="38" max="39" width="7.58203125" style="68" customWidth="1"/>
    <col min="40" max="40" width="5.58203125" style="68" customWidth="1"/>
    <col min="41" max="16384" width="8.25" style="68"/>
  </cols>
  <sheetData>
    <row r="1" spans="1:40" ht="20.149999999999999" customHeight="1">
      <c r="A1" s="61" t="s">
        <v>111</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66"/>
      <c r="AE1" s="66"/>
      <c r="AF1" s="66"/>
      <c r="AG1" s="66"/>
      <c r="AH1" s="66"/>
      <c r="AI1" s="67" t="s">
        <v>112</v>
      </c>
      <c r="AJ1" s="67"/>
      <c r="AK1" s="272" t="s">
        <v>202</v>
      </c>
      <c r="AL1" s="272"/>
      <c r="AM1" s="272"/>
      <c r="AN1" s="272"/>
    </row>
    <row r="2" spans="1:40" ht="18" customHeight="1">
      <c r="A2" s="65"/>
      <c r="B2" s="69"/>
      <c r="C2" s="69"/>
      <c r="D2" s="69"/>
      <c r="E2" s="69"/>
      <c r="F2" s="69"/>
      <c r="G2" s="69"/>
      <c r="H2" s="69"/>
      <c r="I2" s="69"/>
      <c r="J2" s="69"/>
      <c r="K2" s="69"/>
      <c r="L2" s="69"/>
      <c r="M2" s="273">
        <v>2026</v>
      </c>
      <c r="N2" s="273"/>
      <c r="O2" s="273"/>
      <c r="P2" s="273"/>
      <c r="Q2" s="274" t="s">
        <v>114</v>
      </c>
      <c r="R2" s="274"/>
      <c r="S2" s="273"/>
      <c r="T2" s="273"/>
      <c r="U2" s="274" t="s">
        <v>115</v>
      </c>
      <c r="V2" s="274"/>
      <c r="W2" s="69"/>
      <c r="X2" s="69"/>
      <c r="Y2" s="69"/>
      <c r="Z2" s="65"/>
      <c r="AA2" s="65"/>
      <c r="AC2" s="67"/>
      <c r="AD2" s="69"/>
      <c r="AE2" s="69"/>
      <c r="AF2" s="69"/>
      <c r="AG2" s="69"/>
      <c r="AH2" s="69"/>
      <c r="AI2" s="67" t="s">
        <v>116</v>
      </c>
      <c r="AJ2" s="67"/>
      <c r="AK2" s="275"/>
      <c r="AL2" s="275"/>
      <c r="AM2" s="275"/>
      <c r="AN2" s="275"/>
    </row>
    <row r="3" spans="1:40"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5"/>
      <c r="AC3" s="72"/>
      <c r="AD3" s="72"/>
      <c r="AE3" s="72"/>
      <c r="AF3" s="72"/>
      <c r="AG3" s="72"/>
      <c r="AH3" s="72"/>
      <c r="AI3" s="73" t="s">
        <v>117</v>
      </c>
      <c r="AJ3" s="67"/>
      <c r="AK3" s="266"/>
      <c r="AL3" s="266"/>
      <c r="AM3" s="266"/>
      <c r="AN3" s="266"/>
    </row>
    <row r="4" spans="1:40" ht="18" customHeight="1">
      <c r="A4" s="71"/>
      <c r="B4" s="71"/>
      <c r="C4" s="71"/>
      <c r="D4" s="71"/>
      <c r="E4" s="71"/>
      <c r="F4" s="71"/>
      <c r="G4" s="71"/>
      <c r="H4" s="71"/>
      <c r="I4" s="71"/>
      <c r="J4" s="71"/>
      <c r="K4" s="71"/>
      <c r="L4" s="71"/>
      <c r="M4" s="71"/>
      <c r="N4" s="71"/>
      <c r="O4" s="71"/>
      <c r="P4" s="71"/>
      <c r="Q4" s="71"/>
      <c r="R4" s="71"/>
      <c r="S4" s="71"/>
      <c r="T4" s="71"/>
      <c r="U4" s="71"/>
      <c r="V4" s="71"/>
      <c r="W4" s="71"/>
      <c r="Y4" s="72"/>
      <c r="Z4" s="72"/>
      <c r="AA4" s="72"/>
      <c r="AB4" s="65"/>
      <c r="AC4" s="72"/>
      <c r="AD4" s="72"/>
      <c r="AE4" s="72"/>
      <c r="AF4" s="72"/>
      <c r="AG4" s="72"/>
      <c r="AH4" s="72"/>
      <c r="AI4" s="73" t="s">
        <v>118</v>
      </c>
      <c r="AJ4" s="67"/>
      <c r="AK4" s="266"/>
      <c r="AL4" s="266"/>
      <c r="AM4" s="266"/>
      <c r="AN4" s="266"/>
    </row>
    <row r="5" spans="1:40"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5"/>
      <c r="AC5" s="72"/>
      <c r="AD5" s="72"/>
      <c r="AE5" s="72"/>
      <c r="AF5" s="72"/>
      <c r="AG5" s="73" t="s">
        <v>119</v>
      </c>
      <c r="AH5" s="297">
        <v>40</v>
      </c>
      <c r="AI5" s="297"/>
      <c r="AJ5" s="297"/>
      <c r="AK5" s="72" t="s">
        <v>120</v>
      </c>
      <c r="AL5" s="98"/>
      <c r="AM5" s="72" t="s">
        <v>121</v>
      </c>
      <c r="AN5" s="65"/>
    </row>
    <row r="6" spans="1:40" ht="10" customHeight="1">
      <c r="A6" s="65"/>
      <c r="B6" s="74"/>
      <c r="C6" s="74"/>
      <c r="D6" s="74"/>
      <c r="E6" s="74"/>
      <c r="F6" s="74"/>
      <c r="G6" s="74"/>
      <c r="H6" s="74"/>
      <c r="I6" s="74"/>
      <c r="J6" s="74"/>
      <c r="K6" s="74"/>
      <c r="L6" s="74"/>
      <c r="M6" s="74"/>
      <c r="N6" s="74"/>
      <c r="O6" s="74"/>
      <c r="P6" s="74"/>
      <c r="Q6" s="74"/>
      <c r="R6" s="74"/>
      <c r="S6" s="74"/>
      <c r="T6" s="74"/>
      <c r="U6" s="74"/>
      <c r="V6" s="74"/>
      <c r="W6" s="74"/>
      <c r="X6" s="69"/>
      <c r="Y6" s="69"/>
      <c r="Z6" s="69"/>
      <c r="AA6" s="69"/>
      <c r="AB6" s="69"/>
      <c r="AC6" s="69"/>
      <c r="AD6" s="69"/>
      <c r="AE6" s="69"/>
      <c r="AF6" s="69"/>
      <c r="AG6" s="69"/>
      <c r="AH6" s="69"/>
      <c r="AI6" s="69"/>
      <c r="AJ6" s="69"/>
      <c r="AK6" s="69"/>
      <c r="AL6" s="69"/>
      <c r="AM6" s="65"/>
      <c r="AN6" s="65"/>
    </row>
    <row r="7" spans="1:40" ht="15" customHeight="1">
      <c r="A7" s="261" t="s">
        <v>122</v>
      </c>
      <c r="B7" s="293" t="s">
        <v>123</v>
      </c>
      <c r="C7" s="267" t="s">
        <v>124</v>
      </c>
      <c r="D7" s="263" t="s">
        <v>125</v>
      </c>
      <c r="E7" s="259" t="s">
        <v>126</v>
      </c>
      <c r="F7" s="270" t="s">
        <v>127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1" t="s">
        <v>128</v>
      </c>
      <c r="AL7" s="264" t="s">
        <v>129</v>
      </c>
      <c r="AM7" s="265" t="s">
        <v>130</v>
      </c>
      <c r="AN7" s="265"/>
    </row>
    <row r="8" spans="1:40" ht="15" customHeight="1">
      <c r="A8" s="261"/>
      <c r="B8" s="294"/>
      <c r="C8" s="268"/>
      <c r="D8" s="263"/>
      <c r="E8" s="259"/>
      <c r="F8" s="263" t="s">
        <v>1</v>
      </c>
      <c r="G8" s="263"/>
      <c r="H8" s="263"/>
      <c r="I8" s="263"/>
      <c r="J8" s="263"/>
      <c r="K8" s="263"/>
      <c r="L8" s="263"/>
      <c r="M8" s="263" t="s">
        <v>2</v>
      </c>
      <c r="N8" s="263"/>
      <c r="O8" s="263"/>
      <c r="P8" s="263"/>
      <c r="Q8" s="263"/>
      <c r="R8" s="263"/>
      <c r="S8" s="263"/>
      <c r="T8" s="263" t="s">
        <v>3</v>
      </c>
      <c r="U8" s="263"/>
      <c r="V8" s="263"/>
      <c r="W8" s="263"/>
      <c r="X8" s="263"/>
      <c r="Y8" s="263"/>
      <c r="Z8" s="263"/>
      <c r="AA8" s="263" t="s">
        <v>4</v>
      </c>
      <c r="AB8" s="263"/>
      <c r="AC8" s="263"/>
      <c r="AD8" s="263"/>
      <c r="AE8" s="263"/>
      <c r="AF8" s="263"/>
      <c r="AG8" s="263"/>
      <c r="AH8" s="263" t="s">
        <v>131</v>
      </c>
      <c r="AI8" s="263"/>
      <c r="AJ8" s="263"/>
      <c r="AK8" s="271"/>
      <c r="AL8" s="264"/>
      <c r="AM8" s="265"/>
      <c r="AN8" s="265"/>
    </row>
    <row r="9" spans="1:40" ht="15" customHeight="1">
      <c r="A9" s="261"/>
      <c r="B9" s="295" t="s">
        <v>168</v>
      </c>
      <c r="C9" s="268"/>
      <c r="D9" s="263"/>
      <c r="E9" s="259"/>
      <c r="F9" s="78">
        <f>DATE($M$2,$S$2,1)</f>
        <v>45992</v>
      </c>
      <c r="G9" s="78">
        <f>DATE($M$2,$S$2,2)</f>
        <v>45993</v>
      </c>
      <c r="H9" s="78">
        <f>DATE($M$2,$S$2,3)</f>
        <v>45994</v>
      </c>
      <c r="I9" s="78">
        <f>DATE($M$2,$S$2,4)</f>
        <v>45995</v>
      </c>
      <c r="J9" s="78">
        <f>DATE($M$2,$S$2,5)</f>
        <v>45996</v>
      </c>
      <c r="K9" s="78">
        <f>DATE($M$2,$S$2,6)</f>
        <v>45997</v>
      </c>
      <c r="L9" s="78">
        <f>DATE($M$2,$S$2,7)</f>
        <v>45998</v>
      </c>
      <c r="M9" s="78">
        <f>DATE($M$2,$S$2,8)</f>
        <v>45999</v>
      </c>
      <c r="N9" s="78">
        <f>DATE($M$2,$S$2,9)</f>
        <v>46000</v>
      </c>
      <c r="O9" s="78">
        <f>DATE($M$2,$S$2,10)</f>
        <v>46001</v>
      </c>
      <c r="P9" s="78">
        <f>DATE($M$2,$S$2,11)</f>
        <v>46002</v>
      </c>
      <c r="Q9" s="78">
        <f>DATE($M$2,$S$2,12)</f>
        <v>46003</v>
      </c>
      <c r="R9" s="78">
        <f>DATE($M$2,$S$2,13)</f>
        <v>46004</v>
      </c>
      <c r="S9" s="78">
        <f>DATE($M$2,$S$2,14)</f>
        <v>46005</v>
      </c>
      <c r="T9" s="78">
        <f>DATE($M$2,$S$2,15)</f>
        <v>46006</v>
      </c>
      <c r="U9" s="78">
        <f>DATE($M$2,$S$2,16)</f>
        <v>46007</v>
      </c>
      <c r="V9" s="78">
        <f>DATE($M$2,$S$2,17)</f>
        <v>46008</v>
      </c>
      <c r="W9" s="78">
        <f>DATE($M$2,$S$2,18)</f>
        <v>46009</v>
      </c>
      <c r="X9" s="78">
        <f>DATE($M$2,$S$2,19)</f>
        <v>46010</v>
      </c>
      <c r="Y9" s="78">
        <f>DATE($M$2,$S$2,20)</f>
        <v>46011</v>
      </c>
      <c r="Z9" s="78">
        <f>DATE($M$2,$S$2,21)</f>
        <v>46012</v>
      </c>
      <c r="AA9" s="78">
        <f>DATE($M$2,$S$2,22)</f>
        <v>46013</v>
      </c>
      <c r="AB9" s="78">
        <f>DATE($M$2,$S$2,23)</f>
        <v>46014</v>
      </c>
      <c r="AC9" s="78">
        <f>DATE($M$2,$S$2,24)</f>
        <v>46015</v>
      </c>
      <c r="AD9" s="78">
        <f>DATE($M$2,$S$2,25)</f>
        <v>46016</v>
      </c>
      <c r="AE9" s="78">
        <f>DATE($M$2,$S$2,26)</f>
        <v>46017</v>
      </c>
      <c r="AF9" s="78">
        <f>DATE($M$2,$S$2,27)</f>
        <v>46018</v>
      </c>
      <c r="AG9" s="78">
        <f>DATE($M$2,$S$2,28)</f>
        <v>46019</v>
      </c>
      <c r="AH9" s="78">
        <f>IF(DAY(EOMONTH(F9,0))&lt;29,"",DATE($M$2,$S$2,29))</f>
        <v>46020</v>
      </c>
      <c r="AI9" s="78">
        <f>IF(DAY(EOMONTH(F9,0))&lt;30,"",DATE($M$2,$S$2,30))</f>
        <v>46021</v>
      </c>
      <c r="AJ9" s="78">
        <f>IF(DAY(EOMONTH(F9,0))&lt;31,"",DATE($M$2,$S$2,31))</f>
        <v>46022</v>
      </c>
      <c r="AK9" s="271"/>
      <c r="AL9" s="264"/>
      <c r="AM9" s="265"/>
      <c r="AN9" s="265"/>
    </row>
    <row r="10" spans="1:40" ht="15" customHeight="1">
      <c r="A10" s="261"/>
      <c r="B10" s="296"/>
      <c r="C10" s="269"/>
      <c r="D10" s="263"/>
      <c r="E10" s="259"/>
      <c r="F10" s="79">
        <f>DATE($M$2,$S$2,1)</f>
        <v>45992</v>
      </c>
      <c r="G10" s="79">
        <f>DATE($M$2,$S$2,2)</f>
        <v>45993</v>
      </c>
      <c r="H10" s="79">
        <f>DATE($M$2,$S$2,3)</f>
        <v>45994</v>
      </c>
      <c r="I10" s="79">
        <f>DATE($M$2,$S$2,4)</f>
        <v>45995</v>
      </c>
      <c r="J10" s="79">
        <f>DATE($M$2,$S$2,5)</f>
        <v>45996</v>
      </c>
      <c r="K10" s="79">
        <f>DATE($M$2,$S$2,6)</f>
        <v>45997</v>
      </c>
      <c r="L10" s="79">
        <f>DATE($M$2,$S$2,7)</f>
        <v>45998</v>
      </c>
      <c r="M10" s="79">
        <f>DATE($M$2,$S$2,8)</f>
        <v>45999</v>
      </c>
      <c r="N10" s="79">
        <f>DATE($M$2,$S$2,9)</f>
        <v>46000</v>
      </c>
      <c r="O10" s="79">
        <f>DATE($M$2,$S$2,10)</f>
        <v>46001</v>
      </c>
      <c r="P10" s="79">
        <f>DATE($M$2,$S$2,11)</f>
        <v>46002</v>
      </c>
      <c r="Q10" s="79">
        <f>DATE($M$2,$S$2,12)</f>
        <v>46003</v>
      </c>
      <c r="R10" s="79">
        <f>DATE($M$2,$S$2,13)</f>
        <v>46004</v>
      </c>
      <c r="S10" s="79">
        <f>DATE($M$2,$S$2,14)</f>
        <v>46005</v>
      </c>
      <c r="T10" s="79">
        <f>DATE($M$2,$S$2,15)</f>
        <v>46006</v>
      </c>
      <c r="U10" s="79">
        <f>DATE($M$2,$S$2,16)</f>
        <v>46007</v>
      </c>
      <c r="V10" s="79">
        <f>DATE($M$2,$S$2,17)</f>
        <v>46008</v>
      </c>
      <c r="W10" s="79">
        <f>DATE($M$2,$S$2,18)</f>
        <v>46009</v>
      </c>
      <c r="X10" s="79">
        <f>DATE($M$2,$S$2,19)</f>
        <v>46010</v>
      </c>
      <c r="Y10" s="79">
        <f>DATE($M$2,$S$2,20)</f>
        <v>46011</v>
      </c>
      <c r="Z10" s="79">
        <f>DATE($M$2,$S$2,21)</f>
        <v>46012</v>
      </c>
      <c r="AA10" s="79">
        <f>DATE($M$2,$S$2,22)</f>
        <v>46013</v>
      </c>
      <c r="AB10" s="79">
        <f>DATE($M$2,$S$2,23)</f>
        <v>46014</v>
      </c>
      <c r="AC10" s="79">
        <f>DATE($M$2,$S$2,24)</f>
        <v>46015</v>
      </c>
      <c r="AD10" s="79">
        <f>DATE($M$2,$S$2,25)</f>
        <v>46016</v>
      </c>
      <c r="AE10" s="79">
        <f>DATE($M$2,$S$2,26)</f>
        <v>46017</v>
      </c>
      <c r="AF10" s="79">
        <f>DATE($M$2,$S$2,27)</f>
        <v>46018</v>
      </c>
      <c r="AG10" s="79">
        <f>DATE($M$2,$S$2,28)</f>
        <v>46019</v>
      </c>
      <c r="AH10" s="79">
        <f>IF(DAY(EOMONTH(F10,0))&lt;29,"",DATE($M$2,$S$2,29))</f>
        <v>46020</v>
      </c>
      <c r="AI10" s="79">
        <f>IF(DAY(EOMONTH(F10,0))&lt;30,"",DATE($M$2,$S$2,30))</f>
        <v>46021</v>
      </c>
      <c r="AJ10" s="79">
        <f>IF(DAY(EOMONTH(F10,0))&lt;31,"",DATE($M$2,$S$2,31))</f>
        <v>46022</v>
      </c>
      <c r="AK10" s="271"/>
      <c r="AL10" s="264"/>
      <c r="AM10" s="265"/>
      <c r="AN10" s="265"/>
    </row>
    <row r="11" spans="1:40" ht="18" customHeight="1">
      <c r="A11" s="75">
        <v>1</v>
      </c>
      <c r="B11" s="99" t="s">
        <v>169</v>
      </c>
      <c r="C11" s="80"/>
      <c r="D11" s="100"/>
      <c r="E11" s="10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2">
        <f>+SUM(F11:AJ11)</f>
        <v>0</v>
      </c>
      <c r="AL11" s="83">
        <f>IF($AK$3="４週",AK11/4,AK11/(DAY(EOMONTH($F$9,0))/7))</f>
        <v>0</v>
      </c>
      <c r="AM11" s="258"/>
      <c r="AN11" s="258"/>
    </row>
    <row r="12" spans="1:40" ht="18" customHeight="1">
      <c r="A12" s="75">
        <v>2</v>
      </c>
      <c r="B12" s="99"/>
      <c r="C12" s="80"/>
      <c r="D12" s="100"/>
      <c r="E12" s="10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f t="shared" ref="AK12:AK31" si="0">+SUM(F12:AJ12)</f>
        <v>0</v>
      </c>
      <c r="AL12" s="83">
        <f t="shared" ref="AL12:AL30" si="1">IF($AK$3="４週",AK12/4,AK12/(DAY(EOMONTH($F$9,0))/7))</f>
        <v>0</v>
      </c>
      <c r="AM12" s="258"/>
      <c r="AN12" s="258"/>
    </row>
    <row r="13" spans="1:40" ht="16.5" customHeight="1">
      <c r="A13" s="75">
        <v>3</v>
      </c>
      <c r="B13" s="99"/>
      <c r="C13" s="80"/>
      <c r="D13" s="100"/>
      <c r="E13" s="10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f t="shared" si="0"/>
        <v>0</v>
      </c>
      <c r="AL13" s="83">
        <f t="shared" si="1"/>
        <v>0</v>
      </c>
      <c r="AM13" s="258"/>
      <c r="AN13" s="258"/>
    </row>
    <row r="14" spans="1:40" ht="18" customHeight="1">
      <c r="A14" s="75">
        <v>4</v>
      </c>
      <c r="B14" s="99"/>
      <c r="C14" s="80"/>
      <c r="D14" s="100"/>
      <c r="E14" s="10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f t="shared" si="0"/>
        <v>0</v>
      </c>
      <c r="AL14" s="83">
        <f t="shared" si="1"/>
        <v>0</v>
      </c>
      <c r="AM14" s="258"/>
      <c r="AN14" s="258"/>
    </row>
    <row r="15" spans="1:40" ht="18" customHeight="1">
      <c r="A15" s="75">
        <v>5</v>
      </c>
      <c r="B15" s="99"/>
      <c r="C15" s="80"/>
      <c r="D15" s="100"/>
      <c r="E15" s="10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2">
        <f t="shared" si="0"/>
        <v>0</v>
      </c>
      <c r="AL15" s="83">
        <f t="shared" si="1"/>
        <v>0</v>
      </c>
      <c r="AM15" s="258"/>
      <c r="AN15" s="258"/>
    </row>
    <row r="16" spans="1:40" ht="18" customHeight="1">
      <c r="A16" s="75">
        <v>6</v>
      </c>
      <c r="B16" s="99"/>
      <c r="C16" s="80"/>
      <c r="D16" s="100"/>
      <c r="E16" s="10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2">
        <f t="shared" si="0"/>
        <v>0</v>
      </c>
      <c r="AL16" s="83">
        <f t="shared" si="1"/>
        <v>0</v>
      </c>
      <c r="AM16" s="258"/>
      <c r="AN16" s="258"/>
    </row>
    <row r="17" spans="1:40" ht="18" customHeight="1">
      <c r="A17" s="75">
        <v>7</v>
      </c>
      <c r="B17" s="99"/>
      <c r="C17" s="80"/>
      <c r="D17" s="100"/>
      <c r="E17" s="10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2">
        <f t="shared" si="0"/>
        <v>0</v>
      </c>
      <c r="AL17" s="83">
        <f t="shared" si="1"/>
        <v>0</v>
      </c>
      <c r="AM17" s="258"/>
      <c r="AN17" s="258"/>
    </row>
    <row r="18" spans="1:40" ht="18" customHeight="1">
      <c r="A18" s="75">
        <v>8</v>
      </c>
      <c r="B18" s="99"/>
      <c r="C18" s="80"/>
      <c r="D18" s="100"/>
      <c r="E18" s="10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2">
        <f t="shared" si="0"/>
        <v>0</v>
      </c>
      <c r="AL18" s="83">
        <f t="shared" si="1"/>
        <v>0</v>
      </c>
      <c r="AM18" s="258"/>
      <c r="AN18" s="258"/>
    </row>
    <row r="19" spans="1:40" ht="18" customHeight="1">
      <c r="A19" s="75">
        <v>9</v>
      </c>
      <c r="B19" s="99"/>
      <c r="C19" s="80"/>
      <c r="D19" s="100"/>
      <c r="E19" s="10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f t="shared" si="0"/>
        <v>0</v>
      </c>
      <c r="AL19" s="83">
        <f t="shared" si="1"/>
        <v>0</v>
      </c>
      <c r="AM19" s="258"/>
      <c r="AN19" s="258"/>
    </row>
    <row r="20" spans="1:40" ht="18" customHeight="1">
      <c r="A20" s="75">
        <v>10</v>
      </c>
      <c r="B20" s="99"/>
      <c r="C20" s="80"/>
      <c r="D20" s="100"/>
      <c r="E20" s="10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f t="shared" si="0"/>
        <v>0</v>
      </c>
      <c r="AL20" s="83">
        <f t="shared" si="1"/>
        <v>0</v>
      </c>
      <c r="AM20" s="258"/>
      <c r="AN20" s="258"/>
    </row>
    <row r="21" spans="1:40" ht="18" customHeight="1">
      <c r="A21" s="75">
        <v>11</v>
      </c>
      <c r="B21" s="99"/>
      <c r="C21" s="80"/>
      <c r="D21" s="100"/>
      <c r="E21" s="10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f t="shared" si="0"/>
        <v>0</v>
      </c>
      <c r="AL21" s="83">
        <f t="shared" si="1"/>
        <v>0</v>
      </c>
      <c r="AM21" s="258"/>
      <c r="AN21" s="258"/>
    </row>
    <row r="22" spans="1:40" ht="18" customHeight="1">
      <c r="A22" s="75">
        <v>12</v>
      </c>
      <c r="B22" s="99"/>
      <c r="C22" s="80"/>
      <c r="D22" s="100"/>
      <c r="E22" s="10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f t="shared" si="0"/>
        <v>0</v>
      </c>
      <c r="AL22" s="83">
        <f t="shared" si="1"/>
        <v>0</v>
      </c>
      <c r="AM22" s="258"/>
      <c r="AN22" s="258"/>
    </row>
    <row r="23" spans="1:40" ht="18" customHeight="1">
      <c r="A23" s="75">
        <v>13</v>
      </c>
      <c r="B23" s="99"/>
      <c r="C23" s="80"/>
      <c r="D23" s="100"/>
      <c r="E23" s="10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f t="shared" si="0"/>
        <v>0</v>
      </c>
      <c r="AL23" s="83">
        <f t="shared" si="1"/>
        <v>0</v>
      </c>
      <c r="AM23" s="258"/>
      <c r="AN23" s="258"/>
    </row>
    <row r="24" spans="1:40" ht="18" customHeight="1">
      <c r="A24" s="75">
        <v>14</v>
      </c>
      <c r="B24" s="99"/>
      <c r="C24" s="80"/>
      <c r="D24" s="100"/>
      <c r="E24" s="10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f t="shared" si="0"/>
        <v>0</v>
      </c>
      <c r="AL24" s="83">
        <f t="shared" si="1"/>
        <v>0</v>
      </c>
      <c r="AM24" s="258"/>
      <c r="AN24" s="258"/>
    </row>
    <row r="25" spans="1:40" ht="18" customHeight="1">
      <c r="A25" s="75">
        <v>15</v>
      </c>
      <c r="B25" s="99"/>
      <c r="C25" s="80"/>
      <c r="D25" s="100"/>
      <c r="E25" s="10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f t="shared" si="0"/>
        <v>0</v>
      </c>
      <c r="AL25" s="83">
        <f t="shared" si="1"/>
        <v>0</v>
      </c>
      <c r="AM25" s="258"/>
      <c r="AN25" s="258"/>
    </row>
    <row r="26" spans="1:40" ht="18" customHeight="1">
      <c r="A26" s="75">
        <v>16</v>
      </c>
      <c r="B26" s="99"/>
      <c r="C26" s="80"/>
      <c r="D26" s="100"/>
      <c r="E26" s="10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2">
        <f t="shared" si="0"/>
        <v>0</v>
      </c>
      <c r="AL26" s="83">
        <f t="shared" si="1"/>
        <v>0</v>
      </c>
      <c r="AM26" s="258"/>
      <c r="AN26" s="258"/>
    </row>
    <row r="27" spans="1:40" ht="18" customHeight="1">
      <c r="A27" s="75">
        <v>17</v>
      </c>
      <c r="B27" s="99"/>
      <c r="C27" s="80"/>
      <c r="D27" s="100"/>
      <c r="E27" s="10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f t="shared" si="0"/>
        <v>0</v>
      </c>
      <c r="AL27" s="83">
        <f t="shared" si="1"/>
        <v>0</v>
      </c>
      <c r="AM27" s="258"/>
      <c r="AN27" s="258"/>
    </row>
    <row r="28" spans="1:40" ht="18" customHeight="1">
      <c r="A28" s="75">
        <v>18</v>
      </c>
      <c r="B28" s="99"/>
      <c r="C28" s="80"/>
      <c r="D28" s="100"/>
      <c r="E28" s="10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2">
        <f t="shared" si="0"/>
        <v>0</v>
      </c>
      <c r="AL28" s="83">
        <f t="shared" si="1"/>
        <v>0</v>
      </c>
      <c r="AM28" s="258"/>
      <c r="AN28" s="258"/>
    </row>
    <row r="29" spans="1:40" ht="18" customHeight="1">
      <c r="A29" s="75">
        <v>19</v>
      </c>
      <c r="B29" s="99"/>
      <c r="C29" s="80"/>
      <c r="D29" s="100"/>
      <c r="E29" s="10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f t="shared" si="0"/>
        <v>0</v>
      </c>
      <c r="AL29" s="83">
        <f t="shared" si="1"/>
        <v>0</v>
      </c>
      <c r="AM29" s="258"/>
      <c r="AN29" s="258"/>
    </row>
    <row r="30" spans="1:40" ht="18" customHeight="1">
      <c r="A30" s="75">
        <v>20</v>
      </c>
      <c r="B30" s="99"/>
      <c r="C30" s="80"/>
      <c r="D30" s="100"/>
      <c r="E30" s="10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f t="shared" si="0"/>
        <v>0</v>
      </c>
      <c r="AL30" s="83">
        <f t="shared" si="1"/>
        <v>0</v>
      </c>
      <c r="AM30" s="258"/>
      <c r="AN30" s="258"/>
    </row>
    <row r="31" spans="1:40" ht="18" customHeight="1">
      <c r="A31" s="259" t="s">
        <v>40</v>
      </c>
      <c r="B31" s="260"/>
      <c r="C31" s="260"/>
      <c r="D31" s="260"/>
      <c r="E31" s="260"/>
      <c r="F31" s="84">
        <f>+SUM(F11:F30)</f>
        <v>0</v>
      </c>
      <c r="G31" s="84">
        <f t="shared" ref="G31:AJ31" si="2">+SUM(G11:G30)</f>
        <v>0</v>
      </c>
      <c r="H31" s="84">
        <f t="shared" si="2"/>
        <v>0</v>
      </c>
      <c r="I31" s="84">
        <f t="shared" si="2"/>
        <v>0</v>
      </c>
      <c r="J31" s="84">
        <f t="shared" si="2"/>
        <v>0</v>
      </c>
      <c r="K31" s="84">
        <f t="shared" si="2"/>
        <v>0</v>
      </c>
      <c r="L31" s="84">
        <f t="shared" si="2"/>
        <v>0</v>
      </c>
      <c r="M31" s="84">
        <f t="shared" si="2"/>
        <v>0</v>
      </c>
      <c r="N31" s="84">
        <f t="shared" si="2"/>
        <v>0</v>
      </c>
      <c r="O31" s="84">
        <f t="shared" si="2"/>
        <v>0</v>
      </c>
      <c r="P31" s="84">
        <f t="shared" si="2"/>
        <v>0</v>
      </c>
      <c r="Q31" s="84">
        <f t="shared" si="2"/>
        <v>0</v>
      </c>
      <c r="R31" s="84">
        <f t="shared" si="2"/>
        <v>0</v>
      </c>
      <c r="S31" s="84">
        <f t="shared" si="2"/>
        <v>0</v>
      </c>
      <c r="T31" s="84">
        <f t="shared" si="2"/>
        <v>0</v>
      </c>
      <c r="U31" s="84">
        <f t="shared" si="2"/>
        <v>0</v>
      </c>
      <c r="V31" s="84">
        <f t="shared" si="2"/>
        <v>0</v>
      </c>
      <c r="W31" s="84">
        <f t="shared" si="2"/>
        <v>0</v>
      </c>
      <c r="X31" s="84">
        <f t="shared" si="2"/>
        <v>0</v>
      </c>
      <c r="Y31" s="84">
        <f t="shared" si="2"/>
        <v>0</v>
      </c>
      <c r="Z31" s="84">
        <f t="shared" si="2"/>
        <v>0</v>
      </c>
      <c r="AA31" s="84">
        <f t="shared" si="2"/>
        <v>0</v>
      </c>
      <c r="AB31" s="84">
        <f t="shared" si="2"/>
        <v>0</v>
      </c>
      <c r="AC31" s="84">
        <f t="shared" si="2"/>
        <v>0</v>
      </c>
      <c r="AD31" s="84">
        <f t="shared" si="2"/>
        <v>0</v>
      </c>
      <c r="AE31" s="84">
        <f t="shared" si="2"/>
        <v>0</v>
      </c>
      <c r="AF31" s="84">
        <f t="shared" si="2"/>
        <v>0</v>
      </c>
      <c r="AG31" s="84">
        <f t="shared" si="2"/>
        <v>0</v>
      </c>
      <c r="AH31" s="84">
        <f t="shared" si="2"/>
        <v>0</v>
      </c>
      <c r="AI31" s="84">
        <f t="shared" si="2"/>
        <v>0</v>
      </c>
      <c r="AJ31" s="84">
        <f t="shared" si="2"/>
        <v>0</v>
      </c>
      <c r="AK31" s="82">
        <f t="shared" si="0"/>
        <v>0</v>
      </c>
      <c r="AL31" s="83">
        <f>IF($AK$3="４週",AK31/4,AK31/(DAY(EOMONTH($F$9,0))/7))</f>
        <v>0</v>
      </c>
      <c r="AM31" s="261"/>
      <c r="AN31" s="261"/>
    </row>
    <row r="32" spans="1:40" ht="18" customHeight="1">
      <c r="A32" s="260" t="s">
        <v>6</v>
      </c>
      <c r="B32" s="260"/>
      <c r="C32" s="260"/>
      <c r="D32" s="260"/>
      <c r="E32" s="262"/>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4"/>
      <c r="AL32" s="86"/>
      <c r="AM32" s="261"/>
      <c r="AN32" s="261"/>
    </row>
    <row r="33" spans="1:51" ht="15" customHeight="1">
      <c r="A33" s="263" t="s">
        <v>293</v>
      </c>
      <c r="B33" s="263"/>
      <c r="C33" s="263"/>
      <c r="D33" s="263"/>
      <c r="E33" s="263"/>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8"/>
      <c r="AL33" s="338"/>
      <c r="AM33" s="320"/>
      <c r="AN33" s="320"/>
      <c r="AO33" s="102"/>
      <c r="AP33" s="102"/>
      <c r="AY33" s="102"/>
    </row>
    <row r="34" spans="1:51" ht="15" customHeight="1">
      <c r="A34" s="74"/>
      <c r="B34" s="74"/>
      <c r="C34" s="74"/>
      <c r="D34" s="74"/>
      <c r="E34" s="74"/>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74"/>
      <c r="AL34" s="74"/>
      <c r="AM34" s="65"/>
    </row>
    <row r="35" spans="1:51" ht="15" customHeight="1">
      <c r="A35" s="74"/>
      <c r="B35" s="74"/>
      <c r="C35" s="74"/>
      <c r="D35" s="74"/>
      <c r="E35" s="74"/>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74"/>
      <c r="AL35" s="74"/>
      <c r="AM35" s="65"/>
    </row>
    <row r="36" spans="1:51" ht="15" customHeight="1">
      <c r="A36" s="87" t="s">
        <v>132</v>
      </c>
      <c r="B36" s="88"/>
      <c r="C36" s="89"/>
      <c r="D36" s="89"/>
      <c r="E36" s="89"/>
      <c r="F36" s="90"/>
      <c r="G36" s="89"/>
      <c r="H36" s="91"/>
      <c r="I36" s="91"/>
      <c r="J36" s="91"/>
      <c r="K36" s="91"/>
      <c r="L36" s="91"/>
      <c r="M36" s="91"/>
      <c r="N36" s="91"/>
      <c r="O36" s="91"/>
      <c r="P36" s="91"/>
      <c r="Q36" s="91"/>
      <c r="R36" s="91">
        <v>6</v>
      </c>
      <c r="S36" s="91"/>
      <c r="T36" s="91"/>
      <c r="U36" s="91"/>
      <c r="V36" s="91"/>
      <c r="W36" s="91"/>
      <c r="X36" s="91">
        <v>7</v>
      </c>
      <c r="Y36" s="91"/>
      <c r="Z36" s="91"/>
      <c r="AA36" s="91"/>
      <c r="AB36" s="91"/>
      <c r="AC36" s="91"/>
      <c r="AD36" s="91">
        <v>8</v>
      </c>
      <c r="AE36" s="91"/>
      <c r="AF36" s="91"/>
      <c r="AG36" s="92"/>
      <c r="AH36" s="92"/>
      <c r="AI36" s="92"/>
      <c r="AJ36" s="92">
        <v>9</v>
      </c>
      <c r="AK36" s="93"/>
      <c r="AL36" s="93"/>
      <c r="AM36" s="65"/>
    </row>
    <row r="37" spans="1:51" s="87" customFormat="1" ht="15" customHeight="1">
      <c r="A37" s="87" t="s">
        <v>133</v>
      </c>
      <c r="B37" s="94"/>
      <c r="C37" s="94"/>
      <c r="D37" s="94"/>
      <c r="E37" s="94"/>
      <c r="F37" s="94"/>
      <c r="G37" s="9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51" s="87" customFormat="1" ht="15" customHeight="1">
      <c r="A38" s="87" t="s">
        <v>134</v>
      </c>
      <c r="B38" s="94"/>
      <c r="C38" s="94"/>
      <c r="D38" s="94"/>
      <c r="E38" s="94"/>
      <c r="F38" s="94"/>
      <c r="G38" s="9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row>
    <row r="39" spans="1:51" s="87" customFormat="1" ht="15" customHeight="1">
      <c r="A39" s="87" t="s">
        <v>135</v>
      </c>
      <c r="B39" s="94"/>
      <c r="C39" s="94"/>
      <c r="D39" s="94"/>
      <c r="E39" s="94"/>
      <c r="F39" s="94"/>
      <c r="G39" s="9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row>
    <row r="40" spans="1:51" s="87" customFormat="1" ht="15" customHeight="1">
      <c r="A40" s="87" t="s">
        <v>136</v>
      </c>
      <c r="B40" s="94"/>
      <c r="C40" s="94"/>
      <c r="D40" s="94"/>
      <c r="E40" s="94"/>
      <c r="F40" s="94"/>
      <c r="G40" s="9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row>
    <row r="41" spans="1:51" ht="15" customHeight="1">
      <c r="A41" s="87" t="s">
        <v>137</v>
      </c>
      <c r="B41" s="95"/>
      <c r="C41" s="87"/>
      <c r="D41" s="87"/>
      <c r="E41" s="87"/>
      <c r="F41" s="87"/>
      <c r="G41" s="87"/>
    </row>
    <row r="42" spans="1:51" ht="15" customHeight="1">
      <c r="A42" s="87" t="s">
        <v>138</v>
      </c>
      <c r="B42" s="95"/>
      <c r="C42" s="87"/>
      <c r="D42" s="87"/>
      <c r="E42" s="87"/>
      <c r="F42" s="87"/>
      <c r="G42" s="87"/>
    </row>
    <row r="43" spans="1:51" ht="15" customHeight="1">
      <c r="A43" s="87"/>
      <c r="B43" s="76" t="s">
        <v>139</v>
      </c>
      <c r="C43" s="263" t="s">
        <v>140</v>
      </c>
      <c r="D43" s="263"/>
      <c r="E43" s="263"/>
      <c r="F43" s="87"/>
      <c r="G43" s="87"/>
    </row>
    <row r="44" spans="1:51" ht="15" customHeight="1">
      <c r="A44" s="87"/>
      <c r="B44" s="96" t="s">
        <v>141</v>
      </c>
      <c r="C44" s="257" t="s">
        <v>142</v>
      </c>
      <c r="D44" s="257"/>
      <c r="E44" s="257"/>
      <c r="F44" s="87"/>
      <c r="G44" s="87"/>
    </row>
    <row r="45" spans="1:51" ht="15" customHeight="1">
      <c r="A45" s="87"/>
      <c r="B45" s="96" t="s">
        <v>143</v>
      </c>
      <c r="C45" s="257" t="s">
        <v>144</v>
      </c>
      <c r="D45" s="257"/>
      <c r="E45" s="257"/>
      <c r="F45" s="87"/>
      <c r="G45" s="87"/>
    </row>
    <row r="46" spans="1:51" ht="15" customHeight="1">
      <c r="A46" s="87"/>
      <c r="B46" s="96" t="s">
        <v>145</v>
      </c>
      <c r="C46" s="257" t="s">
        <v>146</v>
      </c>
      <c r="D46" s="257"/>
      <c r="E46" s="257"/>
      <c r="F46" s="87"/>
      <c r="G46" s="87"/>
    </row>
    <row r="47" spans="1:51" ht="15" customHeight="1">
      <c r="A47" s="87"/>
      <c r="B47" s="96" t="s">
        <v>147</v>
      </c>
      <c r="C47" s="257" t="s">
        <v>148</v>
      </c>
      <c r="D47" s="257"/>
      <c r="E47" s="257"/>
      <c r="F47" s="87"/>
      <c r="G47" s="87"/>
    </row>
    <row r="48" spans="1:51" ht="15" customHeight="1">
      <c r="A48" s="87"/>
      <c r="B48" s="87" t="s">
        <v>149</v>
      </c>
      <c r="C48" s="87"/>
      <c r="D48" s="87"/>
      <c r="E48" s="87"/>
      <c r="F48" s="87"/>
      <c r="G48" s="87"/>
    </row>
    <row r="49" spans="1:7" ht="15" customHeight="1">
      <c r="A49" s="87"/>
      <c r="B49" s="87" t="s">
        <v>150</v>
      </c>
      <c r="C49" s="87"/>
      <c r="D49" s="87"/>
      <c r="E49" s="87"/>
      <c r="F49" s="87"/>
      <c r="G49" s="87"/>
    </row>
    <row r="50" spans="1:7" ht="15" customHeight="1">
      <c r="A50" s="87"/>
      <c r="B50" s="87" t="s">
        <v>151</v>
      </c>
      <c r="C50" s="87"/>
      <c r="D50" s="87"/>
      <c r="E50" s="87"/>
      <c r="F50" s="87"/>
      <c r="G50" s="87"/>
    </row>
    <row r="51" spans="1:7" ht="15" customHeight="1">
      <c r="A51" s="87" t="s">
        <v>152</v>
      </c>
      <c r="B51" s="95"/>
      <c r="C51" s="87"/>
      <c r="D51" s="87"/>
      <c r="E51" s="87"/>
      <c r="F51" s="87"/>
      <c r="G51" s="87"/>
    </row>
    <row r="52" spans="1:7" ht="15" customHeight="1">
      <c r="A52" s="87" t="s">
        <v>153</v>
      </c>
      <c r="B52" s="95"/>
      <c r="C52" s="87"/>
      <c r="D52" s="87"/>
      <c r="E52" s="87"/>
      <c r="F52" s="87"/>
      <c r="G52" s="87"/>
    </row>
    <row r="53" spans="1:7" ht="15" customHeight="1">
      <c r="A53" s="87" t="s">
        <v>154</v>
      </c>
      <c r="B53" s="95"/>
      <c r="C53" s="87"/>
      <c r="D53" s="87"/>
      <c r="E53" s="87"/>
      <c r="F53" s="87"/>
      <c r="G53" s="87"/>
    </row>
    <row r="54" spans="1:7" ht="15" customHeight="1">
      <c r="A54" s="87" t="s">
        <v>155</v>
      </c>
      <c r="B54" s="95"/>
      <c r="C54" s="87"/>
      <c r="D54" s="87"/>
      <c r="E54" s="87"/>
      <c r="F54" s="87"/>
      <c r="G54" s="87"/>
    </row>
    <row r="55" spans="1:7" ht="15" customHeight="1">
      <c r="A55" s="87" t="s">
        <v>156</v>
      </c>
      <c r="B55" s="95"/>
      <c r="C55" s="87"/>
      <c r="D55" s="87"/>
      <c r="E55" s="87"/>
      <c r="F55" s="87"/>
      <c r="G55" s="87"/>
    </row>
    <row r="56" spans="1:7" ht="15" customHeight="1">
      <c r="A56" s="87" t="s">
        <v>157</v>
      </c>
      <c r="B56" s="95"/>
      <c r="C56" s="87"/>
      <c r="D56" s="87"/>
      <c r="E56" s="87"/>
      <c r="F56" s="87"/>
      <c r="G56" s="87"/>
    </row>
    <row r="57" spans="1:7" ht="15" customHeight="1">
      <c r="A57" s="87"/>
      <c r="B57" s="87" t="s">
        <v>158</v>
      </c>
      <c r="C57" s="87"/>
      <c r="D57" s="87"/>
      <c r="E57" s="87"/>
      <c r="F57" s="87"/>
      <c r="G57" s="87"/>
    </row>
    <row r="58" spans="1:7" ht="15" customHeight="1">
      <c r="A58" s="87"/>
      <c r="B58" s="87" t="s">
        <v>159</v>
      </c>
      <c r="C58" s="87"/>
      <c r="D58" s="87"/>
      <c r="E58" s="87"/>
      <c r="F58" s="87"/>
      <c r="G58" s="87"/>
    </row>
    <row r="59" spans="1:7" ht="15" customHeight="1">
      <c r="A59" s="87" t="s">
        <v>160</v>
      </c>
      <c r="B59" s="95"/>
      <c r="C59" s="87"/>
      <c r="D59" s="87"/>
      <c r="E59" s="87"/>
      <c r="F59" s="87"/>
      <c r="G59" s="87"/>
    </row>
    <row r="60" spans="1:7" ht="15" customHeight="1">
      <c r="A60" s="87" t="s">
        <v>161</v>
      </c>
      <c r="B60" s="95"/>
      <c r="C60" s="87"/>
      <c r="D60" s="87"/>
      <c r="E60" s="87"/>
      <c r="F60" s="87"/>
      <c r="G60" s="87"/>
    </row>
    <row r="61" spans="1:7" ht="15" customHeight="1">
      <c r="A61" s="87" t="s">
        <v>162</v>
      </c>
      <c r="B61" s="95"/>
      <c r="C61" s="87"/>
      <c r="D61" s="87"/>
      <c r="E61" s="87"/>
      <c r="F61" s="87"/>
      <c r="G61" s="87"/>
    </row>
    <row r="62" spans="1:7" ht="15" customHeight="1">
      <c r="A62" s="87" t="s">
        <v>163</v>
      </c>
      <c r="B62" s="95"/>
      <c r="C62" s="87"/>
      <c r="D62" s="87"/>
      <c r="E62" s="87"/>
      <c r="F62" s="87"/>
      <c r="G62" s="87"/>
    </row>
    <row r="63" spans="1:7" ht="15" customHeight="1">
      <c r="A63" s="87" t="s">
        <v>164</v>
      </c>
      <c r="B63" s="95"/>
      <c r="C63" s="87"/>
      <c r="D63" s="87"/>
      <c r="E63" s="87"/>
      <c r="F63" s="87"/>
      <c r="G63" s="87"/>
    </row>
    <row r="64" spans="1:7" ht="15" customHeight="1">
      <c r="A64" s="87" t="s">
        <v>165</v>
      </c>
      <c r="B64" s="95"/>
      <c r="C64" s="87"/>
      <c r="D64" s="87"/>
      <c r="E64" s="87"/>
      <c r="F64" s="87"/>
      <c r="G64" s="87"/>
    </row>
    <row r="65" spans="1:7" ht="15" customHeight="1">
      <c r="A65" s="87" t="s">
        <v>166</v>
      </c>
      <c r="B65" s="95"/>
      <c r="C65" s="87"/>
      <c r="D65" s="87"/>
      <c r="E65" s="87"/>
      <c r="F65" s="87"/>
      <c r="G65" s="87"/>
    </row>
    <row r="66" spans="1:7" ht="15" customHeight="1">
      <c r="A66" s="87" t="s">
        <v>167</v>
      </c>
      <c r="B66" s="95"/>
      <c r="C66" s="87"/>
      <c r="D66" s="87"/>
      <c r="E66" s="87"/>
      <c r="F66" s="87"/>
      <c r="G66" s="87"/>
    </row>
  </sheetData>
  <mergeCells count="54">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
  <dataValidations count="5">
    <dataValidation allowBlank="1" showInputMessage="1" sqref="B11" xr:uid="{E87642FC-96A0-4816-987D-03C6AB61161B}"/>
    <dataValidation type="list" allowBlank="1" showInputMessage="1" sqref="B12:B30" xr:uid="{169DD0FC-890E-49B8-9A36-3EA6BFA77515}">
      <formula1>INDIRECT($AK$1)</formula1>
    </dataValidation>
    <dataValidation type="list" allowBlank="1" showInputMessage="1" showErrorMessage="1" sqref="AK3:AN3" xr:uid="{4A095379-B1D4-467A-B82B-1D246ED82465}">
      <formula1>"４週,歴月"</formula1>
    </dataValidation>
    <dataValidation type="list" allowBlank="1" showInputMessage="1" showErrorMessage="1" sqref="AK4:AN4" xr:uid="{AA1E7551-CE0E-45C1-A6CC-A9E17B455668}">
      <formula1>"予定,実績"</formula1>
    </dataValidation>
    <dataValidation type="list" allowBlank="1" showInputMessage="1" showErrorMessage="1" sqref="C11:C30" xr:uid="{9F00B9B2-2FBF-4B54-BE6C-C71F586AA0D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44E1-9D6B-41A7-BF3D-87931A3A14F6}">
  <dimension ref="A1:AY66"/>
  <sheetViews>
    <sheetView showGridLines="0" view="pageBreakPreview" topLeftCell="A26" zoomScaleNormal="100" zoomScaleSheetLayoutView="100" workbookViewId="0">
      <selection activeCell="AK33" sqref="AK33:AL33"/>
    </sheetView>
  </sheetViews>
  <sheetFormatPr defaultColWidth="8.25" defaultRowHeight="21" customHeight="1"/>
  <cols>
    <col min="1" max="1" width="2.58203125" style="68" customWidth="1"/>
    <col min="2" max="2" width="14.5" style="62" customWidth="1"/>
    <col min="3" max="3" width="6.58203125" style="68" customWidth="1"/>
    <col min="4" max="5" width="7.58203125" style="68" customWidth="1"/>
    <col min="6" max="36" width="2.58203125" style="68" customWidth="1"/>
    <col min="37" max="37" width="6.58203125" style="68" customWidth="1"/>
    <col min="38" max="39" width="7.58203125" style="68" customWidth="1"/>
    <col min="40" max="40" width="5.58203125" style="68" customWidth="1"/>
    <col min="41" max="16384" width="8.25" style="68"/>
  </cols>
  <sheetData>
    <row r="1" spans="1:40" ht="20.149999999999999" customHeight="1">
      <c r="A1" s="61" t="s">
        <v>111</v>
      </c>
      <c r="C1" s="63"/>
      <c r="D1" s="63"/>
      <c r="E1" s="63"/>
      <c r="F1" s="63"/>
      <c r="G1" s="63"/>
      <c r="H1" s="63"/>
      <c r="I1" s="63"/>
      <c r="J1" s="63"/>
      <c r="K1" s="63"/>
      <c r="L1" s="63"/>
      <c r="M1" s="63"/>
      <c r="N1" s="63"/>
      <c r="O1" s="63"/>
      <c r="P1" s="63"/>
      <c r="Q1" s="63"/>
      <c r="R1" s="63"/>
      <c r="S1" s="63"/>
      <c r="T1" s="63"/>
      <c r="U1" s="63"/>
      <c r="V1" s="63"/>
      <c r="W1" s="63"/>
      <c r="X1" s="64"/>
      <c r="Y1" s="64"/>
      <c r="Z1" s="65"/>
      <c r="AA1" s="65"/>
      <c r="AB1" s="65"/>
      <c r="AC1" s="65"/>
      <c r="AD1" s="66"/>
      <c r="AE1" s="66"/>
      <c r="AF1" s="66"/>
      <c r="AG1" s="66"/>
      <c r="AH1" s="66"/>
      <c r="AI1" s="67" t="s">
        <v>112</v>
      </c>
      <c r="AJ1" s="67"/>
      <c r="AK1" s="272" t="s">
        <v>203</v>
      </c>
      <c r="AL1" s="272"/>
      <c r="AM1" s="272"/>
      <c r="AN1" s="272"/>
    </row>
    <row r="2" spans="1:40" ht="18" customHeight="1">
      <c r="A2" s="65"/>
      <c r="B2" s="69"/>
      <c r="C2" s="69"/>
      <c r="D2" s="69"/>
      <c r="E2" s="69"/>
      <c r="F2" s="69"/>
      <c r="G2" s="69"/>
      <c r="H2" s="69"/>
      <c r="I2" s="69"/>
      <c r="J2" s="69"/>
      <c r="K2" s="69"/>
      <c r="L2" s="69"/>
      <c r="M2" s="273">
        <v>2026</v>
      </c>
      <c r="N2" s="273"/>
      <c r="O2" s="273"/>
      <c r="P2" s="273"/>
      <c r="Q2" s="274" t="s">
        <v>114</v>
      </c>
      <c r="R2" s="274"/>
      <c r="S2" s="273"/>
      <c r="T2" s="273"/>
      <c r="U2" s="274" t="s">
        <v>115</v>
      </c>
      <c r="V2" s="274"/>
      <c r="W2" s="69"/>
      <c r="X2" s="69"/>
      <c r="Y2" s="69"/>
      <c r="Z2" s="65"/>
      <c r="AA2" s="65"/>
      <c r="AC2" s="67"/>
      <c r="AD2" s="69"/>
      <c r="AE2" s="69"/>
      <c r="AF2" s="69"/>
      <c r="AG2" s="69"/>
      <c r="AH2" s="69"/>
      <c r="AI2" s="67" t="s">
        <v>116</v>
      </c>
      <c r="AJ2" s="67"/>
      <c r="AK2" s="275"/>
      <c r="AL2" s="275"/>
      <c r="AM2" s="275"/>
      <c r="AN2" s="275"/>
    </row>
    <row r="3" spans="1:40" ht="18" customHeight="1">
      <c r="A3" s="71"/>
      <c r="B3" s="71"/>
      <c r="C3" s="71"/>
      <c r="D3" s="71"/>
      <c r="E3" s="71"/>
      <c r="F3" s="71"/>
      <c r="G3" s="71"/>
      <c r="H3" s="71"/>
      <c r="I3" s="71"/>
      <c r="J3" s="71"/>
      <c r="K3" s="71"/>
      <c r="L3" s="71"/>
      <c r="M3" s="71"/>
      <c r="N3" s="71"/>
      <c r="O3" s="71"/>
      <c r="P3" s="71"/>
      <c r="Q3" s="71"/>
      <c r="R3" s="71"/>
      <c r="S3" s="71"/>
      <c r="T3" s="71"/>
      <c r="U3" s="71"/>
      <c r="V3" s="71"/>
      <c r="W3" s="71"/>
      <c r="Y3" s="72"/>
      <c r="Z3" s="72"/>
      <c r="AA3" s="72"/>
      <c r="AB3" s="65"/>
      <c r="AC3" s="72"/>
      <c r="AD3" s="72"/>
      <c r="AE3" s="72"/>
      <c r="AF3" s="72"/>
      <c r="AG3" s="72"/>
      <c r="AH3" s="72"/>
      <c r="AI3" s="73" t="s">
        <v>117</v>
      </c>
      <c r="AJ3" s="67"/>
      <c r="AK3" s="266"/>
      <c r="AL3" s="266"/>
      <c r="AM3" s="266"/>
      <c r="AN3" s="266"/>
    </row>
    <row r="4" spans="1:40" ht="18" customHeight="1">
      <c r="A4" s="71"/>
      <c r="B4" s="71"/>
      <c r="C4" s="71"/>
      <c r="D4" s="71"/>
      <c r="E4" s="71"/>
      <c r="F4" s="71"/>
      <c r="G4" s="71"/>
      <c r="H4" s="71"/>
      <c r="I4" s="71"/>
      <c r="J4" s="71"/>
      <c r="K4" s="71"/>
      <c r="L4" s="71"/>
      <c r="M4" s="71"/>
      <c r="N4" s="71"/>
      <c r="O4" s="71"/>
      <c r="P4" s="71"/>
      <c r="Q4" s="71"/>
      <c r="R4" s="71"/>
      <c r="S4" s="71"/>
      <c r="T4" s="71"/>
      <c r="U4" s="71"/>
      <c r="V4" s="71"/>
      <c r="W4" s="71"/>
      <c r="Y4" s="72"/>
      <c r="Z4" s="72"/>
      <c r="AA4" s="72"/>
      <c r="AB4" s="65"/>
      <c r="AC4" s="72"/>
      <c r="AD4" s="72"/>
      <c r="AE4" s="72"/>
      <c r="AF4" s="72"/>
      <c r="AG4" s="72"/>
      <c r="AH4" s="72"/>
      <c r="AI4" s="73" t="s">
        <v>118</v>
      </c>
      <c r="AJ4" s="67"/>
      <c r="AK4" s="266"/>
      <c r="AL4" s="266"/>
      <c r="AM4" s="266"/>
      <c r="AN4" s="266"/>
    </row>
    <row r="5" spans="1:40" ht="18" customHeight="1">
      <c r="A5" s="71"/>
      <c r="B5" s="71"/>
      <c r="C5" s="71"/>
      <c r="D5" s="71"/>
      <c r="E5" s="71"/>
      <c r="F5" s="71"/>
      <c r="G5" s="71"/>
      <c r="H5" s="71"/>
      <c r="I5" s="71"/>
      <c r="J5" s="71"/>
      <c r="K5" s="71"/>
      <c r="L5" s="71"/>
      <c r="M5" s="71"/>
      <c r="N5" s="71"/>
      <c r="O5" s="71"/>
      <c r="P5" s="71"/>
      <c r="Q5" s="71"/>
      <c r="R5" s="71"/>
      <c r="S5" s="71"/>
      <c r="U5" s="71"/>
      <c r="V5" s="71"/>
      <c r="W5" s="71"/>
      <c r="Y5" s="72"/>
      <c r="Z5" s="72"/>
      <c r="AA5" s="72"/>
      <c r="AB5" s="65"/>
      <c r="AC5" s="72"/>
      <c r="AD5" s="72"/>
      <c r="AE5" s="72"/>
      <c r="AF5" s="72"/>
      <c r="AG5" s="73" t="s">
        <v>119</v>
      </c>
      <c r="AH5" s="297">
        <v>40</v>
      </c>
      <c r="AI5" s="297"/>
      <c r="AJ5" s="297"/>
      <c r="AK5" s="72" t="s">
        <v>120</v>
      </c>
      <c r="AL5" s="98"/>
      <c r="AM5" s="72" t="s">
        <v>121</v>
      </c>
      <c r="AN5" s="65"/>
    </row>
    <row r="6" spans="1:40" ht="10" customHeight="1">
      <c r="A6" s="65"/>
      <c r="B6" s="74"/>
      <c r="C6" s="74"/>
      <c r="D6" s="74"/>
      <c r="E6" s="74"/>
      <c r="F6" s="74"/>
      <c r="G6" s="74"/>
      <c r="H6" s="74"/>
      <c r="I6" s="74"/>
      <c r="J6" s="74"/>
      <c r="K6" s="74"/>
      <c r="L6" s="74"/>
      <c r="M6" s="74"/>
      <c r="N6" s="74"/>
      <c r="O6" s="74"/>
      <c r="P6" s="74"/>
      <c r="Q6" s="74"/>
      <c r="R6" s="74"/>
      <c r="S6" s="74"/>
      <c r="T6" s="74"/>
      <c r="U6" s="74"/>
      <c r="V6" s="74"/>
      <c r="W6" s="74"/>
      <c r="X6" s="69"/>
      <c r="Y6" s="69"/>
      <c r="Z6" s="69"/>
      <c r="AA6" s="69"/>
      <c r="AB6" s="69"/>
      <c r="AC6" s="69"/>
      <c r="AD6" s="69"/>
      <c r="AE6" s="69"/>
      <c r="AF6" s="69"/>
      <c r="AG6" s="69"/>
      <c r="AH6" s="69"/>
      <c r="AI6" s="69"/>
      <c r="AJ6" s="69"/>
      <c r="AK6" s="69"/>
      <c r="AL6" s="69"/>
      <c r="AM6" s="65"/>
      <c r="AN6" s="65"/>
    </row>
    <row r="7" spans="1:40" ht="15" customHeight="1">
      <c r="A7" s="261" t="s">
        <v>122</v>
      </c>
      <c r="B7" s="293" t="s">
        <v>123</v>
      </c>
      <c r="C7" s="267" t="s">
        <v>124</v>
      </c>
      <c r="D7" s="263" t="s">
        <v>125</v>
      </c>
      <c r="E7" s="259" t="s">
        <v>126</v>
      </c>
      <c r="F7" s="270" t="s">
        <v>127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1" t="s">
        <v>128</v>
      </c>
      <c r="AL7" s="264" t="s">
        <v>129</v>
      </c>
      <c r="AM7" s="265" t="s">
        <v>130</v>
      </c>
      <c r="AN7" s="265"/>
    </row>
    <row r="8" spans="1:40" ht="15" customHeight="1">
      <c r="A8" s="261"/>
      <c r="B8" s="294"/>
      <c r="C8" s="268"/>
      <c r="D8" s="263"/>
      <c r="E8" s="259"/>
      <c r="F8" s="263" t="s">
        <v>1</v>
      </c>
      <c r="G8" s="263"/>
      <c r="H8" s="263"/>
      <c r="I8" s="263"/>
      <c r="J8" s="263"/>
      <c r="K8" s="263"/>
      <c r="L8" s="263"/>
      <c r="M8" s="263" t="s">
        <v>2</v>
      </c>
      <c r="N8" s="263"/>
      <c r="O8" s="263"/>
      <c r="P8" s="263"/>
      <c r="Q8" s="263"/>
      <c r="R8" s="263"/>
      <c r="S8" s="263"/>
      <c r="T8" s="263" t="s">
        <v>3</v>
      </c>
      <c r="U8" s="263"/>
      <c r="V8" s="263"/>
      <c r="W8" s="263"/>
      <c r="X8" s="263"/>
      <c r="Y8" s="263"/>
      <c r="Z8" s="263"/>
      <c r="AA8" s="263" t="s">
        <v>4</v>
      </c>
      <c r="AB8" s="263"/>
      <c r="AC8" s="263"/>
      <c r="AD8" s="263"/>
      <c r="AE8" s="263"/>
      <c r="AF8" s="263"/>
      <c r="AG8" s="263"/>
      <c r="AH8" s="263" t="s">
        <v>131</v>
      </c>
      <c r="AI8" s="263"/>
      <c r="AJ8" s="263"/>
      <c r="AK8" s="271"/>
      <c r="AL8" s="264"/>
      <c r="AM8" s="265"/>
      <c r="AN8" s="265"/>
    </row>
    <row r="9" spans="1:40" ht="15" customHeight="1">
      <c r="A9" s="261"/>
      <c r="B9" s="295" t="s">
        <v>168</v>
      </c>
      <c r="C9" s="268"/>
      <c r="D9" s="263"/>
      <c r="E9" s="259"/>
      <c r="F9" s="78">
        <f>DATE($M$2,$S$2,1)</f>
        <v>45992</v>
      </c>
      <c r="G9" s="78">
        <f>DATE($M$2,$S$2,2)</f>
        <v>45993</v>
      </c>
      <c r="H9" s="78">
        <f>DATE($M$2,$S$2,3)</f>
        <v>45994</v>
      </c>
      <c r="I9" s="78">
        <f>DATE($M$2,$S$2,4)</f>
        <v>45995</v>
      </c>
      <c r="J9" s="78">
        <f>DATE($M$2,$S$2,5)</f>
        <v>45996</v>
      </c>
      <c r="K9" s="78">
        <f>DATE($M$2,$S$2,6)</f>
        <v>45997</v>
      </c>
      <c r="L9" s="78">
        <f>DATE($M$2,$S$2,7)</f>
        <v>45998</v>
      </c>
      <c r="M9" s="78">
        <f>DATE($M$2,$S$2,8)</f>
        <v>45999</v>
      </c>
      <c r="N9" s="78">
        <f>DATE($M$2,$S$2,9)</f>
        <v>46000</v>
      </c>
      <c r="O9" s="78">
        <f>DATE($M$2,$S$2,10)</f>
        <v>46001</v>
      </c>
      <c r="P9" s="78">
        <f>DATE($M$2,$S$2,11)</f>
        <v>46002</v>
      </c>
      <c r="Q9" s="78">
        <f>DATE($M$2,$S$2,12)</f>
        <v>46003</v>
      </c>
      <c r="R9" s="78">
        <f>DATE($M$2,$S$2,13)</f>
        <v>46004</v>
      </c>
      <c r="S9" s="78">
        <f>DATE($M$2,$S$2,14)</f>
        <v>46005</v>
      </c>
      <c r="T9" s="78">
        <f>DATE($M$2,$S$2,15)</f>
        <v>46006</v>
      </c>
      <c r="U9" s="78">
        <f>DATE($M$2,$S$2,16)</f>
        <v>46007</v>
      </c>
      <c r="V9" s="78">
        <f>DATE($M$2,$S$2,17)</f>
        <v>46008</v>
      </c>
      <c r="W9" s="78">
        <f>DATE($M$2,$S$2,18)</f>
        <v>46009</v>
      </c>
      <c r="X9" s="78">
        <f>DATE($M$2,$S$2,19)</f>
        <v>46010</v>
      </c>
      <c r="Y9" s="78">
        <f>DATE($M$2,$S$2,20)</f>
        <v>46011</v>
      </c>
      <c r="Z9" s="78">
        <f>DATE($M$2,$S$2,21)</f>
        <v>46012</v>
      </c>
      <c r="AA9" s="78">
        <f>DATE($M$2,$S$2,22)</f>
        <v>46013</v>
      </c>
      <c r="AB9" s="78">
        <f>DATE($M$2,$S$2,23)</f>
        <v>46014</v>
      </c>
      <c r="AC9" s="78">
        <f>DATE($M$2,$S$2,24)</f>
        <v>46015</v>
      </c>
      <c r="AD9" s="78">
        <f>DATE($M$2,$S$2,25)</f>
        <v>46016</v>
      </c>
      <c r="AE9" s="78">
        <f>DATE($M$2,$S$2,26)</f>
        <v>46017</v>
      </c>
      <c r="AF9" s="78">
        <f>DATE($M$2,$S$2,27)</f>
        <v>46018</v>
      </c>
      <c r="AG9" s="78">
        <f>DATE($M$2,$S$2,28)</f>
        <v>46019</v>
      </c>
      <c r="AH9" s="78">
        <f>IF(DAY(EOMONTH(F9,0))&lt;29,"",DATE($M$2,$S$2,29))</f>
        <v>46020</v>
      </c>
      <c r="AI9" s="78">
        <f>IF(DAY(EOMONTH(F9,0))&lt;30,"",DATE($M$2,$S$2,30))</f>
        <v>46021</v>
      </c>
      <c r="AJ9" s="78">
        <f>IF(DAY(EOMONTH(F9,0))&lt;31,"",DATE($M$2,$S$2,31))</f>
        <v>46022</v>
      </c>
      <c r="AK9" s="271"/>
      <c r="AL9" s="264"/>
      <c r="AM9" s="265"/>
      <c r="AN9" s="265"/>
    </row>
    <row r="10" spans="1:40" ht="15" customHeight="1">
      <c r="A10" s="261"/>
      <c r="B10" s="296"/>
      <c r="C10" s="269"/>
      <c r="D10" s="263"/>
      <c r="E10" s="259"/>
      <c r="F10" s="79">
        <f>DATE($M$2,$S$2,1)</f>
        <v>45992</v>
      </c>
      <c r="G10" s="79">
        <f>DATE($M$2,$S$2,2)</f>
        <v>45993</v>
      </c>
      <c r="H10" s="79">
        <f>DATE($M$2,$S$2,3)</f>
        <v>45994</v>
      </c>
      <c r="I10" s="79">
        <f>DATE($M$2,$S$2,4)</f>
        <v>45995</v>
      </c>
      <c r="J10" s="79">
        <f>DATE($M$2,$S$2,5)</f>
        <v>45996</v>
      </c>
      <c r="K10" s="79">
        <f>DATE($M$2,$S$2,6)</f>
        <v>45997</v>
      </c>
      <c r="L10" s="79">
        <f>DATE($M$2,$S$2,7)</f>
        <v>45998</v>
      </c>
      <c r="M10" s="79">
        <f>DATE($M$2,$S$2,8)</f>
        <v>45999</v>
      </c>
      <c r="N10" s="79">
        <f>DATE($M$2,$S$2,9)</f>
        <v>46000</v>
      </c>
      <c r="O10" s="79">
        <f>DATE($M$2,$S$2,10)</f>
        <v>46001</v>
      </c>
      <c r="P10" s="79">
        <f>DATE($M$2,$S$2,11)</f>
        <v>46002</v>
      </c>
      <c r="Q10" s="79">
        <f>DATE($M$2,$S$2,12)</f>
        <v>46003</v>
      </c>
      <c r="R10" s="79">
        <f>DATE($M$2,$S$2,13)</f>
        <v>46004</v>
      </c>
      <c r="S10" s="79">
        <f>DATE($M$2,$S$2,14)</f>
        <v>46005</v>
      </c>
      <c r="T10" s="79">
        <f>DATE($M$2,$S$2,15)</f>
        <v>46006</v>
      </c>
      <c r="U10" s="79">
        <f>DATE($M$2,$S$2,16)</f>
        <v>46007</v>
      </c>
      <c r="V10" s="79">
        <f>DATE($M$2,$S$2,17)</f>
        <v>46008</v>
      </c>
      <c r="W10" s="79">
        <f>DATE($M$2,$S$2,18)</f>
        <v>46009</v>
      </c>
      <c r="X10" s="79">
        <f>DATE($M$2,$S$2,19)</f>
        <v>46010</v>
      </c>
      <c r="Y10" s="79">
        <f>DATE($M$2,$S$2,20)</f>
        <v>46011</v>
      </c>
      <c r="Z10" s="79">
        <f>DATE($M$2,$S$2,21)</f>
        <v>46012</v>
      </c>
      <c r="AA10" s="79">
        <f>DATE($M$2,$S$2,22)</f>
        <v>46013</v>
      </c>
      <c r="AB10" s="79">
        <f>DATE($M$2,$S$2,23)</f>
        <v>46014</v>
      </c>
      <c r="AC10" s="79">
        <f>DATE($M$2,$S$2,24)</f>
        <v>46015</v>
      </c>
      <c r="AD10" s="79">
        <f>DATE($M$2,$S$2,25)</f>
        <v>46016</v>
      </c>
      <c r="AE10" s="79">
        <f>DATE($M$2,$S$2,26)</f>
        <v>46017</v>
      </c>
      <c r="AF10" s="79">
        <f>DATE($M$2,$S$2,27)</f>
        <v>46018</v>
      </c>
      <c r="AG10" s="79">
        <f>DATE($M$2,$S$2,28)</f>
        <v>46019</v>
      </c>
      <c r="AH10" s="79">
        <f>IF(DAY(EOMONTH(F10,0))&lt;29,"",DATE($M$2,$S$2,29))</f>
        <v>46020</v>
      </c>
      <c r="AI10" s="79">
        <f>IF(DAY(EOMONTH(F10,0))&lt;30,"",DATE($M$2,$S$2,30))</f>
        <v>46021</v>
      </c>
      <c r="AJ10" s="79">
        <f>IF(DAY(EOMONTH(F10,0))&lt;31,"",DATE($M$2,$S$2,31))</f>
        <v>46022</v>
      </c>
      <c r="AK10" s="271"/>
      <c r="AL10" s="264"/>
      <c r="AM10" s="265"/>
      <c r="AN10" s="265"/>
    </row>
    <row r="11" spans="1:40" ht="18" customHeight="1">
      <c r="A11" s="75">
        <v>1</v>
      </c>
      <c r="B11" s="99" t="s">
        <v>169</v>
      </c>
      <c r="C11" s="80"/>
      <c r="D11" s="100"/>
      <c r="E11" s="10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2">
        <f>+SUM(F11:AJ11)</f>
        <v>0</v>
      </c>
      <c r="AL11" s="83">
        <f>IF($AK$3="４週",AK11/4,AK11/(DAY(EOMONTH($F$9,0))/7))</f>
        <v>0</v>
      </c>
      <c r="AM11" s="258"/>
      <c r="AN11" s="258"/>
    </row>
    <row r="12" spans="1:40" ht="18" customHeight="1">
      <c r="A12" s="75">
        <v>2</v>
      </c>
      <c r="B12" s="99"/>
      <c r="C12" s="80"/>
      <c r="D12" s="100"/>
      <c r="E12" s="10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f t="shared" ref="AK12:AK31" si="0">+SUM(F12:AJ12)</f>
        <v>0</v>
      </c>
      <c r="AL12" s="83">
        <f t="shared" ref="AL12:AL30" si="1">IF($AK$3="４週",AK12/4,AK12/(DAY(EOMONTH($F$9,0))/7))</f>
        <v>0</v>
      </c>
      <c r="AM12" s="258"/>
      <c r="AN12" s="258"/>
    </row>
    <row r="13" spans="1:40" ht="16.5" customHeight="1">
      <c r="A13" s="75">
        <v>3</v>
      </c>
      <c r="B13" s="99"/>
      <c r="C13" s="80"/>
      <c r="D13" s="100"/>
      <c r="E13" s="10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f t="shared" si="0"/>
        <v>0</v>
      </c>
      <c r="AL13" s="83">
        <f t="shared" si="1"/>
        <v>0</v>
      </c>
      <c r="AM13" s="258"/>
      <c r="AN13" s="258"/>
    </row>
    <row r="14" spans="1:40" ht="18" customHeight="1">
      <c r="A14" s="75">
        <v>4</v>
      </c>
      <c r="B14" s="99"/>
      <c r="C14" s="80"/>
      <c r="D14" s="100"/>
      <c r="E14" s="10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f t="shared" si="0"/>
        <v>0</v>
      </c>
      <c r="AL14" s="83">
        <f t="shared" si="1"/>
        <v>0</v>
      </c>
      <c r="AM14" s="258"/>
      <c r="AN14" s="258"/>
    </row>
    <row r="15" spans="1:40" ht="18" customHeight="1">
      <c r="A15" s="75">
        <v>5</v>
      </c>
      <c r="B15" s="99"/>
      <c r="C15" s="80"/>
      <c r="D15" s="100"/>
      <c r="E15" s="10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2">
        <f t="shared" si="0"/>
        <v>0</v>
      </c>
      <c r="AL15" s="83">
        <f t="shared" si="1"/>
        <v>0</v>
      </c>
      <c r="AM15" s="258"/>
      <c r="AN15" s="258"/>
    </row>
    <row r="16" spans="1:40" ht="18" customHeight="1">
      <c r="A16" s="75">
        <v>6</v>
      </c>
      <c r="B16" s="99"/>
      <c r="C16" s="80"/>
      <c r="D16" s="100"/>
      <c r="E16" s="10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2">
        <f t="shared" si="0"/>
        <v>0</v>
      </c>
      <c r="AL16" s="83">
        <f t="shared" si="1"/>
        <v>0</v>
      </c>
      <c r="AM16" s="258"/>
      <c r="AN16" s="258"/>
    </row>
    <row r="17" spans="1:40" ht="18" customHeight="1">
      <c r="A17" s="75">
        <v>7</v>
      </c>
      <c r="B17" s="99"/>
      <c r="C17" s="80"/>
      <c r="D17" s="100"/>
      <c r="E17" s="10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2">
        <f t="shared" si="0"/>
        <v>0</v>
      </c>
      <c r="AL17" s="83">
        <f t="shared" si="1"/>
        <v>0</v>
      </c>
      <c r="AM17" s="258"/>
      <c r="AN17" s="258"/>
    </row>
    <row r="18" spans="1:40" ht="18" customHeight="1">
      <c r="A18" s="75">
        <v>8</v>
      </c>
      <c r="B18" s="99"/>
      <c r="C18" s="80"/>
      <c r="D18" s="100"/>
      <c r="E18" s="10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2">
        <f t="shared" si="0"/>
        <v>0</v>
      </c>
      <c r="AL18" s="83">
        <f t="shared" si="1"/>
        <v>0</v>
      </c>
      <c r="AM18" s="258"/>
      <c r="AN18" s="258"/>
    </row>
    <row r="19" spans="1:40" ht="18" customHeight="1">
      <c r="A19" s="75">
        <v>9</v>
      </c>
      <c r="B19" s="99"/>
      <c r="C19" s="80"/>
      <c r="D19" s="100"/>
      <c r="E19" s="10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f t="shared" si="0"/>
        <v>0</v>
      </c>
      <c r="AL19" s="83">
        <f t="shared" si="1"/>
        <v>0</v>
      </c>
      <c r="AM19" s="258"/>
      <c r="AN19" s="258"/>
    </row>
    <row r="20" spans="1:40" ht="18" customHeight="1">
      <c r="A20" s="75">
        <v>10</v>
      </c>
      <c r="B20" s="99"/>
      <c r="C20" s="80"/>
      <c r="D20" s="100"/>
      <c r="E20" s="10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f t="shared" si="0"/>
        <v>0</v>
      </c>
      <c r="AL20" s="83">
        <f t="shared" si="1"/>
        <v>0</v>
      </c>
      <c r="AM20" s="258"/>
      <c r="AN20" s="258"/>
    </row>
    <row r="21" spans="1:40" ht="18" customHeight="1">
      <c r="A21" s="75">
        <v>11</v>
      </c>
      <c r="B21" s="99"/>
      <c r="C21" s="80"/>
      <c r="D21" s="100"/>
      <c r="E21" s="10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f t="shared" si="0"/>
        <v>0</v>
      </c>
      <c r="AL21" s="83">
        <f t="shared" si="1"/>
        <v>0</v>
      </c>
      <c r="AM21" s="258"/>
      <c r="AN21" s="258"/>
    </row>
    <row r="22" spans="1:40" ht="18" customHeight="1">
      <c r="A22" s="75">
        <v>12</v>
      </c>
      <c r="B22" s="99"/>
      <c r="C22" s="80"/>
      <c r="D22" s="100"/>
      <c r="E22" s="10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f t="shared" si="0"/>
        <v>0</v>
      </c>
      <c r="AL22" s="83">
        <f t="shared" si="1"/>
        <v>0</v>
      </c>
      <c r="AM22" s="258"/>
      <c r="AN22" s="258"/>
    </row>
    <row r="23" spans="1:40" ht="18" customHeight="1">
      <c r="A23" s="75">
        <v>13</v>
      </c>
      <c r="B23" s="99"/>
      <c r="C23" s="80"/>
      <c r="D23" s="100"/>
      <c r="E23" s="10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f t="shared" si="0"/>
        <v>0</v>
      </c>
      <c r="AL23" s="83">
        <f t="shared" si="1"/>
        <v>0</v>
      </c>
      <c r="AM23" s="258"/>
      <c r="AN23" s="258"/>
    </row>
    <row r="24" spans="1:40" ht="18" customHeight="1">
      <c r="A24" s="75">
        <v>14</v>
      </c>
      <c r="B24" s="99"/>
      <c r="C24" s="80"/>
      <c r="D24" s="100"/>
      <c r="E24" s="10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f t="shared" si="0"/>
        <v>0</v>
      </c>
      <c r="AL24" s="83">
        <f t="shared" si="1"/>
        <v>0</v>
      </c>
      <c r="AM24" s="258"/>
      <c r="AN24" s="258"/>
    </row>
    <row r="25" spans="1:40" ht="18" customHeight="1">
      <c r="A25" s="75">
        <v>15</v>
      </c>
      <c r="B25" s="99"/>
      <c r="C25" s="80"/>
      <c r="D25" s="100"/>
      <c r="E25" s="10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f t="shared" si="0"/>
        <v>0</v>
      </c>
      <c r="AL25" s="83">
        <f t="shared" si="1"/>
        <v>0</v>
      </c>
      <c r="AM25" s="258"/>
      <c r="AN25" s="258"/>
    </row>
    <row r="26" spans="1:40" ht="18" customHeight="1">
      <c r="A26" s="75">
        <v>16</v>
      </c>
      <c r="B26" s="99"/>
      <c r="C26" s="80"/>
      <c r="D26" s="100"/>
      <c r="E26" s="10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2">
        <f t="shared" si="0"/>
        <v>0</v>
      </c>
      <c r="AL26" s="83">
        <f t="shared" si="1"/>
        <v>0</v>
      </c>
      <c r="AM26" s="258"/>
      <c r="AN26" s="258"/>
    </row>
    <row r="27" spans="1:40" ht="18" customHeight="1">
      <c r="A27" s="75">
        <v>17</v>
      </c>
      <c r="B27" s="99"/>
      <c r="C27" s="80"/>
      <c r="D27" s="100"/>
      <c r="E27" s="10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f t="shared" si="0"/>
        <v>0</v>
      </c>
      <c r="AL27" s="83">
        <f t="shared" si="1"/>
        <v>0</v>
      </c>
      <c r="AM27" s="258"/>
      <c r="AN27" s="258"/>
    </row>
    <row r="28" spans="1:40" ht="18" customHeight="1">
      <c r="A28" s="75">
        <v>18</v>
      </c>
      <c r="B28" s="99"/>
      <c r="C28" s="80"/>
      <c r="D28" s="100"/>
      <c r="E28" s="10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2">
        <f t="shared" si="0"/>
        <v>0</v>
      </c>
      <c r="AL28" s="83">
        <f t="shared" si="1"/>
        <v>0</v>
      </c>
      <c r="AM28" s="258"/>
      <c r="AN28" s="258"/>
    </row>
    <row r="29" spans="1:40" ht="18" customHeight="1">
      <c r="A29" s="75">
        <v>19</v>
      </c>
      <c r="B29" s="99"/>
      <c r="C29" s="80"/>
      <c r="D29" s="100"/>
      <c r="E29" s="10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f t="shared" si="0"/>
        <v>0</v>
      </c>
      <c r="AL29" s="83">
        <f t="shared" si="1"/>
        <v>0</v>
      </c>
      <c r="AM29" s="258"/>
      <c r="AN29" s="258"/>
    </row>
    <row r="30" spans="1:40" ht="18" customHeight="1">
      <c r="A30" s="75">
        <v>20</v>
      </c>
      <c r="B30" s="99"/>
      <c r="C30" s="80"/>
      <c r="D30" s="100"/>
      <c r="E30" s="10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f t="shared" si="0"/>
        <v>0</v>
      </c>
      <c r="AL30" s="83">
        <f t="shared" si="1"/>
        <v>0</v>
      </c>
      <c r="AM30" s="258"/>
      <c r="AN30" s="258"/>
    </row>
    <row r="31" spans="1:40" ht="18" customHeight="1">
      <c r="A31" s="259" t="s">
        <v>40</v>
      </c>
      <c r="B31" s="260"/>
      <c r="C31" s="260"/>
      <c r="D31" s="260"/>
      <c r="E31" s="260"/>
      <c r="F31" s="84">
        <f>+SUM(F11:F30)</f>
        <v>0</v>
      </c>
      <c r="G31" s="84">
        <f t="shared" ref="G31:AJ31" si="2">+SUM(G11:G30)</f>
        <v>0</v>
      </c>
      <c r="H31" s="84">
        <f t="shared" si="2"/>
        <v>0</v>
      </c>
      <c r="I31" s="84">
        <f t="shared" si="2"/>
        <v>0</v>
      </c>
      <c r="J31" s="84">
        <f t="shared" si="2"/>
        <v>0</v>
      </c>
      <c r="K31" s="84">
        <f t="shared" si="2"/>
        <v>0</v>
      </c>
      <c r="L31" s="84">
        <f t="shared" si="2"/>
        <v>0</v>
      </c>
      <c r="M31" s="84">
        <f t="shared" si="2"/>
        <v>0</v>
      </c>
      <c r="N31" s="84">
        <f t="shared" si="2"/>
        <v>0</v>
      </c>
      <c r="O31" s="84">
        <f t="shared" si="2"/>
        <v>0</v>
      </c>
      <c r="P31" s="84">
        <f t="shared" si="2"/>
        <v>0</v>
      </c>
      <c r="Q31" s="84">
        <f t="shared" si="2"/>
        <v>0</v>
      </c>
      <c r="R31" s="84">
        <f t="shared" si="2"/>
        <v>0</v>
      </c>
      <c r="S31" s="84">
        <f t="shared" si="2"/>
        <v>0</v>
      </c>
      <c r="T31" s="84">
        <f t="shared" si="2"/>
        <v>0</v>
      </c>
      <c r="U31" s="84">
        <f t="shared" si="2"/>
        <v>0</v>
      </c>
      <c r="V31" s="84">
        <f t="shared" si="2"/>
        <v>0</v>
      </c>
      <c r="W31" s="84">
        <f t="shared" si="2"/>
        <v>0</v>
      </c>
      <c r="X31" s="84">
        <f t="shared" si="2"/>
        <v>0</v>
      </c>
      <c r="Y31" s="84">
        <f t="shared" si="2"/>
        <v>0</v>
      </c>
      <c r="Z31" s="84">
        <f t="shared" si="2"/>
        <v>0</v>
      </c>
      <c r="AA31" s="84">
        <f t="shared" si="2"/>
        <v>0</v>
      </c>
      <c r="AB31" s="84">
        <f t="shared" si="2"/>
        <v>0</v>
      </c>
      <c r="AC31" s="84">
        <f t="shared" si="2"/>
        <v>0</v>
      </c>
      <c r="AD31" s="84">
        <f t="shared" si="2"/>
        <v>0</v>
      </c>
      <c r="AE31" s="84">
        <f t="shared" si="2"/>
        <v>0</v>
      </c>
      <c r="AF31" s="84">
        <f t="shared" si="2"/>
        <v>0</v>
      </c>
      <c r="AG31" s="84">
        <f t="shared" si="2"/>
        <v>0</v>
      </c>
      <c r="AH31" s="84">
        <f t="shared" si="2"/>
        <v>0</v>
      </c>
      <c r="AI31" s="84">
        <f t="shared" si="2"/>
        <v>0</v>
      </c>
      <c r="AJ31" s="84">
        <f t="shared" si="2"/>
        <v>0</v>
      </c>
      <c r="AK31" s="82">
        <f t="shared" si="0"/>
        <v>0</v>
      </c>
      <c r="AL31" s="83">
        <f>IF($AK$3="４週",AK31/4,AK31/(DAY(EOMONTH($F$9,0))/7))</f>
        <v>0</v>
      </c>
      <c r="AM31" s="261"/>
      <c r="AN31" s="261"/>
    </row>
    <row r="32" spans="1:40" ht="18" customHeight="1">
      <c r="A32" s="260" t="s">
        <v>6</v>
      </c>
      <c r="B32" s="260"/>
      <c r="C32" s="260"/>
      <c r="D32" s="260"/>
      <c r="E32" s="262"/>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4"/>
      <c r="AL32" s="86"/>
      <c r="AM32" s="261"/>
      <c r="AN32" s="261"/>
    </row>
    <row r="33" spans="1:51" ht="15" customHeight="1">
      <c r="A33" s="263" t="s">
        <v>293</v>
      </c>
      <c r="B33" s="263"/>
      <c r="C33" s="263"/>
      <c r="D33" s="263"/>
      <c r="E33" s="263"/>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8"/>
      <c r="AL33" s="338"/>
      <c r="AM33" s="320"/>
      <c r="AN33" s="320"/>
      <c r="AO33" s="102"/>
      <c r="AP33" s="102"/>
      <c r="AY33" s="102"/>
    </row>
    <row r="34" spans="1:51" ht="15" customHeight="1">
      <c r="A34" s="74"/>
      <c r="B34" s="74"/>
      <c r="C34" s="74"/>
      <c r="D34" s="74"/>
      <c r="E34" s="74"/>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74"/>
      <c r="AL34" s="74"/>
      <c r="AM34" s="65"/>
    </row>
    <row r="35" spans="1:51" ht="15" customHeight="1">
      <c r="A35" s="74"/>
      <c r="B35" s="74"/>
      <c r="C35" s="74"/>
      <c r="D35" s="74"/>
      <c r="E35" s="74"/>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74"/>
      <c r="AL35" s="74"/>
      <c r="AM35" s="65"/>
    </row>
    <row r="36" spans="1:51" ht="15" customHeight="1">
      <c r="A36" s="87" t="s">
        <v>132</v>
      </c>
      <c r="B36" s="88"/>
      <c r="C36" s="89"/>
      <c r="D36" s="89"/>
      <c r="E36" s="89"/>
      <c r="F36" s="90"/>
      <c r="G36" s="89"/>
      <c r="H36" s="91"/>
      <c r="I36" s="91"/>
      <c r="J36" s="91"/>
      <c r="K36" s="91"/>
      <c r="L36" s="91"/>
      <c r="M36" s="91"/>
      <c r="N36" s="91"/>
      <c r="O36" s="91"/>
      <c r="P36" s="91"/>
      <c r="Q36" s="91"/>
      <c r="R36" s="91">
        <v>6</v>
      </c>
      <c r="S36" s="91"/>
      <c r="T36" s="91"/>
      <c r="U36" s="91"/>
      <c r="V36" s="91"/>
      <c r="W36" s="91"/>
      <c r="X36" s="91">
        <v>7</v>
      </c>
      <c r="Y36" s="91"/>
      <c r="Z36" s="91"/>
      <c r="AA36" s="91"/>
      <c r="AB36" s="91"/>
      <c r="AC36" s="91"/>
      <c r="AD36" s="91">
        <v>8</v>
      </c>
      <c r="AE36" s="91"/>
      <c r="AF36" s="91"/>
      <c r="AG36" s="92"/>
      <c r="AH36" s="92"/>
      <c r="AI36" s="92"/>
      <c r="AJ36" s="92">
        <v>9</v>
      </c>
      <c r="AK36" s="93"/>
      <c r="AL36" s="93"/>
      <c r="AM36" s="65"/>
    </row>
    <row r="37" spans="1:51" s="87" customFormat="1" ht="15" customHeight="1">
      <c r="A37" s="87" t="s">
        <v>133</v>
      </c>
      <c r="B37" s="94"/>
      <c r="C37" s="94"/>
      <c r="D37" s="94"/>
      <c r="E37" s="94"/>
      <c r="F37" s="94"/>
      <c r="G37" s="9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51" s="87" customFormat="1" ht="15" customHeight="1">
      <c r="A38" s="87" t="s">
        <v>134</v>
      </c>
      <c r="B38" s="94"/>
      <c r="C38" s="94"/>
      <c r="D38" s="94"/>
      <c r="E38" s="94"/>
      <c r="F38" s="94"/>
      <c r="G38" s="9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row>
    <row r="39" spans="1:51" s="87" customFormat="1" ht="15" customHeight="1">
      <c r="A39" s="87" t="s">
        <v>135</v>
      </c>
      <c r="B39" s="94"/>
      <c r="C39" s="94"/>
      <c r="D39" s="94"/>
      <c r="E39" s="94"/>
      <c r="F39" s="94"/>
      <c r="G39" s="9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row>
    <row r="40" spans="1:51" s="87" customFormat="1" ht="15" customHeight="1">
      <c r="A40" s="87" t="s">
        <v>136</v>
      </c>
      <c r="B40" s="94"/>
      <c r="C40" s="94"/>
      <c r="D40" s="94"/>
      <c r="E40" s="94"/>
      <c r="F40" s="94"/>
      <c r="G40" s="9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row>
    <row r="41" spans="1:51" ht="15" customHeight="1">
      <c r="A41" s="87" t="s">
        <v>137</v>
      </c>
      <c r="B41" s="95"/>
      <c r="C41" s="87"/>
      <c r="D41" s="87"/>
      <c r="E41" s="87"/>
      <c r="F41" s="87"/>
      <c r="G41" s="87"/>
    </row>
    <row r="42" spans="1:51" ht="15" customHeight="1">
      <c r="A42" s="87" t="s">
        <v>138</v>
      </c>
      <c r="B42" s="95"/>
      <c r="C42" s="87"/>
      <c r="D42" s="87"/>
      <c r="E42" s="87"/>
      <c r="F42" s="87"/>
      <c r="G42" s="87"/>
    </row>
    <row r="43" spans="1:51" ht="15" customHeight="1">
      <c r="A43" s="87"/>
      <c r="B43" s="76" t="s">
        <v>139</v>
      </c>
      <c r="C43" s="263" t="s">
        <v>140</v>
      </c>
      <c r="D43" s="263"/>
      <c r="E43" s="263"/>
      <c r="F43" s="87"/>
      <c r="G43" s="87"/>
    </row>
    <row r="44" spans="1:51" ht="15" customHeight="1">
      <c r="A44" s="87"/>
      <c r="B44" s="96" t="s">
        <v>141</v>
      </c>
      <c r="C44" s="257" t="s">
        <v>142</v>
      </c>
      <c r="D44" s="257"/>
      <c r="E44" s="257"/>
      <c r="F44" s="87"/>
      <c r="G44" s="87"/>
    </row>
    <row r="45" spans="1:51" ht="15" customHeight="1">
      <c r="A45" s="87"/>
      <c r="B45" s="96" t="s">
        <v>143</v>
      </c>
      <c r="C45" s="257" t="s">
        <v>144</v>
      </c>
      <c r="D45" s="257"/>
      <c r="E45" s="257"/>
      <c r="F45" s="87"/>
      <c r="G45" s="87"/>
    </row>
    <row r="46" spans="1:51" ht="15" customHeight="1">
      <c r="A46" s="87"/>
      <c r="B46" s="96" t="s">
        <v>145</v>
      </c>
      <c r="C46" s="257" t="s">
        <v>146</v>
      </c>
      <c r="D46" s="257"/>
      <c r="E46" s="257"/>
      <c r="F46" s="87"/>
      <c r="G46" s="87"/>
    </row>
    <row r="47" spans="1:51" ht="15" customHeight="1">
      <c r="A47" s="87"/>
      <c r="B47" s="96" t="s">
        <v>147</v>
      </c>
      <c r="C47" s="257" t="s">
        <v>148</v>
      </c>
      <c r="D47" s="257"/>
      <c r="E47" s="257"/>
      <c r="F47" s="87"/>
      <c r="G47" s="87"/>
    </row>
    <row r="48" spans="1:51" ht="15" customHeight="1">
      <c r="A48" s="87"/>
      <c r="B48" s="87" t="s">
        <v>149</v>
      </c>
      <c r="C48" s="87"/>
      <c r="D48" s="87"/>
      <c r="E48" s="87"/>
      <c r="F48" s="87"/>
      <c r="G48" s="87"/>
    </row>
    <row r="49" spans="1:7" ht="15" customHeight="1">
      <c r="A49" s="87"/>
      <c r="B49" s="87" t="s">
        <v>150</v>
      </c>
      <c r="C49" s="87"/>
      <c r="D49" s="87"/>
      <c r="E49" s="87"/>
      <c r="F49" s="87"/>
      <c r="G49" s="87"/>
    </row>
    <row r="50" spans="1:7" ht="15" customHeight="1">
      <c r="A50" s="87"/>
      <c r="B50" s="87" t="s">
        <v>151</v>
      </c>
      <c r="C50" s="87"/>
      <c r="D50" s="87"/>
      <c r="E50" s="87"/>
      <c r="F50" s="87"/>
      <c r="G50" s="87"/>
    </row>
    <row r="51" spans="1:7" ht="15" customHeight="1">
      <c r="A51" s="87" t="s">
        <v>152</v>
      </c>
      <c r="B51" s="95"/>
      <c r="C51" s="87"/>
      <c r="D51" s="87"/>
      <c r="E51" s="87"/>
      <c r="F51" s="87"/>
      <c r="G51" s="87"/>
    </row>
    <row r="52" spans="1:7" ht="15" customHeight="1">
      <c r="A52" s="87" t="s">
        <v>153</v>
      </c>
      <c r="B52" s="95"/>
      <c r="C52" s="87"/>
      <c r="D52" s="87"/>
      <c r="E52" s="87"/>
      <c r="F52" s="87"/>
      <c r="G52" s="87"/>
    </row>
    <row r="53" spans="1:7" ht="15" customHeight="1">
      <c r="A53" s="87" t="s">
        <v>154</v>
      </c>
      <c r="B53" s="95"/>
      <c r="C53" s="87"/>
      <c r="D53" s="87"/>
      <c r="E53" s="87"/>
      <c r="F53" s="87"/>
      <c r="G53" s="87"/>
    </row>
    <row r="54" spans="1:7" ht="15" customHeight="1">
      <c r="A54" s="87" t="s">
        <v>155</v>
      </c>
      <c r="B54" s="95"/>
      <c r="C54" s="87"/>
      <c r="D54" s="87"/>
      <c r="E54" s="87"/>
      <c r="F54" s="87"/>
      <c r="G54" s="87"/>
    </row>
    <row r="55" spans="1:7" ht="15" customHeight="1">
      <c r="A55" s="87" t="s">
        <v>156</v>
      </c>
      <c r="B55" s="95"/>
      <c r="C55" s="87"/>
      <c r="D55" s="87"/>
      <c r="E55" s="87"/>
      <c r="F55" s="87"/>
      <c r="G55" s="87"/>
    </row>
    <row r="56" spans="1:7" ht="15" customHeight="1">
      <c r="A56" s="87" t="s">
        <v>157</v>
      </c>
      <c r="B56" s="95"/>
      <c r="C56" s="87"/>
      <c r="D56" s="87"/>
      <c r="E56" s="87"/>
      <c r="F56" s="87"/>
      <c r="G56" s="87"/>
    </row>
    <row r="57" spans="1:7" ht="15" customHeight="1">
      <c r="A57" s="87"/>
      <c r="B57" s="87" t="s">
        <v>158</v>
      </c>
      <c r="C57" s="87"/>
      <c r="D57" s="87"/>
      <c r="E57" s="87"/>
      <c r="F57" s="87"/>
      <c r="G57" s="87"/>
    </row>
    <row r="58" spans="1:7" ht="15" customHeight="1">
      <c r="A58" s="87"/>
      <c r="B58" s="87" t="s">
        <v>159</v>
      </c>
      <c r="C58" s="87"/>
      <c r="D58" s="87"/>
      <c r="E58" s="87"/>
      <c r="F58" s="87"/>
      <c r="G58" s="87"/>
    </row>
    <row r="59" spans="1:7" ht="15" customHeight="1">
      <c r="A59" s="87" t="s">
        <v>160</v>
      </c>
      <c r="B59" s="95"/>
      <c r="C59" s="87"/>
      <c r="D59" s="87"/>
      <c r="E59" s="87"/>
      <c r="F59" s="87"/>
      <c r="G59" s="87"/>
    </row>
    <row r="60" spans="1:7" ht="15" customHeight="1">
      <c r="A60" s="87" t="s">
        <v>161</v>
      </c>
      <c r="B60" s="95"/>
      <c r="C60" s="87"/>
      <c r="D60" s="87"/>
      <c r="E60" s="87"/>
      <c r="F60" s="87"/>
      <c r="G60" s="87"/>
    </row>
    <row r="61" spans="1:7" ht="15" customHeight="1">
      <c r="A61" s="87" t="s">
        <v>162</v>
      </c>
      <c r="B61" s="95"/>
      <c r="C61" s="87"/>
      <c r="D61" s="87"/>
      <c r="E61" s="87"/>
      <c r="F61" s="87"/>
      <c r="G61" s="87"/>
    </row>
    <row r="62" spans="1:7" ht="15" customHeight="1">
      <c r="A62" s="87" t="s">
        <v>163</v>
      </c>
      <c r="B62" s="95"/>
      <c r="C62" s="87"/>
      <c r="D62" s="87"/>
      <c r="E62" s="87"/>
      <c r="F62" s="87"/>
      <c r="G62" s="87"/>
    </row>
    <row r="63" spans="1:7" ht="15" customHeight="1">
      <c r="A63" s="87" t="s">
        <v>164</v>
      </c>
      <c r="B63" s="95"/>
      <c r="C63" s="87"/>
      <c r="D63" s="87"/>
      <c r="E63" s="87"/>
      <c r="F63" s="87"/>
      <c r="G63" s="87"/>
    </row>
    <row r="64" spans="1:7" ht="15" customHeight="1">
      <c r="A64" s="87" t="s">
        <v>165</v>
      </c>
      <c r="B64" s="95"/>
      <c r="C64" s="87"/>
      <c r="D64" s="87"/>
      <c r="E64" s="87"/>
      <c r="F64" s="87"/>
      <c r="G64" s="87"/>
    </row>
    <row r="65" spans="1:7" ht="15" customHeight="1">
      <c r="A65" s="87" t="s">
        <v>166</v>
      </c>
      <c r="B65" s="95"/>
      <c r="C65" s="87"/>
      <c r="D65" s="87"/>
      <c r="E65" s="87"/>
      <c r="F65" s="87"/>
      <c r="G65" s="87"/>
    </row>
    <row r="66" spans="1:7" ht="15" customHeight="1">
      <c r="A66" s="87" t="s">
        <v>167</v>
      </c>
      <c r="B66" s="95"/>
      <c r="C66" s="87"/>
      <c r="D66" s="87"/>
      <c r="E66" s="87"/>
      <c r="F66" s="87"/>
      <c r="G66" s="87"/>
    </row>
  </sheetData>
  <mergeCells count="54">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
  <dataValidations count="5">
    <dataValidation type="list" allowBlank="1" showInputMessage="1" showErrorMessage="1" sqref="C11:C30" xr:uid="{31FD3157-E3B8-4E6A-8498-1669EFE7F825}">
      <formula1>"A,B,C,D"</formula1>
    </dataValidation>
    <dataValidation type="list" allowBlank="1" showInputMessage="1" showErrorMessage="1" sqref="AK4:AN4" xr:uid="{F9376C12-3C36-4105-ABB6-AA999F92AE3F}">
      <formula1>"予定,実績"</formula1>
    </dataValidation>
    <dataValidation type="list" allowBlank="1" showInputMessage="1" showErrorMessage="1" sqref="AK3:AN3" xr:uid="{1A7EBBFA-083E-4841-9B49-CFF6C713ABC2}">
      <formula1>"４週,歴月"</formula1>
    </dataValidation>
    <dataValidation type="list" allowBlank="1" showInputMessage="1" sqref="B12:B30" xr:uid="{39C8AF3A-E91D-432E-851D-893B522DB706}">
      <formula1>INDIRECT($AK$1)</formula1>
    </dataValidation>
    <dataValidation allowBlank="1" showInputMessage="1" sqref="B11" xr:uid="{66E8A52D-2A2C-43FA-A12B-ED0363D9F35E}"/>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49</vt:i4>
      </vt:variant>
    </vt:vector>
  </HeadingPairs>
  <TitlesOfParts>
    <vt:vector size="64" baseType="lpstr">
      <vt:lpstr>提出書類確認リスト</vt:lpstr>
      <vt:lpstr>加算収入状況</vt:lpstr>
      <vt:lpstr>利用者負担額</vt:lpstr>
      <vt:lpstr>避難・救出訓練等実施状況</vt:lpstr>
      <vt:lpstr>義務化取組実施状況</vt:lpstr>
      <vt:lpstr>勤務形態一覧表（療養介護）</vt:lpstr>
      <vt:lpstr>勤務形態一覧表（短期入所・併設型）</vt:lpstr>
      <vt:lpstr>勤務形態一覧表（短期入所・空床利用型）</vt:lpstr>
      <vt:lpstr>勤務形態一覧表（短期入所・単独型）</vt:lpstr>
      <vt:lpstr>勤務形態一覧表（重度障害者等包括支援）</vt:lpstr>
      <vt:lpstr>勤務形態一覧表（生活訓練）</vt:lpstr>
      <vt:lpstr>勤務形態一覧表（共同生活援助・介護サービス包括型）</vt:lpstr>
      <vt:lpstr>勤務形態一覧表（共同生活援助・外部サービス利用型）</vt:lpstr>
      <vt:lpstr>勤務形態一覧表（共同生活援助・日中サービス支援型</vt:lpstr>
      <vt:lpstr>選択肢</vt:lpstr>
      <vt:lpstr>加算収入状況!Print_Area</vt:lpstr>
      <vt:lpstr>義務化取組実施状況!Print_Area</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'勤務形態一覧表（重度障害者等包括支援）'!Print_Area</vt:lpstr>
      <vt:lpstr>'勤務形態一覧表（生活訓練）'!Print_Area</vt:lpstr>
      <vt:lpstr>'勤務形態一覧表（短期入所・空床利用型）'!Print_Area</vt:lpstr>
      <vt:lpstr>'勤務形態一覧表（短期入所・単独型）'!Print_Area</vt:lpstr>
      <vt:lpstr>'勤務形態一覧表（短期入所・併設型）'!Print_Area</vt:lpstr>
      <vt:lpstr>'勤務形態一覧表（療養介護）'!Print_Area</vt:lpstr>
      <vt:lpstr>提出書類確認リスト!Print_Area</vt:lpstr>
      <vt:lpstr>避難・救出訓練等実施状況!Print_Area</vt:lpstr>
      <vt:lpstr>利用者負担額!Print_Area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2023-05-16T04:10:32Z</dcterms:created>
  <dcterms:modified xsi:type="dcterms:W3CDTF">2026-05-07T06:11:01Z</dcterms:modified>
</cp:coreProperties>
</file>