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1AD5A76-3AFD-47ED-872D-E1FE7B451B3B}" xr6:coauthVersionLast="47" xr6:coauthVersionMax="47" xr10:uidLastSave="{00000000-0000-0000-0000-000000000000}"/>
  <bookViews>
    <workbookView xWindow="-110" yWindow="-110" windowWidth="19420" windowHeight="10300" xr2:uid="{00000000-000D-0000-FFFF-FFFF00000000}"/>
  </bookViews>
  <sheets>
    <sheet name="提出書類確認リスト" sheetId="4" r:id="rId1"/>
    <sheet name="入所者の状況" sheetId="5" r:id="rId2"/>
    <sheet name="加算収入状況" sheetId="6" r:id="rId3"/>
    <sheet name="生産活動" sheetId="7" r:id="rId4"/>
    <sheet name="利用者負担額" sheetId="8" r:id="rId5"/>
    <sheet name="避難・救出訓練等実施状況" sheetId="9" r:id="rId6"/>
    <sheet name="義務化取組実施状況" sheetId="11" r:id="rId7"/>
    <sheet name="勤務形態一覧表（生活介護）" sheetId="18" r:id="rId8"/>
    <sheet name="勤務形態一覧表（短期入所・併設型）" sheetId="19" r:id="rId9"/>
    <sheet name="勤務形態一覧表（短期入所・空床利用型）" sheetId="20" r:id="rId10"/>
    <sheet name="勤務形態一覧表（短期入所・単独型）" sheetId="21" r:id="rId11"/>
    <sheet name="勤務形態一覧表（重度障害者等包括支援）" sheetId="22" r:id="rId12"/>
    <sheet name="勤務形態一覧表（機能訓練）" sheetId="23" r:id="rId13"/>
    <sheet name="勤務形態一覧表（生活訓練）" sheetId="24" r:id="rId14"/>
    <sheet name="勤務形態一覧表（就労選択支援）" sheetId="25" r:id="rId15"/>
    <sheet name="勤務形態一覧表（就労移行支援）" sheetId="26" r:id="rId16"/>
    <sheet name="勤務形態一覧表（認定指定就労移行支援）" sheetId="27" r:id="rId17"/>
    <sheet name="勤務形態一覧表（就労継続支援A型）" sheetId="28" r:id="rId18"/>
    <sheet name="勤務形態一覧表（就労継続支援B型) " sheetId="37" r:id="rId19"/>
    <sheet name="勤務形態一覧表（就労定着支援）" sheetId="29" r:id="rId20"/>
    <sheet name="勤務形態一覧表（自立生活援助）" sheetId="30" r:id="rId21"/>
    <sheet name="勤務形態一覧表（障害者支援施設）" sheetId="34" r:id="rId22"/>
    <sheet name="選択肢" sheetId="36" r:id="rId2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加算収入状況!$A$1:$L$38</definedName>
    <definedName name="_xlnm.Print_Area" localSheetId="6">義務化取組実施状況!$B$2:$F$20</definedName>
    <definedName name="_xlnm.Print_Area" localSheetId="12">'勤務形態一覧表（機能訓練）'!$A$1:$AN$82</definedName>
    <definedName name="_xlnm.Print_Area" localSheetId="20">'勤務形態一覧表（自立生活援助）'!$A$1:$AN$82</definedName>
    <definedName name="_xlnm.Print_Area" localSheetId="15">'勤務形態一覧表（就労移行支援）'!$A$1:$AN$84</definedName>
    <definedName name="_xlnm.Print_Area" localSheetId="17">'勤務形態一覧表（就労継続支援A型）'!$A$1:$AO$85</definedName>
    <definedName name="_xlnm.Print_Area" localSheetId="18">'勤務形態一覧表（就労継続支援B型) '!$A$1:$AO$85</definedName>
    <definedName name="_xlnm.Print_Area" localSheetId="14">'勤務形態一覧表（就労選択支援）'!$A$1:$AN$82</definedName>
    <definedName name="_xlnm.Print_Area" localSheetId="19">'勤務形態一覧表（就労定着支援）'!$A$1:$AN$82</definedName>
    <definedName name="_xlnm.Print_Area" localSheetId="11">'勤務形態一覧表（重度障害者等包括支援）'!$A$1:$AN$66</definedName>
    <definedName name="_xlnm.Print_Area" localSheetId="21">'勤務形態一覧表（障害者支援施設）'!$A$1:$AX$101</definedName>
    <definedName name="_xlnm.Print_Area" localSheetId="7">'勤務形態一覧表（生活介護）'!$A$1:$AN$89</definedName>
    <definedName name="_xlnm.Print_Area" localSheetId="13">'勤務形態一覧表（生活訓練）'!$A$1:$AN$84</definedName>
    <definedName name="_xlnm.Print_Area" localSheetId="9">'勤務形態一覧表（短期入所・空床利用型）'!$A$1:$AN$66</definedName>
    <definedName name="_xlnm.Print_Area" localSheetId="10">'勤務形態一覧表（短期入所・単独型）'!$A$1:$AN$66</definedName>
    <definedName name="_xlnm.Print_Area" localSheetId="8">'勤務形態一覧表（短期入所・併設型）'!$A$1:$AN$66</definedName>
    <definedName name="_xlnm.Print_Area" localSheetId="16">'勤務形態一覧表（認定指定就労移行支援）'!$A$1:$AN$84</definedName>
    <definedName name="_xlnm.Print_Area" localSheetId="3">生産活動!$A$1:$AI$36</definedName>
    <definedName name="_xlnm.Print_Area" localSheetId="0">提出書類確認リスト!$B$2:$G$48</definedName>
    <definedName name="_xlnm.Print_Area" localSheetId="1">入所者の状況!$A$1:$N$35</definedName>
    <definedName name="_xlnm.Print_Area" localSheetId="5">避難・救出訓練等実施状況!$B$1:$U$49</definedName>
    <definedName name="_xlnm.Print_Area" localSheetId="4">利用者負担額!$B$2:$E$38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37" l="1"/>
  <c r="AG52" i="37"/>
  <c r="AA52" i="37"/>
  <c r="U52" i="37"/>
  <c r="O52" i="37"/>
  <c r="I52" i="37"/>
  <c r="E52" i="37"/>
  <c r="C52" i="37"/>
  <c r="AM51" i="37"/>
  <c r="AL51" i="37"/>
  <c r="AJ51" i="37"/>
  <c r="AG51" i="37"/>
  <c r="AD51" i="37"/>
  <c r="AA51" i="37"/>
  <c r="X51" i="37"/>
  <c r="U51" i="37"/>
  <c r="R51" i="37"/>
  <c r="O51" i="37"/>
  <c r="L51" i="37"/>
  <c r="I51" i="37"/>
  <c r="F51" i="37"/>
  <c r="E51" i="37"/>
  <c r="D51" i="37"/>
  <c r="C51" i="37"/>
  <c r="AM50" i="37"/>
  <c r="AL50" i="37"/>
  <c r="AJ50" i="37"/>
  <c r="AG50" i="37"/>
  <c r="AD50" i="37"/>
  <c r="AA50" i="37"/>
  <c r="X50" i="37"/>
  <c r="U50" i="37"/>
  <c r="R50" i="37"/>
  <c r="O50" i="37"/>
  <c r="L50" i="37"/>
  <c r="I50" i="37"/>
  <c r="F50" i="37"/>
  <c r="E50" i="37"/>
  <c r="D50" i="37"/>
  <c r="C50" i="37"/>
  <c r="AJ41" i="37"/>
  <c r="AJ40" i="37"/>
  <c r="AL40" i="37" s="1"/>
  <c r="AJ32" i="37"/>
  <c r="AI32" i="37"/>
  <c r="AH32" i="37"/>
  <c r="AG32" i="37"/>
  <c r="AF32" i="37"/>
  <c r="AE32" i="37"/>
  <c r="AD32" i="37"/>
  <c r="AC32" i="37"/>
  <c r="AB32" i="37"/>
  <c r="AA32" i="37"/>
  <c r="Z32" i="37"/>
  <c r="Y32" i="37"/>
  <c r="X32" i="37"/>
  <c r="W32" i="37"/>
  <c r="V32" i="37"/>
  <c r="U32" i="37"/>
  <c r="T32" i="37"/>
  <c r="S32" i="37"/>
  <c r="R32" i="37"/>
  <c r="Q32" i="37"/>
  <c r="P32" i="37"/>
  <c r="O32" i="37"/>
  <c r="N32" i="37"/>
  <c r="M32" i="37"/>
  <c r="L32" i="37"/>
  <c r="K32" i="37"/>
  <c r="J32" i="37"/>
  <c r="I32" i="37"/>
  <c r="H32" i="37"/>
  <c r="G32" i="37"/>
  <c r="AK32" i="37" s="1"/>
  <c r="AL32" i="37" s="1"/>
  <c r="F32" i="37"/>
  <c r="AL31" i="37"/>
  <c r="AK31" i="37"/>
  <c r="AL30" i="37"/>
  <c r="AK30" i="37"/>
  <c r="AL29" i="37"/>
  <c r="AK29" i="37"/>
  <c r="AL28" i="37"/>
  <c r="AK28" i="37"/>
  <c r="AL27" i="37"/>
  <c r="AK27" i="37"/>
  <c r="AL26" i="37"/>
  <c r="AK26" i="37"/>
  <c r="AL25" i="37"/>
  <c r="AK25" i="37"/>
  <c r="AL24" i="37"/>
  <c r="AK24" i="37"/>
  <c r="AL23" i="37"/>
  <c r="AK23" i="37"/>
  <c r="AL22" i="37"/>
  <c r="AK22" i="37"/>
  <c r="AL21" i="37"/>
  <c r="AK21" i="37"/>
  <c r="AL20" i="37"/>
  <c r="AK20" i="37"/>
  <c r="AL19" i="37"/>
  <c r="AK19" i="37"/>
  <c r="AL18" i="37"/>
  <c r="AK18" i="37"/>
  <c r="AL17" i="37"/>
  <c r="AK17" i="37"/>
  <c r="AL16" i="37"/>
  <c r="AK16" i="37"/>
  <c r="AL15" i="37"/>
  <c r="AK15" i="37"/>
  <c r="AL14" i="37"/>
  <c r="AK14" i="37"/>
  <c r="AL13" i="37"/>
  <c r="AK13" i="37"/>
  <c r="AL12" i="37"/>
  <c r="AK12" i="37"/>
  <c r="AG11" i="37"/>
  <c r="AF11" i="37"/>
  <c r="AE11" i="37"/>
  <c r="AD11" i="37"/>
  <c r="AC11" i="37"/>
  <c r="AB11" i="37"/>
  <c r="AA11" i="37"/>
  <c r="Z11" i="37"/>
  <c r="Y11" i="37"/>
  <c r="X11" i="37"/>
  <c r="W11" i="37"/>
  <c r="V11" i="37"/>
  <c r="U11" i="37"/>
  <c r="T11" i="37"/>
  <c r="S11" i="37"/>
  <c r="R11" i="37"/>
  <c r="Q11" i="37"/>
  <c r="P11" i="37"/>
  <c r="O11" i="37"/>
  <c r="N11" i="37"/>
  <c r="M11" i="37"/>
  <c r="L11" i="37"/>
  <c r="K11" i="37"/>
  <c r="J11" i="37"/>
  <c r="I11" i="37"/>
  <c r="H11" i="37"/>
  <c r="G11" i="37"/>
  <c r="F11" i="37"/>
  <c r="AJ11" i="37" s="1"/>
  <c r="AI10" i="37"/>
  <c r="AG10" i="37"/>
  <c r="AF10" i="37"/>
  <c r="AE10" i="37"/>
  <c r="AD10" i="37"/>
  <c r="AC10" i="37"/>
  <c r="AB10" i="37"/>
  <c r="AA10" i="37"/>
  <c r="Z10" i="37"/>
  <c r="Y10" i="37"/>
  <c r="X10" i="37"/>
  <c r="W10" i="37"/>
  <c r="V10" i="37"/>
  <c r="U10" i="37"/>
  <c r="T10" i="37"/>
  <c r="S10" i="37"/>
  <c r="R10" i="37"/>
  <c r="Q10" i="37"/>
  <c r="P10" i="37"/>
  <c r="O10" i="37"/>
  <c r="N10" i="37"/>
  <c r="M10" i="37"/>
  <c r="L10" i="37"/>
  <c r="K10" i="37"/>
  <c r="J10" i="37"/>
  <c r="I10" i="37"/>
  <c r="H10" i="37"/>
  <c r="G10" i="37"/>
  <c r="F10" i="37"/>
  <c r="AJ10" i="37" s="1"/>
  <c r="F4" i="11"/>
  <c r="E4" i="11"/>
  <c r="D4" i="11"/>
  <c r="E70" i="34"/>
  <c r="E69" i="34"/>
  <c r="C69" i="34"/>
  <c r="D68" i="34"/>
  <c r="C68" i="34"/>
  <c r="D67" i="34"/>
  <c r="C67" i="34"/>
  <c r="E65" i="34"/>
  <c r="F68" i="34" s="1"/>
  <c r="C65" i="34"/>
  <c r="O63" i="34"/>
  <c r="AD62" i="34"/>
  <c r="AA62" i="34"/>
  <c r="X62" i="34"/>
  <c r="F62" i="34"/>
  <c r="D62" i="34"/>
  <c r="AM61" i="34"/>
  <c r="AA61" i="34"/>
  <c r="X61" i="34"/>
  <c r="F61" i="34"/>
  <c r="D61" i="34"/>
  <c r="AL59" i="34"/>
  <c r="AG59" i="34"/>
  <c r="AA59" i="34"/>
  <c r="AA63" i="34" s="1"/>
  <c r="U59" i="34"/>
  <c r="U63" i="34" s="1"/>
  <c r="O59" i="34"/>
  <c r="I59" i="34"/>
  <c r="E59" i="34"/>
  <c r="C59" i="34"/>
  <c r="AG56" i="34"/>
  <c r="AA56" i="34"/>
  <c r="U56" i="34"/>
  <c r="O56" i="34"/>
  <c r="I56" i="34"/>
  <c r="AJ51" i="34"/>
  <c r="AJ50" i="34"/>
  <c r="AJ49" i="34"/>
  <c r="AJ48" i="34"/>
  <c r="AJ47" i="34"/>
  <c r="AJ46" i="34"/>
  <c r="AJ45" i="34"/>
  <c r="AJ44" i="34"/>
  <c r="AG43" i="34"/>
  <c r="AD43" i="34"/>
  <c r="AA43" i="34"/>
  <c r="X43" i="34"/>
  <c r="U43" i="34"/>
  <c r="R43" i="34"/>
  <c r="O43" i="34"/>
  <c r="L43" i="34"/>
  <c r="I43" i="34"/>
  <c r="F43" i="34"/>
  <c r="E43" i="34"/>
  <c r="D43" i="34"/>
  <c r="AJ31" i="34"/>
  <c r="AI31" i="34"/>
  <c r="AH31" i="34"/>
  <c r="AG31" i="34"/>
  <c r="AF31" i="34"/>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AW30" i="34"/>
  <c r="AL30" i="34"/>
  <c r="AK30" i="34"/>
  <c r="AW29" i="34"/>
  <c r="AK29" i="34"/>
  <c r="AL29" i="34" s="1"/>
  <c r="AW28" i="34"/>
  <c r="AL28" i="34"/>
  <c r="AK28" i="34"/>
  <c r="AW27" i="34"/>
  <c r="AL27" i="34"/>
  <c r="AK27" i="34"/>
  <c r="AW26" i="34"/>
  <c r="AK26" i="34"/>
  <c r="AL26" i="34" s="1"/>
  <c r="AW25" i="34"/>
  <c r="AK25" i="34"/>
  <c r="AL25" i="34" s="1"/>
  <c r="AW24" i="34"/>
  <c r="AL24" i="34"/>
  <c r="AK24" i="34"/>
  <c r="AW23" i="34"/>
  <c r="AK23" i="34"/>
  <c r="AL23" i="34" s="1"/>
  <c r="AW22" i="34"/>
  <c r="AK22" i="34"/>
  <c r="AL22" i="34" s="1"/>
  <c r="AW21" i="34"/>
  <c r="AK21" i="34"/>
  <c r="AL21" i="34" s="1"/>
  <c r="AW20" i="34"/>
  <c r="AL20" i="34"/>
  <c r="AK20" i="34"/>
  <c r="AW19" i="34"/>
  <c r="AK19" i="34"/>
  <c r="AL19" i="34" s="1"/>
  <c r="AW18" i="34"/>
  <c r="AK18" i="34"/>
  <c r="AL18" i="34" s="1"/>
  <c r="AW17" i="34"/>
  <c r="AK17" i="34"/>
  <c r="AL17" i="34" s="1"/>
  <c r="AW16" i="34"/>
  <c r="AL16" i="34"/>
  <c r="AK16" i="34"/>
  <c r="AW15" i="34"/>
  <c r="AK15" i="34"/>
  <c r="AL15" i="34" s="1"/>
  <c r="AW14" i="34"/>
  <c r="AL14" i="34"/>
  <c r="AK14" i="34"/>
  <c r="AW13" i="34"/>
  <c r="AK13" i="34"/>
  <c r="AL13" i="34" s="1"/>
  <c r="AW12" i="34"/>
  <c r="AL12" i="34"/>
  <c r="AK12" i="34"/>
  <c r="AW11" i="34"/>
  <c r="AL11" i="34"/>
  <c r="AK11" i="34"/>
  <c r="AG10" i="34"/>
  <c r="AF10" i="34"/>
  <c r="AE10" i="34"/>
  <c r="AD10" i="34"/>
  <c r="AC10" i="34"/>
  <c r="AB10" i="34"/>
  <c r="AA10" i="34"/>
  <c r="Z10" i="34"/>
  <c r="Y10" i="34"/>
  <c r="X10" i="34"/>
  <c r="W10" i="34"/>
  <c r="V10" i="34"/>
  <c r="U10" i="34"/>
  <c r="T10" i="34"/>
  <c r="S10" i="34"/>
  <c r="R10" i="34"/>
  <c r="Q10" i="34"/>
  <c r="P10" i="34"/>
  <c r="O10" i="34"/>
  <c r="N10" i="34"/>
  <c r="M10" i="34"/>
  <c r="L10" i="34"/>
  <c r="AV10" i="34" s="1"/>
  <c r="K10" i="34"/>
  <c r="AU10" i="34" s="1"/>
  <c r="J10" i="34"/>
  <c r="AT10" i="34" s="1"/>
  <c r="I10" i="34"/>
  <c r="AS10" i="34" s="1"/>
  <c r="H10" i="34"/>
  <c r="AR10" i="34" s="1"/>
  <c r="G10" i="34"/>
  <c r="AQ10" i="34" s="1"/>
  <c r="F10" i="34"/>
  <c r="AI10" i="34" s="1"/>
  <c r="AG9" i="34"/>
  <c r="AF9" i="34"/>
  <c r="AE9" i="34"/>
  <c r="AD9" i="34"/>
  <c r="AC9" i="34"/>
  <c r="AB9" i="34"/>
  <c r="AA9" i="34"/>
  <c r="Z9" i="34"/>
  <c r="Y9" i="34"/>
  <c r="X9" i="34"/>
  <c r="W9" i="34"/>
  <c r="V9" i="34"/>
  <c r="U9" i="34"/>
  <c r="T9" i="34"/>
  <c r="S9" i="34"/>
  <c r="R9" i="34"/>
  <c r="Q9" i="34"/>
  <c r="P9" i="34"/>
  <c r="O9" i="34"/>
  <c r="N9" i="34"/>
  <c r="M9" i="34"/>
  <c r="L9" i="34"/>
  <c r="AV9" i="34" s="1"/>
  <c r="K9" i="34"/>
  <c r="AU9" i="34" s="1"/>
  <c r="J9" i="34"/>
  <c r="AT9" i="34" s="1"/>
  <c r="I9" i="34"/>
  <c r="AS9" i="34" s="1"/>
  <c r="H9" i="34"/>
  <c r="AR9" i="34" s="1"/>
  <c r="G9" i="34"/>
  <c r="AQ9" i="34" s="1"/>
  <c r="F9" i="34"/>
  <c r="AL50" i="30"/>
  <c r="AG50" i="30"/>
  <c r="AA50" i="30"/>
  <c r="U50" i="30"/>
  <c r="O50" i="30"/>
  <c r="I50" i="30"/>
  <c r="E50" i="30"/>
  <c r="C50" i="30"/>
  <c r="AJ49" i="30"/>
  <c r="AG49" i="30"/>
  <c r="AD49" i="30"/>
  <c r="X49" i="30"/>
  <c r="L49" i="30"/>
  <c r="I49" i="30"/>
  <c r="AJ48" i="30"/>
  <c r="AG48" i="30"/>
  <c r="AD48" i="30"/>
  <c r="X48" i="30"/>
  <c r="L48" i="30"/>
  <c r="I48" i="30"/>
  <c r="AL46" i="30"/>
  <c r="AG46" i="30"/>
  <c r="AA46" i="30"/>
  <c r="U46" i="30"/>
  <c r="U49" i="30" s="1"/>
  <c r="O46" i="30"/>
  <c r="I46" i="30"/>
  <c r="E46" i="30"/>
  <c r="C46" i="30"/>
  <c r="D49" i="30" s="1"/>
  <c r="AJ39" i="30"/>
  <c r="AL38" i="30"/>
  <c r="E43" i="30" s="1"/>
  <c r="AJ38" i="30"/>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AK31" i="30" s="1"/>
  <c r="G31" i="30"/>
  <c r="F31" i="30"/>
  <c r="AK30" i="30"/>
  <c r="AK29" i="30"/>
  <c r="AK28" i="30"/>
  <c r="AK27" i="30"/>
  <c r="AK26" i="30"/>
  <c r="AK25" i="30"/>
  <c r="AK24" i="30"/>
  <c r="AK23" i="30"/>
  <c r="AK22" i="30"/>
  <c r="AK21" i="30"/>
  <c r="AK20" i="30"/>
  <c r="AK19" i="30"/>
  <c r="AK18" i="30"/>
  <c r="AK17" i="30"/>
  <c r="AK16" i="30"/>
  <c r="AK15" i="30"/>
  <c r="AK14" i="30"/>
  <c r="AK13" i="30"/>
  <c r="AK12" i="30"/>
  <c r="AK11"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AI10" i="30" s="1"/>
  <c r="AG9" i="30"/>
  <c r="AF9" i="30"/>
  <c r="AE9" i="30"/>
  <c r="AD9" i="30"/>
  <c r="AC9" i="30"/>
  <c r="AB9" i="30"/>
  <c r="AA9" i="30"/>
  <c r="Z9" i="30"/>
  <c r="Y9" i="30"/>
  <c r="X9" i="30"/>
  <c r="W9" i="30"/>
  <c r="V9" i="30"/>
  <c r="U9" i="30"/>
  <c r="T9" i="30"/>
  <c r="S9" i="30"/>
  <c r="R9" i="30"/>
  <c r="Q9" i="30"/>
  <c r="P9" i="30"/>
  <c r="O9" i="30"/>
  <c r="N9" i="30"/>
  <c r="M9" i="30"/>
  <c r="L9" i="30"/>
  <c r="K9" i="30"/>
  <c r="J9" i="30"/>
  <c r="I9" i="30"/>
  <c r="H9" i="30"/>
  <c r="G9" i="30"/>
  <c r="F9" i="30"/>
  <c r="AH9" i="30" s="1"/>
  <c r="AL50" i="29"/>
  <c r="AG50" i="29"/>
  <c r="AA50" i="29"/>
  <c r="U50" i="29"/>
  <c r="O50" i="29"/>
  <c r="E50" i="29"/>
  <c r="AM49" i="29"/>
  <c r="AL49" i="29"/>
  <c r="AJ49" i="29"/>
  <c r="AG49" i="29"/>
  <c r="AD49" i="29"/>
  <c r="AA49" i="29"/>
  <c r="X49" i="29"/>
  <c r="U49" i="29"/>
  <c r="R49" i="29"/>
  <c r="O49" i="29"/>
  <c r="L49" i="29"/>
  <c r="I49" i="29"/>
  <c r="F49" i="29"/>
  <c r="E49" i="29"/>
  <c r="D49" i="29"/>
  <c r="C49" i="29"/>
  <c r="AM48" i="29"/>
  <c r="AL48" i="29"/>
  <c r="AJ48" i="29"/>
  <c r="AG48" i="29"/>
  <c r="AD48" i="29"/>
  <c r="AA48" i="29"/>
  <c r="X48" i="29"/>
  <c r="U48" i="29"/>
  <c r="R48" i="29"/>
  <c r="O48" i="29"/>
  <c r="L48" i="29"/>
  <c r="I48" i="29"/>
  <c r="F48" i="29"/>
  <c r="E48" i="29"/>
  <c r="D48" i="29"/>
  <c r="C48" i="29"/>
  <c r="AJ39" i="29"/>
  <c r="AJ38" i="29"/>
  <c r="AJ31" i="29"/>
  <c r="AI31" i="29"/>
  <c r="AH31" i="29"/>
  <c r="AG31" i="29"/>
  <c r="AF31" i="29"/>
  <c r="AE31" i="29"/>
  <c r="AD31" i="29"/>
  <c r="AC31" i="29"/>
  <c r="AB31" i="29"/>
  <c r="AA31" i="29"/>
  <c r="Z31" i="29"/>
  <c r="Y31" i="29"/>
  <c r="X31" i="29"/>
  <c r="W31" i="29"/>
  <c r="V31" i="29"/>
  <c r="U31" i="29"/>
  <c r="T31" i="29"/>
  <c r="S31" i="29"/>
  <c r="R31" i="29"/>
  <c r="Q31" i="29"/>
  <c r="P31" i="29"/>
  <c r="O31" i="29"/>
  <c r="N31" i="29"/>
  <c r="M31" i="29"/>
  <c r="L31" i="29"/>
  <c r="K31" i="29"/>
  <c r="J31" i="29"/>
  <c r="I31" i="29"/>
  <c r="AK31" i="29" s="1"/>
  <c r="AL31" i="29" s="1"/>
  <c r="H31" i="29"/>
  <c r="G31" i="29"/>
  <c r="F31" i="29"/>
  <c r="AL30" i="29"/>
  <c r="AK30" i="29"/>
  <c r="AK29" i="29"/>
  <c r="AL29" i="29" s="1"/>
  <c r="AL28" i="29"/>
  <c r="AK28" i="29"/>
  <c r="AK27" i="29"/>
  <c r="AL27" i="29" s="1"/>
  <c r="AL26" i="29"/>
  <c r="AK26" i="29"/>
  <c r="AK25" i="29"/>
  <c r="AL25" i="29" s="1"/>
  <c r="AL24" i="29"/>
  <c r="AK24" i="29"/>
  <c r="AK23" i="29"/>
  <c r="AL23" i="29" s="1"/>
  <c r="AL22" i="29"/>
  <c r="AK22" i="29"/>
  <c r="AK21" i="29"/>
  <c r="AL21" i="29" s="1"/>
  <c r="AL20" i="29"/>
  <c r="AK20" i="29"/>
  <c r="AK19" i="29"/>
  <c r="AL19" i="29" s="1"/>
  <c r="AL18" i="29"/>
  <c r="AK18" i="29"/>
  <c r="AK17" i="29"/>
  <c r="AL17" i="29" s="1"/>
  <c r="AL16" i="29"/>
  <c r="AK16" i="29"/>
  <c r="AK15" i="29"/>
  <c r="AL15" i="29" s="1"/>
  <c r="AL14" i="29"/>
  <c r="AK14" i="29"/>
  <c r="AK13" i="29"/>
  <c r="AL13" i="29" s="1"/>
  <c r="AL12" i="29"/>
  <c r="AK12" i="29"/>
  <c r="AK11" i="29"/>
  <c r="C50" i="29" s="1"/>
  <c r="AG10" i="29"/>
  <c r="AF10" i="29"/>
  <c r="AE10" i="29"/>
  <c r="AD10" i="29"/>
  <c r="AC10" i="29"/>
  <c r="AB10" i="29"/>
  <c r="AA10" i="29"/>
  <c r="Z10" i="29"/>
  <c r="Y10" i="29"/>
  <c r="X10" i="29"/>
  <c r="W10" i="29"/>
  <c r="V10" i="29"/>
  <c r="U10" i="29"/>
  <c r="T10" i="29"/>
  <c r="S10" i="29"/>
  <c r="R10" i="29"/>
  <c r="Q10" i="29"/>
  <c r="P10" i="29"/>
  <c r="O10" i="29"/>
  <c r="N10" i="29"/>
  <c r="M10" i="29"/>
  <c r="L10" i="29"/>
  <c r="K10" i="29"/>
  <c r="J10" i="29"/>
  <c r="I10" i="29"/>
  <c r="H10" i="29"/>
  <c r="G10" i="29"/>
  <c r="F10" i="29"/>
  <c r="AI10" i="29" s="1"/>
  <c r="AG9" i="29"/>
  <c r="AF9" i="29"/>
  <c r="AE9" i="29"/>
  <c r="AD9" i="29"/>
  <c r="AC9" i="29"/>
  <c r="AB9" i="29"/>
  <c r="AA9" i="29"/>
  <c r="Z9" i="29"/>
  <c r="Y9" i="29"/>
  <c r="X9" i="29"/>
  <c r="W9" i="29"/>
  <c r="V9" i="29"/>
  <c r="U9" i="29"/>
  <c r="T9" i="29"/>
  <c r="S9" i="29"/>
  <c r="R9" i="29"/>
  <c r="Q9" i="29"/>
  <c r="P9" i="29"/>
  <c r="O9" i="29"/>
  <c r="N9" i="29"/>
  <c r="M9" i="29"/>
  <c r="L9" i="29"/>
  <c r="K9" i="29"/>
  <c r="J9" i="29"/>
  <c r="I9" i="29"/>
  <c r="H9" i="29"/>
  <c r="G9" i="29"/>
  <c r="F9" i="29"/>
  <c r="AH9" i="29" s="1"/>
  <c r="AL52" i="28"/>
  <c r="AG52" i="28"/>
  <c r="AA52" i="28"/>
  <c r="U52" i="28"/>
  <c r="E52" i="28"/>
  <c r="AM51" i="28"/>
  <c r="AL51" i="28"/>
  <c r="AJ51" i="28"/>
  <c r="AG51" i="28"/>
  <c r="AD51" i="28"/>
  <c r="AA51" i="28"/>
  <c r="X51" i="28"/>
  <c r="U51" i="28"/>
  <c r="R51" i="28"/>
  <c r="O51" i="28"/>
  <c r="L51" i="28"/>
  <c r="I51" i="28"/>
  <c r="F51" i="28"/>
  <c r="E51" i="28"/>
  <c r="D51" i="28"/>
  <c r="C51" i="28"/>
  <c r="AM50" i="28"/>
  <c r="AL50" i="28"/>
  <c r="AJ50" i="28"/>
  <c r="AG50" i="28"/>
  <c r="AD50" i="28"/>
  <c r="AA50" i="28"/>
  <c r="X50" i="28"/>
  <c r="U50" i="28"/>
  <c r="R50" i="28"/>
  <c r="O50" i="28"/>
  <c r="L50" i="28"/>
  <c r="I50" i="28"/>
  <c r="F50" i="28"/>
  <c r="E50" i="28"/>
  <c r="D50" i="28"/>
  <c r="C50" i="28"/>
  <c r="AJ41" i="28"/>
  <c r="AJ40" i="28"/>
  <c r="AL40" i="28" s="1"/>
  <c r="AJ32" i="28"/>
  <c r="AI32"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AK32" i="28" s="1"/>
  <c r="AL32" i="28" s="1"/>
  <c r="H32" i="28"/>
  <c r="G32" i="28"/>
  <c r="F32" i="28"/>
  <c r="AL31" i="28"/>
  <c r="AK31" i="28"/>
  <c r="AK30" i="28"/>
  <c r="AL30" i="28" s="1"/>
  <c r="AL29" i="28"/>
  <c r="AK29" i="28"/>
  <c r="AK28" i="28"/>
  <c r="AL28" i="28" s="1"/>
  <c r="AL27" i="28"/>
  <c r="AK27" i="28"/>
  <c r="AK26" i="28"/>
  <c r="AL26" i="28" s="1"/>
  <c r="AL25" i="28"/>
  <c r="AK25" i="28"/>
  <c r="AK24" i="28"/>
  <c r="AL24" i="28" s="1"/>
  <c r="AL23" i="28"/>
  <c r="AK23" i="28"/>
  <c r="AK22" i="28"/>
  <c r="AL22" i="28" s="1"/>
  <c r="AL21" i="28"/>
  <c r="AK21" i="28"/>
  <c r="AK20" i="28"/>
  <c r="AL20" i="28" s="1"/>
  <c r="AL19" i="28"/>
  <c r="AK19" i="28"/>
  <c r="AK18" i="28"/>
  <c r="AL18" i="28" s="1"/>
  <c r="AL17" i="28"/>
  <c r="AK17" i="28"/>
  <c r="AK16" i="28"/>
  <c r="AL16" i="28" s="1"/>
  <c r="AL15" i="28"/>
  <c r="AK15" i="28"/>
  <c r="O52" i="28" s="1"/>
  <c r="AK14" i="28"/>
  <c r="AL14" i="28" s="1"/>
  <c r="AL13" i="28"/>
  <c r="AK13" i="28"/>
  <c r="AK12" i="28"/>
  <c r="C52" i="28" s="1"/>
  <c r="AG11" i="28"/>
  <c r="AF11" i="28"/>
  <c r="AE11" i="28"/>
  <c r="AD11" i="28"/>
  <c r="AC11" i="28"/>
  <c r="AB11" i="28"/>
  <c r="AA11" i="28"/>
  <c r="Z11" i="28"/>
  <c r="Y11" i="28"/>
  <c r="X11" i="28"/>
  <c r="W11" i="28"/>
  <c r="V11" i="28"/>
  <c r="U11" i="28"/>
  <c r="T11" i="28"/>
  <c r="S11" i="28"/>
  <c r="R11" i="28"/>
  <c r="Q11" i="28"/>
  <c r="P11" i="28"/>
  <c r="O11" i="28"/>
  <c r="N11" i="28"/>
  <c r="M11" i="28"/>
  <c r="L11" i="28"/>
  <c r="K11" i="28"/>
  <c r="J11" i="28"/>
  <c r="I11" i="28"/>
  <c r="H11" i="28"/>
  <c r="G11" i="28"/>
  <c r="F11" i="28"/>
  <c r="AI11" i="28" s="1"/>
  <c r="AG10" i="28"/>
  <c r="AF10" i="28"/>
  <c r="AE10" i="28"/>
  <c r="AD10" i="28"/>
  <c r="AC10" i="28"/>
  <c r="AB10" i="28"/>
  <c r="AA10" i="28"/>
  <c r="Z10" i="28"/>
  <c r="Y10" i="28"/>
  <c r="X10" i="28"/>
  <c r="W10" i="28"/>
  <c r="V10" i="28"/>
  <c r="U10" i="28"/>
  <c r="T10" i="28"/>
  <c r="S10" i="28"/>
  <c r="R10" i="28"/>
  <c r="Q10" i="28"/>
  <c r="P10" i="28"/>
  <c r="O10" i="28"/>
  <c r="N10" i="28"/>
  <c r="M10" i="28"/>
  <c r="L10" i="28"/>
  <c r="K10" i="28"/>
  <c r="J10" i="28"/>
  <c r="I10" i="28"/>
  <c r="H10" i="28"/>
  <c r="G10" i="28"/>
  <c r="F10" i="28"/>
  <c r="AH10" i="28" s="1"/>
  <c r="AL51" i="27"/>
  <c r="AG51" i="27"/>
  <c r="AA51" i="27"/>
  <c r="U51" i="27"/>
  <c r="E51" i="27"/>
  <c r="AM50" i="27"/>
  <c r="AL50" i="27"/>
  <c r="AJ50" i="27"/>
  <c r="AG50" i="27"/>
  <c r="AD50" i="27"/>
  <c r="AA50" i="27"/>
  <c r="X50" i="27"/>
  <c r="U50" i="27"/>
  <c r="R50" i="27"/>
  <c r="O50" i="27"/>
  <c r="L50" i="27"/>
  <c r="I50" i="27"/>
  <c r="F50" i="27"/>
  <c r="E50" i="27"/>
  <c r="D50" i="27"/>
  <c r="C50" i="27"/>
  <c r="AM49" i="27"/>
  <c r="AL49" i="27"/>
  <c r="AJ49" i="27"/>
  <c r="AG49" i="27"/>
  <c r="AD49" i="27"/>
  <c r="AA49" i="27"/>
  <c r="X49" i="27"/>
  <c r="U49" i="27"/>
  <c r="R49" i="27"/>
  <c r="O49" i="27"/>
  <c r="L49" i="27"/>
  <c r="I49" i="27"/>
  <c r="F49" i="27"/>
  <c r="E49" i="27"/>
  <c r="D49" i="27"/>
  <c r="C49" i="27"/>
  <c r="AJ40" i="27"/>
  <c r="AJ39" i="27"/>
  <c r="AL39" i="27" s="1"/>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AK32" i="27" s="1"/>
  <c r="H32" i="27"/>
  <c r="G32" i="27"/>
  <c r="F32" i="27"/>
  <c r="AK31" i="27"/>
  <c r="AK30" i="27"/>
  <c r="AK29" i="27"/>
  <c r="AK28" i="27"/>
  <c r="AK27" i="27"/>
  <c r="AK26" i="27"/>
  <c r="AK25" i="27"/>
  <c r="AK24" i="27"/>
  <c r="AK23" i="27"/>
  <c r="AK22" i="27"/>
  <c r="AK21" i="27"/>
  <c r="AK20" i="27"/>
  <c r="AK19" i="27"/>
  <c r="AK18" i="27"/>
  <c r="AK17" i="27"/>
  <c r="AK16" i="27"/>
  <c r="AK15" i="27"/>
  <c r="O51" i="27" s="1"/>
  <c r="AK14" i="27"/>
  <c r="AK13" i="27"/>
  <c r="AK12" i="27"/>
  <c r="C51" i="27" s="1"/>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AI11" i="27" s="1"/>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H10" i="27" s="1"/>
  <c r="AL51" i="26"/>
  <c r="AG51" i="26"/>
  <c r="AA51" i="26"/>
  <c r="U51" i="26"/>
  <c r="E51" i="26"/>
  <c r="AM50" i="26"/>
  <c r="AL50" i="26"/>
  <c r="AJ50" i="26"/>
  <c r="AG50" i="26"/>
  <c r="AD50" i="26"/>
  <c r="AA50" i="26"/>
  <c r="X50" i="26"/>
  <c r="U50" i="26"/>
  <c r="R50" i="26"/>
  <c r="O50" i="26"/>
  <c r="L50" i="26"/>
  <c r="I50" i="26"/>
  <c r="F50" i="26"/>
  <c r="E50" i="26"/>
  <c r="D50" i="26"/>
  <c r="C50" i="26"/>
  <c r="AM49" i="26"/>
  <c r="AL49" i="26"/>
  <c r="AJ49" i="26"/>
  <c r="AG49" i="26"/>
  <c r="AD49" i="26"/>
  <c r="AA49" i="26"/>
  <c r="X49" i="26"/>
  <c r="U49" i="26"/>
  <c r="R49" i="26"/>
  <c r="O49" i="26"/>
  <c r="L49" i="26"/>
  <c r="I49" i="26"/>
  <c r="F49" i="26"/>
  <c r="E49" i="26"/>
  <c r="D49" i="26"/>
  <c r="C49" i="26"/>
  <c r="AJ40" i="26"/>
  <c r="AJ39" i="26"/>
  <c r="AL39" i="26" s="1"/>
  <c r="I44" i="26" s="1"/>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AK31" i="26"/>
  <c r="AL31" i="26" s="1"/>
  <c r="AK30" i="26"/>
  <c r="AL30" i="26" s="1"/>
  <c r="AK29" i="26"/>
  <c r="AL29" i="26" s="1"/>
  <c r="AK28" i="26"/>
  <c r="AL28" i="26" s="1"/>
  <c r="AK27" i="26"/>
  <c r="AL27" i="26" s="1"/>
  <c r="AK26" i="26"/>
  <c r="AL26" i="26" s="1"/>
  <c r="AK25" i="26"/>
  <c r="AL25" i="26" s="1"/>
  <c r="AL24" i="26"/>
  <c r="AK24" i="26"/>
  <c r="AK23" i="26"/>
  <c r="AL23" i="26" s="1"/>
  <c r="AK22" i="26"/>
  <c r="AL22" i="26" s="1"/>
  <c r="AK21" i="26"/>
  <c r="AL21" i="26" s="1"/>
  <c r="AK20" i="26"/>
  <c r="AL20" i="26" s="1"/>
  <c r="AK19" i="26"/>
  <c r="AL19" i="26" s="1"/>
  <c r="AK18" i="26"/>
  <c r="AL18" i="26" s="1"/>
  <c r="AK17" i="26"/>
  <c r="AL17" i="26" s="1"/>
  <c r="AL16" i="26"/>
  <c r="AK16" i="26"/>
  <c r="AK15" i="26"/>
  <c r="AL15" i="26" s="1"/>
  <c r="AK14" i="26"/>
  <c r="AK13" i="26"/>
  <c r="AL13" i="26" s="1"/>
  <c r="AK12" i="26"/>
  <c r="C51" i="26" s="1"/>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I10" i="26" s="1"/>
  <c r="AL50" i="25"/>
  <c r="AG50" i="25"/>
  <c r="AA50" i="25"/>
  <c r="U50" i="25"/>
  <c r="O50" i="25"/>
  <c r="I50" i="25"/>
  <c r="AM49" i="25"/>
  <c r="AL49" i="25"/>
  <c r="AJ49" i="25"/>
  <c r="AG49" i="25"/>
  <c r="AD49" i="25"/>
  <c r="AA49" i="25"/>
  <c r="X49" i="25"/>
  <c r="U49" i="25"/>
  <c r="R49" i="25"/>
  <c r="O49" i="25"/>
  <c r="L49" i="25"/>
  <c r="I49" i="25"/>
  <c r="F49" i="25"/>
  <c r="E49" i="25"/>
  <c r="D49" i="25"/>
  <c r="C49" i="25"/>
  <c r="AM48" i="25"/>
  <c r="AL48" i="25"/>
  <c r="AJ48" i="25"/>
  <c r="AG48" i="25"/>
  <c r="AD48" i="25"/>
  <c r="AA48" i="25"/>
  <c r="X48" i="25"/>
  <c r="U48" i="25"/>
  <c r="R48" i="25"/>
  <c r="O48" i="25"/>
  <c r="L48" i="25"/>
  <c r="I48" i="25"/>
  <c r="F48" i="25"/>
  <c r="E48" i="25"/>
  <c r="D48" i="25"/>
  <c r="C48" i="25"/>
  <c r="AJ39" i="25"/>
  <c r="AJ38"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AK31" i="25" s="1"/>
  <c r="AL31" i="25" s="1"/>
  <c r="H31" i="25"/>
  <c r="G31" i="25"/>
  <c r="F31" i="25"/>
  <c r="AL30" i="25"/>
  <c r="AK30" i="25"/>
  <c r="AK29" i="25"/>
  <c r="AL29" i="25" s="1"/>
  <c r="AL28" i="25"/>
  <c r="AK28" i="25"/>
  <c r="AK27" i="25"/>
  <c r="AL27" i="25" s="1"/>
  <c r="AL26" i="25"/>
  <c r="AK26" i="25"/>
  <c r="AK25" i="25"/>
  <c r="AL25" i="25" s="1"/>
  <c r="AL24" i="25"/>
  <c r="AK24" i="25"/>
  <c r="AK23" i="25"/>
  <c r="AL23" i="25" s="1"/>
  <c r="AL22" i="25"/>
  <c r="AK22" i="25"/>
  <c r="AK21" i="25"/>
  <c r="AL21" i="25" s="1"/>
  <c r="AL20" i="25"/>
  <c r="AK20" i="25"/>
  <c r="AK19" i="25"/>
  <c r="AL19" i="25" s="1"/>
  <c r="AL18" i="25"/>
  <c r="AK18" i="25"/>
  <c r="AK17" i="25"/>
  <c r="AL17" i="25" s="1"/>
  <c r="AL16" i="25"/>
  <c r="AK16" i="25"/>
  <c r="AK15" i="25"/>
  <c r="AL15" i="25" s="1"/>
  <c r="AL14" i="25"/>
  <c r="AK14" i="25"/>
  <c r="AK13" i="25"/>
  <c r="AL13" i="25" s="1"/>
  <c r="AL12" i="25"/>
  <c r="AK12" i="25"/>
  <c r="AK11" i="25"/>
  <c r="C50" i="25" s="1"/>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AI10" i="25" s="1"/>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AH9" i="25" s="1"/>
  <c r="AL52" i="24"/>
  <c r="X51" i="24"/>
  <c r="R51" i="24"/>
  <c r="F51" i="24"/>
  <c r="E51" i="24"/>
  <c r="D51" i="24"/>
  <c r="AL50" i="24"/>
  <c r="AD50" i="24"/>
  <c r="AA50" i="24"/>
  <c r="X50" i="24"/>
  <c r="O50" i="24"/>
  <c r="F50" i="24"/>
  <c r="E50" i="24"/>
  <c r="D50" i="24"/>
  <c r="AL48" i="24"/>
  <c r="AL51" i="24" s="1"/>
  <c r="AG48" i="24"/>
  <c r="AA48" i="24"/>
  <c r="AD51" i="24" s="1"/>
  <c r="U48" i="24"/>
  <c r="O48" i="24"/>
  <c r="O51" i="24" s="1"/>
  <c r="I48" i="24"/>
  <c r="I52" i="24" s="1"/>
  <c r="E48" i="24"/>
  <c r="E52" i="24" s="1"/>
  <c r="C48" i="24"/>
  <c r="AJ41" i="24"/>
  <c r="AJ40" i="24"/>
  <c r="AL40" i="24" s="1"/>
  <c r="AJ39" i="24"/>
  <c r="AL39" i="24" s="1"/>
  <c r="AG38" i="24"/>
  <c r="AD38" i="24"/>
  <c r="AA38" i="24"/>
  <c r="X38" i="24"/>
  <c r="U38" i="24"/>
  <c r="R38" i="24"/>
  <c r="O38" i="24"/>
  <c r="L38" i="24"/>
  <c r="I38" i="24"/>
  <c r="F38" i="24"/>
  <c r="E38" i="24"/>
  <c r="D38" i="24"/>
  <c r="AL31"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F31" i="24"/>
  <c r="AK31" i="24" s="1"/>
  <c r="AL30" i="24"/>
  <c r="AK30" i="24"/>
  <c r="AK29" i="24"/>
  <c r="AL29" i="24" s="1"/>
  <c r="AL28" i="24"/>
  <c r="AK28" i="24"/>
  <c r="AK27" i="24"/>
  <c r="AL27" i="24" s="1"/>
  <c r="AL26" i="24"/>
  <c r="AK26" i="24"/>
  <c r="AK25" i="24"/>
  <c r="AL25" i="24" s="1"/>
  <c r="AL24" i="24"/>
  <c r="AK24" i="24"/>
  <c r="AK23" i="24"/>
  <c r="AL23" i="24" s="1"/>
  <c r="AL22" i="24"/>
  <c r="AK22" i="24"/>
  <c r="AK21" i="24"/>
  <c r="AL21" i="24" s="1"/>
  <c r="AL20" i="24"/>
  <c r="AK20" i="24"/>
  <c r="AK19" i="24"/>
  <c r="AL19" i="24" s="1"/>
  <c r="AL18" i="24"/>
  <c r="AK18" i="24"/>
  <c r="AK17" i="24"/>
  <c r="AL17" i="24" s="1"/>
  <c r="AL16" i="24"/>
  <c r="AK16" i="24"/>
  <c r="AK15" i="24"/>
  <c r="AL15" i="24" s="1"/>
  <c r="AL14" i="24"/>
  <c r="AK14" i="24"/>
  <c r="AK13" i="24"/>
  <c r="AL13" i="24" s="1"/>
  <c r="AL12" i="24"/>
  <c r="AK12" i="24"/>
  <c r="AK11" i="24"/>
  <c r="AL11" i="24" s="1"/>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F10"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F9" i="24"/>
  <c r="AH9" i="24" s="1"/>
  <c r="I50" i="23"/>
  <c r="AD49" i="23"/>
  <c r="AA49" i="23"/>
  <c r="X49" i="23"/>
  <c r="F49" i="23"/>
  <c r="E49" i="23"/>
  <c r="D49" i="23"/>
  <c r="AD48" i="23"/>
  <c r="AA48" i="23"/>
  <c r="X48" i="23"/>
  <c r="F48" i="23"/>
  <c r="E48" i="23"/>
  <c r="D48" i="23"/>
  <c r="AL46" i="23"/>
  <c r="AL49" i="23" s="1"/>
  <c r="AG46" i="23"/>
  <c r="AA46" i="23"/>
  <c r="AA50" i="23" s="1"/>
  <c r="U46" i="23"/>
  <c r="U50" i="23" s="1"/>
  <c r="O46" i="23"/>
  <c r="R49" i="23" s="1"/>
  <c r="I46" i="23"/>
  <c r="E46" i="23"/>
  <c r="C46" i="23"/>
  <c r="AJ39" i="23"/>
  <c r="AJ38" i="23"/>
  <c r="AL38" i="23" s="1"/>
  <c r="C43" i="23" s="1"/>
  <c r="AJ31" i="23"/>
  <c r="AI31" i="23"/>
  <c r="AH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F31" i="23"/>
  <c r="AL30" i="23"/>
  <c r="AK30" i="23"/>
  <c r="AL29" i="23"/>
  <c r="AK29" i="23"/>
  <c r="AL28" i="23"/>
  <c r="AK28" i="23"/>
  <c r="AL27" i="23"/>
  <c r="AK27" i="23"/>
  <c r="AL26" i="23"/>
  <c r="AK26" i="23"/>
  <c r="AL25" i="23"/>
  <c r="AK25" i="23"/>
  <c r="AL24" i="23"/>
  <c r="AK24" i="23"/>
  <c r="AL23" i="23"/>
  <c r="AK23" i="23"/>
  <c r="AL22" i="23"/>
  <c r="AK22" i="23"/>
  <c r="AL21" i="23"/>
  <c r="AK21" i="23"/>
  <c r="AL20" i="23"/>
  <c r="AK20" i="23"/>
  <c r="AL19" i="23"/>
  <c r="AK19" i="23"/>
  <c r="AL18" i="23"/>
  <c r="AK18" i="23"/>
  <c r="AL17" i="23"/>
  <c r="AK17" i="23"/>
  <c r="AL16" i="23"/>
  <c r="AK16" i="23"/>
  <c r="AL15" i="23"/>
  <c r="AK15" i="23"/>
  <c r="AL14" i="23"/>
  <c r="AK14" i="23"/>
  <c r="AL13" i="23"/>
  <c r="AK13" i="23"/>
  <c r="AL12" i="23"/>
  <c r="AK12" i="23"/>
  <c r="AL11" i="23"/>
  <c r="AK11" i="23"/>
  <c r="AG10" i="23"/>
  <c r="AF10" i="23"/>
  <c r="AE10" i="23"/>
  <c r="AD10" i="23"/>
  <c r="AC10" i="23"/>
  <c r="AB10" i="23"/>
  <c r="AA10" i="23"/>
  <c r="Z10" i="23"/>
  <c r="Y10" i="23"/>
  <c r="X10" i="23"/>
  <c r="W10" i="23"/>
  <c r="V10" i="23"/>
  <c r="U10" i="23"/>
  <c r="T10" i="23"/>
  <c r="S10" i="23"/>
  <c r="R10" i="23"/>
  <c r="Q10" i="23"/>
  <c r="P10" i="23"/>
  <c r="O10" i="23"/>
  <c r="N10" i="23"/>
  <c r="M10" i="23"/>
  <c r="L10" i="23"/>
  <c r="K10" i="23"/>
  <c r="J10" i="23"/>
  <c r="I10" i="23"/>
  <c r="H10" i="23"/>
  <c r="G10" i="23"/>
  <c r="F10" i="23"/>
  <c r="AG9" i="23"/>
  <c r="AF9" i="23"/>
  <c r="AE9" i="23"/>
  <c r="AD9" i="23"/>
  <c r="AC9" i="23"/>
  <c r="AB9" i="23"/>
  <c r="AA9" i="23"/>
  <c r="Z9" i="23"/>
  <c r="Y9" i="23"/>
  <c r="X9" i="23"/>
  <c r="W9" i="23"/>
  <c r="V9" i="23"/>
  <c r="U9" i="23"/>
  <c r="T9" i="23"/>
  <c r="S9" i="23"/>
  <c r="R9" i="23"/>
  <c r="Q9" i="23"/>
  <c r="P9" i="23"/>
  <c r="O9" i="23"/>
  <c r="N9" i="23"/>
  <c r="M9" i="23"/>
  <c r="L9" i="23"/>
  <c r="K9" i="23"/>
  <c r="J9" i="23"/>
  <c r="I9" i="23"/>
  <c r="H9" i="23"/>
  <c r="G9" i="23"/>
  <c r="F9" i="23"/>
  <c r="AH9" i="23" s="1"/>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AK31" i="22" s="1"/>
  <c r="AL31" i="22" s="1"/>
  <c r="H31" i="22"/>
  <c r="G31" i="22"/>
  <c r="F31" i="22"/>
  <c r="AL30" i="22"/>
  <c r="AK30" i="22"/>
  <c r="AK29" i="22"/>
  <c r="AL29" i="22" s="1"/>
  <c r="AL28" i="22"/>
  <c r="AK28" i="22"/>
  <c r="AK27" i="22"/>
  <c r="AL27" i="22" s="1"/>
  <c r="AL26" i="22"/>
  <c r="AK26" i="22"/>
  <c r="AK25" i="22"/>
  <c r="AL25" i="22" s="1"/>
  <c r="AL24" i="22"/>
  <c r="AK24" i="22"/>
  <c r="AK23" i="22"/>
  <c r="AL23" i="22" s="1"/>
  <c r="AL22" i="22"/>
  <c r="AK22" i="22"/>
  <c r="AK21" i="22"/>
  <c r="AL21" i="22" s="1"/>
  <c r="AL20" i="22"/>
  <c r="AK20" i="22"/>
  <c r="AK19" i="22"/>
  <c r="AL19" i="22" s="1"/>
  <c r="AL18" i="22"/>
  <c r="AK18" i="22"/>
  <c r="AK17" i="22"/>
  <c r="AL17" i="22" s="1"/>
  <c r="AL16" i="22"/>
  <c r="AK16" i="22"/>
  <c r="AK15" i="22"/>
  <c r="AL15" i="22" s="1"/>
  <c r="AL14" i="22"/>
  <c r="AK14" i="22"/>
  <c r="AK13" i="22"/>
  <c r="AL13" i="22" s="1"/>
  <c r="AL12" i="22"/>
  <c r="AK12" i="22"/>
  <c r="AK11" i="22"/>
  <c r="AL11" i="22" s="1"/>
  <c r="AG10" i="22"/>
  <c r="AF10" i="22"/>
  <c r="AE10" i="22"/>
  <c r="AD10" i="22"/>
  <c r="AC10" i="22"/>
  <c r="AB10" i="22"/>
  <c r="AA10" i="22"/>
  <c r="Z10" i="22"/>
  <c r="Y10" i="22"/>
  <c r="X10" i="22"/>
  <c r="W10" i="22"/>
  <c r="V10" i="22"/>
  <c r="U10" i="22"/>
  <c r="T10" i="22"/>
  <c r="S10" i="22"/>
  <c r="R10" i="22"/>
  <c r="Q10" i="22"/>
  <c r="P10" i="22"/>
  <c r="O10" i="22"/>
  <c r="N10" i="22"/>
  <c r="M10" i="22"/>
  <c r="L10" i="22"/>
  <c r="K10" i="22"/>
  <c r="J10" i="22"/>
  <c r="I10" i="22"/>
  <c r="H10" i="22"/>
  <c r="G10" i="22"/>
  <c r="F10" i="22"/>
  <c r="AH10" i="22" s="1"/>
  <c r="AG9" i="22"/>
  <c r="AF9" i="22"/>
  <c r="AE9" i="22"/>
  <c r="AD9" i="22"/>
  <c r="AC9" i="22"/>
  <c r="AB9" i="22"/>
  <c r="AA9" i="22"/>
  <c r="Z9" i="22"/>
  <c r="Y9" i="22"/>
  <c r="X9" i="22"/>
  <c r="W9" i="22"/>
  <c r="V9" i="22"/>
  <c r="U9" i="22"/>
  <c r="T9" i="22"/>
  <c r="S9" i="22"/>
  <c r="R9" i="22"/>
  <c r="Q9" i="22"/>
  <c r="P9" i="22"/>
  <c r="O9" i="22"/>
  <c r="N9" i="22"/>
  <c r="M9" i="22"/>
  <c r="L9" i="22"/>
  <c r="K9" i="22"/>
  <c r="J9" i="22"/>
  <c r="I9" i="22"/>
  <c r="H9" i="22"/>
  <c r="G9" i="22"/>
  <c r="F9" i="22"/>
  <c r="AH9" i="22" s="1"/>
  <c r="AJ31" i="21"/>
  <c r="AI31"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AK31" i="21" s="1"/>
  <c r="AL31" i="21" s="1"/>
  <c r="H31" i="21"/>
  <c r="G31" i="21"/>
  <c r="F31" i="21"/>
  <c r="AL30" i="21"/>
  <c r="AK30" i="21"/>
  <c r="AL29" i="21"/>
  <c r="AK29" i="21"/>
  <c r="AL28" i="21"/>
  <c r="AK28" i="21"/>
  <c r="AL27" i="21"/>
  <c r="AK27" i="21"/>
  <c r="AL26" i="21"/>
  <c r="AK26" i="21"/>
  <c r="AL25" i="21"/>
  <c r="AK25" i="21"/>
  <c r="AL24" i="21"/>
  <c r="AK24" i="21"/>
  <c r="AL23" i="21"/>
  <c r="AK23" i="21"/>
  <c r="AL22" i="21"/>
  <c r="AK22" i="21"/>
  <c r="AL21" i="21"/>
  <c r="AK21" i="21"/>
  <c r="AL20" i="21"/>
  <c r="AK20" i="21"/>
  <c r="AL19" i="21"/>
  <c r="AK19" i="21"/>
  <c r="AL18" i="21"/>
  <c r="AK18" i="21"/>
  <c r="AL17" i="21"/>
  <c r="AK17" i="21"/>
  <c r="AL16" i="21"/>
  <c r="AK16" i="21"/>
  <c r="AL15" i="21"/>
  <c r="AK15" i="21"/>
  <c r="AL14" i="21"/>
  <c r="AK14" i="21"/>
  <c r="AL13" i="21"/>
  <c r="AK13" i="21"/>
  <c r="AL12" i="21"/>
  <c r="AK12" i="21"/>
  <c r="AL11" i="21"/>
  <c r="AK11"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AH10" i="21" s="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AJ9" i="21" s="1"/>
  <c r="AJ31" i="20"/>
  <c r="AI31"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AK31" i="20" s="1"/>
  <c r="AL31" i="20" s="1"/>
  <c r="AK30" i="20"/>
  <c r="AL30" i="20" s="1"/>
  <c r="AL29" i="20"/>
  <c r="AK29" i="20"/>
  <c r="AK28" i="20"/>
  <c r="AL28" i="20" s="1"/>
  <c r="AL27" i="20"/>
  <c r="AK27" i="20"/>
  <c r="AK26" i="20"/>
  <c r="AL26" i="20" s="1"/>
  <c r="AL25" i="20"/>
  <c r="AK25" i="20"/>
  <c r="AK24" i="20"/>
  <c r="AL24" i="20" s="1"/>
  <c r="AL23" i="20"/>
  <c r="AK23" i="20"/>
  <c r="AK22" i="20"/>
  <c r="AL22" i="20" s="1"/>
  <c r="AL21" i="20"/>
  <c r="AK21" i="20"/>
  <c r="AK20" i="20"/>
  <c r="AL20" i="20" s="1"/>
  <c r="AL19" i="20"/>
  <c r="AK19" i="20"/>
  <c r="AK18" i="20"/>
  <c r="AL18" i="20" s="1"/>
  <c r="AL17" i="20"/>
  <c r="AK17" i="20"/>
  <c r="AK16" i="20"/>
  <c r="AL16" i="20" s="1"/>
  <c r="AL15" i="20"/>
  <c r="AK15" i="20"/>
  <c r="AK14" i="20"/>
  <c r="AL14" i="20" s="1"/>
  <c r="AL13" i="20"/>
  <c r="AK13" i="20"/>
  <c r="AK12" i="20"/>
  <c r="AL12" i="20" s="1"/>
  <c r="AL11" i="20"/>
  <c r="AK11"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AJ10" i="20" s="1"/>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J31" i="19"/>
  <c r="I31" i="19"/>
  <c r="H31" i="19"/>
  <c r="G31" i="19"/>
  <c r="F31" i="19"/>
  <c r="AL30" i="19"/>
  <c r="AK30" i="19"/>
  <c r="AL29" i="19"/>
  <c r="AK29" i="19"/>
  <c r="AL28" i="19"/>
  <c r="AK28" i="19"/>
  <c r="AL27" i="19"/>
  <c r="AK27" i="19"/>
  <c r="AL26" i="19"/>
  <c r="AK26" i="19"/>
  <c r="AL25" i="19"/>
  <c r="AK25" i="19"/>
  <c r="AL24" i="19"/>
  <c r="AK24" i="19"/>
  <c r="AL23" i="19"/>
  <c r="AK23" i="19"/>
  <c r="AL22" i="19"/>
  <c r="AK22" i="19"/>
  <c r="AL21" i="19"/>
  <c r="AK21" i="19"/>
  <c r="AL20" i="19"/>
  <c r="AK20" i="19"/>
  <c r="AL19" i="19"/>
  <c r="AK19" i="19"/>
  <c r="AL18" i="19"/>
  <c r="AK18" i="19"/>
  <c r="AL17" i="19"/>
  <c r="AK17" i="19"/>
  <c r="AL16" i="19"/>
  <c r="AK16" i="19"/>
  <c r="AL15" i="19"/>
  <c r="AK15" i="19"/>
  <c r="AL14" i="19"/>
  <c r="AK14" i="19"/>
  <c r="AL13" i="19"/>
  <c r="AK13" i="19"/>
  <c r="AL12" i="19"/>
  <c r="AK12" i="19"/>
  <c r="AL11" i="19"/>
  <c r="AK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AH9" i="19" s="1"/>
  <c r="O57" i="18"/>
  <c r="I57" i="18"/>
  <c r="AL56" i="18"/>
  <c r="AD56" i="18"/>
  <c r="AA56" i="18"/>
  <c r="X56" i="18"/>
  <c r="R56" i="18"/>
  <c r="O56" i="18"/>
  <c r="F56" i="18"/>
  <c r="E56" i="18"/>
  <c r="D56" i="18"/>
  <c r="AM55" i="18"/>
  <c r="AL55" i="18"/>
  <c r="AD55" i="18"/>
  <c r="AA55" i="18"/>
  <c r="X55" i="18"/>
  <c r="R55" i="18"/>
  <c r="F55" i="18"/>
  <c r="E55" i="18"/>
  <c r="D55" i="18"/>
  <c r="AL53" i="18"/>
  <c r="AL57" i="18" s="1"/>
  <c r="AG53" i="18"/>
  <c r="AA53" i="18"/>
  <c r="AA57" i="18" s="1"/>
  <c r="U53" i="18"/>
  <c r="U57" i="18" s="1"/>
  <c r="O53" i="18"/>
  <c r="O55" i="18" s="1"/>
  <c r="I53" i="18"/>
  <c r="E53" i="18"/>
  <c r="E57" i="18" s="1"/>
  <c r="C53" i="18"/>
  <c r="C57" i="18" s="1"/>
  <c r="AJ46" i="18"/>
  <c r="AJ45" i="18"/>
  <c r="AJ44" i="18"/>
  <c r="AJ43" i="18"/>
  <c r="AJ42" i="18"/>
  <c r="AJ41" i="18"/>
  <c r="AJ40" i="18"/>
  <c r="AJ39" i="18"/>
  <c r="AG38" i="18"/>
  <c r="AD38" i="18"/>
  <c r="AA38" i="18"/>
  <c r="X38" i="18"/>
  <c r="U38" i="18"/>
  <c r="R38" i="18"/>
  <c r="O38" i="18"/>
  <c r="L38" i="18"/>
  <c r="I38" i="18"/>
  <c r="F38" i="18"/>
  <c r="E38" i="18"/>
  <c r="D38" i="18"/>
  <c r="AJ31" i="18"/>
  <c r="AI31"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AL30" i="18"/>
  <c r="AK30" i="18"/>
  <c r="AL29" i="18"/>
  <c r="AK29" i="18"/>
  <c r="AL28" i="18"/>
  <c r="AK28" i="18"/>
  <c r="AL27" i="18"/>
  <c r="AK27" i="18"/>
  <c r="AL26" i="18"/>
  <c r="AK26" i="18"/>
  <c r="AL25" i="18"/>
  <c r="AK25" i="18"/>
  <c r="AL24" i="18"/>
  <c r="AK24" i="18"/>
  <c r="AL23" i="18"/>
  <c r="AK23" i="18"/>
  <c r="AL22" i="18"/>
  <c r="AK22" i="18"/>
  <c r="AL21" i="18"/>
  <c r="AK21" i="18"/>
  <c r="AL20" i="18"/>
  <c r="AK20" i="18"/>
  <c r="AL19" i="18"/>
  <c r="AK19" i="18"/>
  <c r="AL18" i="18"/>
  <c r="AK18" i="18"/>
  <c r="AL17" i="18"/>
  <c r="AK17" i="18"/>
  <c r="AL16" i="18"/>
  <c r="AK16" i="18"/>
  <c r="AL15" i="18"/>
  <c r="AK15" i="18"/>
  <c r="AL14" i="18"/>
  <c r="AK14" i="18"/>
  <c r="AL13" i="18"/>
  <c r="AK13" i="18"/>
  <c r="AL12" i="18"/>
  <c r="AK12" i="18"/>
  <c r="AL11" i="18"/>
  <c r="AK11" i="18"/>
  <c r="AG10" i="18"/>
  <c r="AF10" i="18"/>
  <c r="AE10" i="18"/>
  <c r="AD10" i="18"/>
  <c r="AC10" i="18"/>
  <c r="AB10" i="18"/>
  <c r="AA10" i="18"/>
  <c r="Z10" i="18"/>
  <c r="Y10" i="18"/>
  <c r="X10" i="18"/>
  <c r="W10" i="18"/>
  <c r="V10" i="18"/>
  <c r="U10" i="18"/>
  <c r="T10" i="18"/>
  <c r="S10" i="18"/>
  <c r="R10" i="18"/>
  <c r="Q10" i="18"/>
  <c r="P10" i="18"/>
  <c r="O10" i="18"/>
  <c r="N10" i="18"/>
  <c r="M10" i="18"/>
  <c r="L10" i="18"/>
  <c r="K10" i="18"/>
  <c r="J10" i="18"/>
  <c r="I10" i="18"/>
  <c r="H10" i="18"/>
  <c r="G10" i="18"/>
  <c r="F10" i="18"/>
  <c r="AG9" i="18"/>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AH9" i="18" s="1"/>
  <c r="C45" i="37" l="1"/>
  <c r="E45" i="37"/>
  <c r="AH11" i="37"/>
  <c r="AH10" i="37"/>
  <c r="AI11" i="37"/>
  <c r="AJ9" i="29"/>
  <c r="AL20" i="27"/>
  <c r="AL17" i="27"/>
  <c r="AL28" i="27"/>
  <c r="AL25" i="27"/>
  <c r="AJ9" i="19"/>
  <c r="AP10" i="34"/>
  <c r="AJ43" i="34"/>
  <c r="AL12" i="30"/>
  <c r="AL16" i="30"/>
  <c r="AL30" i="30"/>
  <c r="AL17" i="30"/>
  <c r="AL24" i="30"/>
  <c r="AJ10" i="30"/>
  <c r="AL14" i="30"/>
  <c r="AL21" i="30"/>
  <c r="AL25" i="30"/>
  <c r="AL28" i="30"/>
  <c r="AI9" i="30"/>
  <c r="AL19" i="30"/>
  <c r="AL26" i="30"/>
  <c r="AJ9" i="30"/>
  <c r="AL13" i="30"/>
  <c r="AL20" i="30"/>
  <c r="AL27" i="30"/>
  <c r="AL11" i="30"/>
  <c r="AL18" i="30"/>
  <c r="AL22" i="30"/>
  <c r="AL29" i="30"/>
  <c r="AL31" i="30"/>
  <c r="I43" i="30"/>
  <c r="AJ10" i="29"/>
  <c r="AI9" i="29"/>
  <c r="AL38" i="29"/>
  <c r="AI10" i="28"/>
  <c r="AJ10" i="28"/>
  <c r="AJ11" i="28"/>
  <c r="AL15" i="27"/>
  <c r="AL23" i="27"/>
  <c r="AL31" i="27"/>
  <c r="AJ10" i="27"/>
  <c r="AL13" i="27"/>
  <c r="AL16" i="27"/>
  <c r="AL21" i="27"/>
  <c r="AL24" i="27"/>
  <c r="AL29" i="27"/>
  <c r="AI10" i="27"/>
  <c r="AL18" i="27"/>
  <c r="AL26" i="27"/>
  <c r="AL32" i="27"/>
  <c r="AJ11" i="27"/>
  <c r="AL14" i="27"/>
  <c r="AL19" i="27"/>
  <c r="AL22" i="27"/>
  <c r="AL27" i="27"/>
  <c r="AL30" i="27"/>
  <c r="AJ10" i="26"/>
  <c r="C44" i="26"/>
  <c r="E44" i="26"/>
  <c r="AJ10" i="25"/>
  <c r="AI9" i="25"/>
  <c r="AJ9" i="25"/>
  <c r="AI9" i="24"/>
  <c r="AJ9" i="24"/>
  <c r="AJ9" i="23"/>
  <c r="AI9" i="23"/>
  <c r="E43" i="23"/>
  <c r="AI10" i="22"/>
  <c r="AJ10" i="22"/>
  <c r="AI9" i="22"/>
  <c r="AJ9" i="22"/>
  <c r="AI9" i="21"/>
  <c r="AI10" i="21"/>
  <c r="AJ10" i="21"/>
  <c r="AI9" i="19"/>
  <c r="AJ38" i="18"/>
  <c r="AL38" i="18" s="1"/>
  <c r="C51" i="18" s="1"/>
  <c r="AI9" i="18"/>
  <c r="AJ9" i="18"/>
  <c r="AM49" i="23"/>
  <c r="AG51" i="24"/>
  <c r="AG52" i="24"/>
  <c r="AJ50" i="24"/>
  <c r="AG50" i="24"/>
  <c r="I51" i="26"/>
  <c r="AL14" i="26"/>
  <c r="O49" i="30"/>
  <c r="O48" i="30"/>
  <c r="R49" i="30"/>
  <c r="R48" i="30"/>
  <c r="AL49" i="30"/>
  <c r="AL48" i="30"/>
  <c r="AM48" i="30"/>
  <c r="AM49" i="30"/>
  <c r="AK31" i="18"/>
  <c r="AL31" i="18" s="1"/>
  <c r="AI10" i="20"/>
  <c r="AK31" i="23"/>
  <c r="AL31" i="23" s="1"/>
  <c r="C50" i="23"/>
  <c r="R48" i="23"/>
  <c r="AL48" i="23"/>
  <c r="AJ38" i="24"/>
  <c r="AL38" i="24" s="1"/>
  <c r="C45" i="24" s="1"/>
  <c r="AJ11" i="26"/>
  <c r="AI11" i="26"/>
  <c r="AH11" i="26"/>
  <c r="E50" i="23"/>
  <c r="AM48" i="23"/>
  <c r="O49" i="23"/>
  <c r="O50" i="23"/>
  <c r="E45" i="24"/>
  <c r="AJ10" i="18"/>
  <c r="AI10" i="18"/>
  <c r="AH10" i="18"/>
  <c r="AH10" i="20"/>
  <c r="AJ10" i="23"/>
  <c r="AI10" i="23"/>
  <c r="AH10" i="23"/>
  <c r="O48" i="23"/>
  <c r="AL50" i="23"/>
  <c r="I51" i="24"/>
  <c r="L50" i="24"/>
  <c r="L51" i="24"/>
  <c r="I50" i="24"/>
  <c r="AM38" i="18"/>
  <c r="E51" i="18" s="1"/>
  <c r="L56" i="18"/>
  <c r="L55" i="18"/>
  <c r="I56" i="18"/>
  <c r="I55" i="18"/>
  <c r="AJ56" i="18"/>
  <c r="AJ55" i="18"/>
  <c r="AG56" i="18"/>
  <c r="AG55" i="18"/>
  <c r="AG57" i="18"/>
  <c r="AJ10" i="19"/>
  <c r="AI10" i="19"/>
  <c r="AH10" i="19"/>
  <c r="AM56" i="18"/>
  <c r="AK31" i="19"/>
  <c r="AL31" i="19" s="1"/>
  <c r="AJ9" i="20"/>
  <c r="AI9" i="20"/>
  <c r="AH9" i="20"/>
  <c r="AH9" i="21"/>
  <c r="L49" i="23"/>
  <c r="L48" i="23"/>
  <c r="I49" i="23"/>
  <c r="I48" i="23"/>
  <c r="AJ49" i="23"/>
  <c r="AJ48" i="23"/>
  <c r="AG49" i="23"/>
  <c r="AG48" i="23"/>
  <c r="AG50" i="23"/>
  <c r="AJ10" i="24"/>
  <c r="AI10" i="24"/>
  <c r="AH10" i="24"/>
  <c r="AJ51" i="24"/>
  <c r="R50" i="24"/>
  <c r="O52" i="24"/>
  <c r="E45" i="28"/>
  <c r="C45" i="28"/>
  <c r="AP9" i="34"/>
  <c r="AJ9" i="34"/>
  <c r="AI9" i="34"/>
  <c r="AH9" i="34"/>
  <c r="C55" i="18"/>
  <c r="U55" i="18"/>
  <c r="C56" i="18"/>
  <c r="U56" i="18"/>
  <c r="C48" i="23"/>
  <c r="U48" i="23"/>
  <c r="C49" i="23"/>
  <c r="U49" i="23"/>
  <c r="C52" i="24"/>
  <c r="U52" i="24"/>
  <c r="U51" i="24"/>
  <c r="C50" i="24"/>
  <c r="U50" i="24"/>
  <c r="C51" i="24"/>
  <c r="AA51" i="24"/>
  <c r="AM51" i="24"/>
  <c r="AA52" i="24"/>
  <c r="AL11" i="25"/>
  <c r="AL38" i="25"/>
  <c r="C43" i="25" s="1"/>
  <c r="AL12" i="26"/>
  <c r="AM50" i="24"/>
  <c r="E44" i="27"/>
  <c r="C44" i="27"/>
  <c r="E43" i="29"/>
  <c r="C43" i="29"/>
  <c r="AH10" i="25"/>
  <c r="E50" i="25"/>
  <c r="AK32" i="26"/>
  <c r="AL32" i="26" s="1"/>
  <c r="AL43" i="34"/>
  <c r="C56" i="34" s="1"/>
  <c r="L62" i="34"/>
  <c r="I62" i="34"/>
  <c r="I61" i="34"/>
  <c r="I63" i="34"/>
  <c r="AJ62" i="34"/>
  <c r="AG62" i="34"/>
  <c r="AG61" i="34"/>
  <c r="AJ61" i="34"/>
  <c r="AG63" i="34"/>
  <c r="L61" i="34"/>
  <c r="I51" i="27"/>
  <c r="I52" i="28"/>
  <c r="I50" i="29"/>
  <c r="C48" i="30"/>
  <c r="C49" i="30"/>
  <c r="R61" i="34"/>
  <c r="R62" i="34"/>
  <c r="O61" i="34"/>
  <c r="AL63" i="34"/>
  <c r="AM62" i="34"/>
  <c r="AL62" i="34"/>
  <c r="AH10" i="26"/>
  <c r="O51" i="26"/>
  <c r="AH11" i="27"/>
  <c r="AL12" i="27"/>
  <c r="AH11" i="28"/>
  <c r="AL12" i="28"/>
  <c r="AH10" i="29"/>
  <c r="AL11" i="29"/>
  <c r="AH10" i="30"/>
  <c r="E49" i="30"/>
  <c r="E48" i="30"/>
  <c r="AA49" i="30"/>
  <c r="AA48" i="30"/>
  <c r="D48" i="30"/>
  <c r="AH10" i="34"/>
  <c r="AK31" i="34"/>
  <c r="AL31" i="34" s="1"/>
  <c r="AL15" i="30"/>
  <c r="AL23" i="30"/>
  <c r="C43" i="30"/>
  <c r="F48" i="30"/>
  <c r="U48" i="30"/>
  <c r="F49" i="30"/>
  <c r="AJ10" i="34"/>
  <c r="AM43" i="34"/>
  <c r="AL61" i="34"/>
  <c r="O62" i="34"/>
  <c r="C63" i="34"/>
  <c r="AD61" i="34"/>
  <c r="E63" i="34"/>
  <c r="E61" i="34"/>
  <c r="E62" i="34"/>
  <c r="C61" i="34"/>
  <c r="U61" i="34"/>
  <c r="C62" i="34"/>
  <c r="U62" i="34"/>
  <c r="E67" i="34"/>
  <c r="E68" i="34"/>
  <c r="F67" i="34"/>
  <c r="E56" i="34" l="1"/>
  <c r="D25" i="4" l="1"/>
  <c r="O5" i="9" l="1"/>
  <c r="E5" i="8"/>
  <c r="AA2" i="7"/>
  <c r="J2" i="6"/>
  <c r="L2" i="5"/>
  <c r="E37" i="8" l="1"/>
  <c r="D37" i="8"/>
  <c r="E23" i="8"/>
  <c r="D23" i="8"/>
  <c r="AG34" i="7"/>
  <c r="AA24" i="7"/>
  <c r="X24" i="7"/>
  <c r="U24" i="7"/>
  <c r="AD23" i="7"/>
  <c r="AG23" i="7" s="1"/>
  <c r="AD22" i="7"/>
  <c r="AG22" i="7" s="1"/>
  <c r="AG21" i="7"/>
  <c r="AD21" i="7"/>
  <c r="AD20" i="7"/>
  <c r="AG20" i="7" s="1"/>
  <c r="AG19" i="7"/>
  <c r="AD19" i="7"/>
  <c r="AD18" i="7"/>
  <c r="AG18" i="7" s="1"/>
  <c r="AD17" i="7"/>
  <c r="AG17" i="7" s="1"/>
  <c r="AD16" i="7"/>
  <c r="AG16" i="7" s="1"/>
  <c r="AD15" i="7"/>
  <c r="AG15" i="7" s="1"/>
  <c r="AD14" i="7"/>
  <c r="AG14" i="7" s="1"/>
  <c r="AG13" i="7"/>
  <c r="AD13" i="7"/>
  <c r="AD12" i="7"/>
  <c r="AG12" i="7" s="1"/>
  <c r="L34" i="6"/>
  <c r="K34" i="6"/>
  <c r="J34" i="6"/>
  <c r="I34" i="6"/>
  <c r="H34" i="6"/>
  <c r="G34" i="6"/>
  <c r="F34" i="6"/>
  <c r="E34" i="6"/>
  <c r="D34" i="6"/>
  <c r="C34" i="6"/>
  <c r="L21" i="6"/>
  <c r="K21" i="6"/>
  <c r="J21" i="6"/>
  <c r="I21" i="6"/>
  <c r="H21" i="6"/>
  <c r="G21" i="6"/>
  <c r="F21" i="6"/>
  <c r="E21" i="6"/>
  <c r="D21" i="6"/>
  <c r="C21" i="6"/>
  <c r="M33" i="5"/>
  <c r="L33" i="5"/>
  <c r="K33" i="5"/>
  <c r="J33" i="5"/>
  <c r="I33" i="5"/>
  <c r="H33" i="5"/>
  <c r="F33" i="5"/>
  <c r="E33" i="5"/>
  <c r="D33" i="5"/>
  <c r="C33" i="5"/>
  <c r="N32" i="5"/>
  <c r="G32" i="5"/>
  <c r="N31" i="5"/>
  <c r="G31" i="5"/>
  <c r="N30" i="5"/>
  <c r="G30" i="5"/>
  <c r="N29" i="5"/>
  <c r="G29" i="5"/>
  <c r="N28" i="5"/>
  <c r="G28" i="5"/>
  <c r="N27" i="5"/>
  <c r="G27" i="5"/>
  <c r="N26" i="5"/>
  <c r="G26" i="5"/>
  <c r="N25" i="5"/>
  <c r="G25" i="5"/>
  <c r="N24" i="5"/>
  <c r="G24" i="5"/>
  <c r="N23" i="5"/>
  <c r="G23" i="5"/>
  <c r="N22" i="5"/>
  <c r="G22" i="5"/>
  <c r="N21" i="5"/>
  <c r="N33" i="5" s="1"/>
  <c r="G21" i="5"/>
  <c r="M20" i="5"/>
  <c r="L20" i="5"/>
  <c r="K20" i="5"/>
  <c r="J20" i="5"/>
  <c r="I20" i="5"/>
  <c r="H20" i="5"/>
  <c r="F20" i="5"/>
  <c r="E20" i="5"/>
  <c r="D20" i="5"/>
  <c r="C20" i="5"/>
  <c r="N19" i="5"/>
  <c r="G19" i="5"/>
  <c r="N18" i="5"/>
  <c r="G18" i="5"/>
  <c r="N17" i="5"/>
  <c r="G17" i="5"/>
  <c r="N16" i="5"/>
  <c r="G16" i="5"/>
  <c r="N15" i="5"/>
  <c r="G15" i="5"/>
  <c r="N14" i="5"/>
  <c r="G14" i="5"/>
  <c r="N13" i="5"/>
  <c r="G13" i="5"/>
  <c r="N12" i="5"/>
  <c r="G12" i="5"/>
  <c r="N11" i="5"/>
  <c r="G11" i="5"/>
  <c r="N10" i="5"/>
  <c r="G10" i="5"/>
  <c r="N9" i="5"/>
  <c r="G9" i="5"/>
  <c r="N8" i="5"/>
  <c r="G8" i="5"/>
  <c r="G20" i="5" s="1"/>
  <c r="N20" i="5" l="1"/>
  <c r="AD24" i="7"/>
  <c r="G33" i="5"/>
  <c r="AG24" i="7"/>
</calcChain>
</file>

<file path=xl/sharedStrings.xml><?xml version="1.0" encoding="utf-8"?>
<sst xmlns="http://schemas.openxmlformats.org/spreadsheetml/2006/main" count="1989" uniqueCount="434">
  <si>
    <t>生活介護</t>
    <rPh sb="0" eb="2">
      <t>セイカツ</t>
    </rPh>
    <rPh sb="2" eb="4">
      <t>カイゴ</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</si>
  <si>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</si>
  <si>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</si>
  <si>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</si>
  <si>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</si>
  <si>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計</t>
    <rPh sb="0" eb="1">
      <t>ケイ</t>
    </rPh>
    <phoneticPr fontId="4"/>
  </si>
  <si>
    <t>サービス提供時間</t>
    <rPh sb="4" eb="6">
      <t>テイキョウ</t>
    </rPh>
    <rPh sb="6" eb="8">
      <t>ジカン</t>
    </rPh>
    <phoneticPr fontId="4"/>
  </si>
  <si>
    <t>令和　　年　　月　　日作成</t>
    <rPh sb="0" eb="2">
      <t>レイワ</t>
    </rPh>
    <rPh sb="4" eb="5">
      <t>ネン</t>
    </rPh>
    <rPh sb="7" eb="8">
      <t>ツキ</t>
    </rPh>
    <rPh sb="10" eb="11">
      <t>ニチ</t>
    </rPh>
    <rPh sb="11" eb="13">
      <t>サクセイ</t>
    </rPh>
    <phoneticPr fontId="4"/>
  </si>
  <si>
    <t>施設名</t>
    <rPh sb="0" eb="2">
      <t>シセツ</t>
    </rPh>
    <rPh sb="2" eb="3">
      <t>ナ</t>
    </rPh>
    <phoneticPr fontId="4"/>
  </si>
  <si>
    <t>所在地</t>
    <rPh sb="0" eb="3">
      <t>ショザイチ</t>
    </rPh>
    <phoneticPr fontId="4"/>
  </si>
  <si>
    <t>設置者名
（法人名）</t>
    <rPh sb="0" eb="3">
      <t>セッチシャ</t>
    </rPh>
    <rPh sb="3" eb="4">
      <t>ナ</t>
    </rPh>
    <rPh sb="6" eb="8">
      <t>ホウジン</t>
    </rPh>
    <rPh sb="8" eb="9">
      <t>メイ</t>
    </rPh>
    <phoneticPr fontId="4"/>
  </si>
  <si>
    <t>作成者氏名</t>
    <rPh sb="0" eb="3">
      <t>サクセイシャ</t>
    </rPh>
    <rPh sb="3" eb="5">
      <t>シメイ</t>
    </rPh>
    <phoneticPr fontId="4"/>
  </si>
  <si>
    <t>連絡先</t>
    <rPh sb="0" eb="3">
      <t>レンラクサキ</t>
    </rPh>
    <phoneticPr fontId="4"/>
  </si>
  <si>
    <t>ＴＥＬ</t>
    <phoneticPr fontId="4"/>
  </si>
  <si>
    <t>施設名</t>
    <rPh sb="0" eb="2">
      <t>シセツ</t>
    </rPh>
    <rPh sb="2" eb="3">
      <t>ナ</t>
    </rPh>
    <phoneticPr fontId="10"/>
  </si>
  <si>
    <t>番号</t>
    <rPh sb="0" eb="2">
      <t>バンゴウ</t>
    </rPh>
    <phoneticPr fontId="10"/>
  </si>
  <si>
    <t>事前提出書類</t>
    <rPh sb="0" eb="2">
      <t>ジゼン</t>
    </rPh>
    <rPh sb="2" eb="4">
      <t>テイシュツ</t>
    </rPh>
    <rPh sb="4" eb="6">
      <t>ショルイ</t>
    </rPh>
    <phoneticPr fontId="10"/>
  </si>
  <si>
    <t>チェック欄</t>
    <rPh sb="4" eb="5">
      <t>ラン</t>
    </rPh>
    <phoneticPr fontId="10"/>
  </si>
  <si>
    <t>備考</t>
    <rPh sb="0" eb="2">
      <t>ビコウ</t>
    </rPh>
    <phoneticPr fontId="10"/>
  </si>
  <si>
    <t>入所者の状況</t>
    <rPh sb="0" eb="3">
      <t>ニュウショシャ</t>
    </rPh>
    <rPh sb="4" eb="6">
      <t>ジョウキョウ</t>
    </rPh>
    <phoneticPr fontId="10"/>
  </si>
  <si>
    <t>加算収入状況</t>
    <rPh sb="0" eb="2">
      <t>カサン</t>
    </rPh>
    <rPh sb="2" eb="4">
      <t>シュウニュウ</t>
    </rPh>
    <rPh sb="4" eb="6">
      <t>ジョウキョウ</t>
    </rPh>
    <phoneticPr fontId="10"/>
  </si>
  <si>
    <t>生産活動</t>
    <rPh sb="0" eb="2">
      <t>セイサン</t>
    </rPh>
    <rPh sb="2" eb="4">
      <t>カツドウ</t>
    </rPh>
    <phoneticPr fontId="10"/>
  </si>
  <si>
    <t>生活介護、就労移行支援、就労継続支援Ｂ型、自立訓練（生活訓練）のみ必要。</t>
    <rPh sb="0" eb="2">
      <t>セイカツ</t>
    </rPh>
    <rPh sb="2" eb="4">
      <t>カイゴ</t>
    </rPh>
    <rPh sb="5" eb="7">
      <t>シュウロウ</t>
    </rPh>
    <rPh sb="7" eb="9">
      <t>イコウ</t>
    </rPh>
    <rPh sb="9" eb="11">
      <t>シエン</t>
    </rPh>
    <rPh sb="12" eb="14">
      <t>シュウロウ</t>
    </rPh>
    <rPh sb="14" eb="18">
      <t>ケイゾクシエン</t>
    </rPh>
    <rPh sb="19" eb="20">
      <t>カタ</t>
    </rPh>
    <rPh sb="21" eb="23">
      <t>ジリツ</t>
    </rPh>
    <rPh sb="23" eb="25">
      <t>クンレン</t>
    </rPh>
    <rPh sb="26" eb="28">
      <t>セイカツ</t>
    </rPh>
    <rPh sb="28" eb="30">
      <t>クンレン</t>
    </rPh>
    <rPh sb="33" eb="35">
      <t>ヒツヨウ</t>
    </rPh>
    <phoneticPr fontId="10"/>
  </si>
  <si>
    <t>サービスに係る負担以外の利用者負担額</t>
    <rPh sb="5" eb="6">
      <t>カカ</t>
    </rPh>
    <rPh sb="7" eb="9">
      <t>フタン</t>
    </rPh>
    <rPh sb="9" eb="11">
      <t>イガイ</t>
    </rPh>
    <rPh sb="12" eb="15">
      <t>リヨウシャ</t>
    </rPh>
    <rPh sb="15" eb="18">
      <t>フタンガク</t>
    </rPh>
    <phoneticPr fontId="10"/>
  </si>
  <si>
    <t>避難・救出訓練等実施状況</t>
    <rPh sb="0" eb="2">
      <t>ヒナン</t>
    </rPh>
    <rPh sb="3" eb="5">
      <t>キュウシュツ</t>
    </rPh>
    <rPh sb="5" eb="7">
      <t>クンレン</t>
    </rPh>
    <rPh sb="7" eb="8">
      <t>トウ</t>
    </rPh>
    <rPh sb="8" eb="10">
      <t>ジッシ</t>
    </rPh>
    <rPh sb="10" eb="12">
      <t>ジョウキョウ</t>
    </rPh>
    <phoneticPr fontId="10"/>
  </si>
  <si>
    <t>利用契約書の様式</t>
    <rPh sb="0" eb="2">
      <t>リヨウ</t>
    </rPh>
    <rPh sb="2" eb="5">
      <t>ケイヤクショ</t>
    </rPh>
    <rPh sb="6" eb="8">
      <t>ヨウシキ</t>
    </rPh>
    <phoneticPr fontId="10"/>
  </si>
  <si>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</si>
  <si>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組織体制図</t>
    <rPh sb="0" eb="2">
      <t>ソシキ</t>
    </rPh>
    <rPh sb="2" eb="4">
      <t>タイセイ</t>
    </rPh>
    <rPh sb="4" eb="5">
      <t>ズ</t>
    </rPh>
    <phoneticPr fontId="10"/>
  </si>
  <si>
    <t xml:space="preserve">入所者の状況 （前年度及び本年度直近月までの状況）                                                                                                                             </t>
    <rPh sb="16" eb="18">
      <t>チョッキン</t>
    </rPh>
    <rPh sb="18" eb="19">
      <t>ツキ</t>
    </rPh>
    <phoneticPr fontId="10"/>
  </si>
  <si>
    <t xml:space="preserve">令和　 年　　月　　日現在 </t>
    <rPh sb="0" eb="2">
      <t>レイワ</t>
    </rPh>
    <rPh sb="4" eb="5">
      <t>ネン</t>
    </rPh>
    <phoneticPr fontId="10"/>
  </si>
  <si>
    <t xml:space="preserve">                        </t>
  </si>
  <si>
    <t>区　　　分</t>
    <phoneticPr fontId="10"/>
  </si>
  <si>
    <r>
      <rPr>
        <sz val="10"/>
        <color indexed="8"/>
        <rFont val="ＭＳ ゴシック"/>
        <family val="3"/>
        <charset val="128"/>
      </rPr>
      <t>前月末</t>
    </r>
    <r>
      <rPr>
        <u/>
        <sz val="10"/>
        <color indexed="8"/>
        <rFont val="ＭＳ ゴシック"/>
        <family val="3"/>
        <charset val="128"/>
      </rPr>
      <t xml:space="preserve">
</t>
    </r>
    <r>
      <rPr>
        <sz val="10"/>
        <color indexed="8"/>
        <rFont val="ＭＳ ゴシック"/>
        <family val="3"/>
        <charset val="128"/>
      </rPr>
      <t>入所者数</t>
    </r>
    <rPh sb="4" eb="7">
      <t>ニュウショシャ</t>
    </rPh>
    <rPh sb="7" eb="8">
      <t>スウ</t>
    </rPh>
    <phoneticPr fontId="10"/>
  </si>
  <si>
    <t>新　規　入　所　者　　　　</t>
    <phoneticPr fontId="10"/>
  </si>
  <si>
    <t>退  　　 　　 所 　　　　   者　　　　　　</t>
    <phoneticPr fontId="10"/>
  </si>
  <si>
    <t xml:space="preserve">                         </t>
  </si>
  <si>
    <t xml:space="preserve"> 在宅</t>
  </si>
  <si>
    <t xml:space="preserve"> その他
(他施設から
転入等)</t>
    <rPh sb="6" eb="7">
      <t>タ</t>
    </rPh>
    <rPh sb="7" eb="9">
      <t>シセツ</t>
    </rPh>
    <rPh sb="12" eb="14">
      <t>テンニュウ</t>
    </rPh>
    <rPh sb="14" eb="15">
      <t>トウ</t>
    </rPh>
    <phoneticPr fontId="10"/>
  </si>
  <si>
    <t xml:space="preserve"> 病院</t>
  </si>
  <si>
    <t xml:space="preserve"> 計  </t>
    <phoneticPr fontId="10"/>
  </si>
  <si>
    <t xml:space="preserve"> 社会復帰</t>
    <rPh sb="3" eb="5">
      <t>フッキ</t>
    </rPh>
    <phoneticPr fontId="10"/>
  </si>
  <si>
    <t xml:space="preserve"> 家庭復帰</t>
    <rPh sb="3" eb="5">
      <t>フッキ</t>
    </rPh>
    <phoneticPr fontId="10"/>
  </si>
  <si>
    <t xml:space="preserve"> 医療機関
入院</t>
    <rPh sb="3" eb="5">
      <t>キカン</t>
    </rPh>
    <rPh sb="6" eb="8">
      <t>ニュウイン</t>
    </rPh>
    <phoneticPr fontId="10"/>
  </si>
  <si>
    <t>他施設
へ転出</t>
    <rPh sb="5" eb="7">
      <t>テンシュツ</t>
    </rPh>
    <phoneticPr fontId="10"/>
  </si>
  <si>
    <t xml:space="preserve"> 死亡</t>
  </si>
  <si>
    <t xml:space="preserve"> その他</t>
  </si>
  <si>
    <t>計</t>
    <phoneticPr fontId="10"/>
  </si>
  <si>
    <t xml:space="preserve">                           </t>
  </si>
  <si>
    <t>年度</t>
    <rPh sb="0" eb="2">
      <t>ネンド</t>
    </rPh>
    <phoneticPr fontId="10"/>
  </si>
  <si>
    <t>月</t>
    <rPh sb="0" eb="1">
      <t>ツキ</t>
    </rPh>
    <phoneticPr fontId="10"/>
  </si>
  <si>
    <t>人</t>
    <phoneticPr fontId="10"/>
  </si>
  <si>
    <t xml:space="preserve">   人</t>
  </si>
  <si>
    <t xml:space="preserve">       人</t>
  </si>
  <si>
    <t xml:space="preserve">      人</t>
  </si>
  <si>
    <t xml:space="preserve">     人</t>
  </si>
  <si>
    <t>前　年　度</t>
    <rPh sb="0" eb="1">
      <t>マエ</t>
    </rPh>
    <rPh sb="2" eb="3">
      <t>トシ</t>
    </rPh>
    <rPh sb="4" eb="5">
      <t>ド</t>
    </rPh>
    <phoneticPr fontId="10"/>
  </si>
  <si>
    <t>４月</t>
    <rPh sb="1" eb="2">
      <t>ガツ</t>
    </rPh>
    <phoneticPr fontId="4"/>
  </si>
  <si>
    <t>５月</t>
  </si>
  <si>
    <t>６月</t>
  </si>
  <si>
    <t>７月</t>
  </si>
  <si>
    <t>８月</t>
  </si>
  <si>
    <t>９月</t>
  </si>
  <si>
    <t>10月</t>
    <phoneticPr fontId="10"/>
  </si>
  <si>
    <t>11月</t>
    <phoneticPr fontId="10"/>
  </si>
  <si>
    <t>12月</t>
    <phoneticPr fontId="10"/>
  </si>
  <si>
    <t>１月</t>
  </si>
  <si>
    <t>２月</t>
  </si>
  <si>
    <t>３月</t>
  </si>
  <si>
    <t>本　年　度</t>
    <rPh sb="0" eb="1">
      <t>ホン</t>
    </rPh>
    <rPh sb="2" eb="3">
      <t>トシ</t>
    </rPh>
    <rPh sb="4" eb="5">
      <t>ド</t>
    </rPh>
    <phoneticPr fontId="10"/>
  </si>
  <si>
    <r>
      <t>　　（注）１「</t>
    </r>
    <r>
      <rPr>
        <sz val="10"/>
        <color indexed="8"/>
        <rFont val="ＭＳ ゴシック"/>
        <family val="3"/>
        <charset val="128"/>
      </rPr>
      <t>前月末入所者数」の記入は、次の例によること。 【例】４月→ 3月31日現在の入所者数</t>
    </r>
    <rPh sb="16" eb="18">
      <t>キニュウ</t>
    </rPh>
    <rPh sb="31" eb="32">
      <t>レイ</t>
    </rPh>
    <phoneticPr fontId="10"/>
  </si>
  <si>
    <t>　　　　　２　障害者支援施設は、施設入所支援の利用者について記入すること。</t>
    <phoneticPr fontId="10"/>
  </si>
  <si>
    <t>サービスの種類</t>
    <rPh sb="5" eb="7">
      <t>シュルイ</t>
    </rPh>
    <phoneticPr fontId="4"/>
  </si>
  <si>
    <t xml:space="preserve"> 加算収入状況（前年度及び本年度直近月までの状況）</t>
    <rPh sb="1" eb="3">
      <t>カサン</t>
    </rPh>
    <rPh sb="3" eb="5">
      <t>シュウニュウ</t>
    </rPh>
    <rPh sb="5" eb="7">
      <t>ジョウキョウ</t>
    </rPh>
    <phoneticPr fontId="4"/>
  </si>
  <si>
    <t>サービス
提供月</t>
    <rPh sb="5" eb="7">
      <t>テイキョウ</t>
    </rPh>
    <rPh sb="7" eb="8">
      <t>ツキ</t>
    </rPh>
    <phoneticPr fontId="4"/>
  </si>
  <si>
    <t>人</t>
    <rPh sb="0" eb="1">
      <t>ヒト</t>
    </rPh>
    <phoneticPr fontId="10"/>
  </si>
  <si>
    <t>前年度</t>
    <rPh sb="0" eb="3">
      <t>ゼンネンド</t>
    </rPh>
    <phoneticPr fontId="10"/>
  </si>
  <si>
    <t>合計</t>
    <rPh sb="0" eb="2">
      <t>ゴウケイ</t>
    </rPh>
    <phoneticPr fontId="4"/>
  </si>
  <si>
    <t>本年度</t>
    <rPh sb="0" eb="1">
      <t>ホン</t>
    </rPh>
    <phoneticPr fontId="10"/>
  </si>
  <si>
    <t>　(注)１　サービスの種類ごとに作成すること。</t>
    <rPh sb="2" eb="3">
      <t>チュウ</t>
    </rPh>
    <rPh sb="11" eb="13">
      <t>シュルイ</t>
    </rPh>
    <rPh sb="16" eb="18">
      <t>サクセイ</t>
    </rPh>
    <phoneticPr fontId="4"/>
  </si>
  <si>
    <t>生産活動</t>
    <rPh sb="0" eb="2">
      <t>セイサン</t>
    </rPh>
    <rPh sb="2" eb="4">
      <t>カツドウ</t>
    </rPh>
    <phoneticPr fontId="23"/>
  </si>
  <si>
    <t>　　　　　　　　※生活介護、就労移行支援、就労継続支援Ｂ型、
　　　　　　　　　自立訓練（生活訓練）のみ提出。</t>
    <rPh sb="9" eb="11">
      <t>セイカツ</t>
    </rPh>
    <rPh sb="11" eb="13">
      <t>カイゴ</t>
    </rPh>
    <rPh sb="14" eb="16">
      <t>シュウロウ</t>
    </rPh>
    <rPh sb="16" eb="18">
      <t>イコウ</t>
    </rPh>
    <rPh sb="18" eb="20">
      <t>シエン</t>
    </rPh>
    <rPh sb="21" eb="23">
      <t>シュウロウ</t>
    </rPh>
    <rPh sb="23" eb="25">
      <t>ケイゾク</t>
    </rPh>
    <rPh sb="25" eb="27">
      <t>シエン</t>
    </rPh>
    <rPh sb="28" eb="29">
      <t>カタ</t>
    </rPh>
    <rPh sb="40" eb="42">
      <t>ジリツ</t>
    </rPh>
    <rPh sb="42" eb="44">
      <t>クンレン</t>
    </rPh>
    <rPh sb="45" eb="47">
      <t>セイカツ</t>
    </rPh>
    <rPh sb="47" eb="49">
      <t>クンレン</t>
    </rPh>
    <rPh sb="52" eb="54">
      <t>テイシュツ</t>
    </rPh>
    <phoneticPr fontId="23"/>
  </si>
  <si>
    <t>※施設障害福祉サービスとして行っている生産活動について記入。</t>
    <rPh sb="1" eb="3">
      <t>シセツ</t>
    </rPh>
    <rPh sb="3" eb="5">
      <t>ショウガイ</t>
    </rPh>
    <rPh sb="5" eb="7">
      <t>フクシ</t>
    </rPh>
    <rPh sb="14" eb="15">
      <t>オコナ</t>
    </rPh>
    <rPh sb="19" eb="21">
      <t>セイサン</t>
    </rPh>
    <rPh sb="21" eb="23">
      <t>カツドウ</t>
    </rPh>
    <rPh sb="27" eb="29">
      <t>キニュウ</t>
    </rPh>
    <phoneticPr fontId="23"/>
  </si>
  <si>
    <t>※生産活動の収支状況について記入。</t>
    <rPh sb="1" eb="3">
      <t>セイサン</t>
    </rPh>
    <rPh sb="3" eb="5">
      <t>カツドウ</t>
    </rPh>
    <rPh sb="6" eb="8">
      <t>シュウシ</t>
    </rPh>
    <rPh sb="8" eb="10">
      <t>ジョウキョウ</t>
    </rPh>
    <rPh sb="14" eb="16">
      <t>キニュウ</t>
    </rPh>
    <phoneticPr fontId="23"/>
  </si>
  <si>
    <t>品目名</t>
    <rPh sb="0" eb="3">
      <t>ヒンモクメイ</t>
    </rPh>
    <phoneticPr fontId="23"/>
  </si>
  <si>
    <t>生産数量</t>
    <rPh sb="0" eb="2">
      <t>セイサン</t>
    </rPh>
    <rPh sb="2" eb="4">
      <t>スウリョウ</t>
    </rPh>
    <phoneticPr fontId="23"/>
  </si>
  <si>
    <t>主な作業内容</t>
    <rPh sb="0" eb="1">
      <t>オモ</t>
    </rPh>
    <rPh sb="2" eb="4">
      <t>サギョウ</t>
    </rPh>
    <rPh sb="4" eb="6">
      <t>ナイヨウ</t>
    </rPh>
    <phoneticPr fontId="23"/>
  </si>
  <si>
    <t>月</t>
    <rPh sb="0" eb="1">
      <t>ツキ</t>
    </rPh>
    <phoneticPr fontId="23"/>
  </si>
  <si>
    <t>生産活動
にかかる
収入額</t>
    <rPh sb="0" eb="2">
      <t>セイサン</t>
    </rPh>
    <rPh sb="2" eb="4">
      <t>カツドウ</t>
    </rPh>
    <rPh sb="10" eb="13">
      <t>シュウニュウガク</t>
    </rPh>
    <phoneticPr fontId="23"/>
  </si>
  <si>
    <t>支　　出　　額</t>
    <rPh sb="0" eb="1">
      <t>ササ</t>
    </rPh>
    <rPh sb="3" eb="4">
      <t>デ</t>
    </rPh>
    <rPh sb="6" eb="7">
      <t>ガク</t>
    </rPh>
    <phoneticPr fontId="23"/>
  </si>
  <si>
    <t>差引額
ａ－ｄ</t>
    <rPh sb="0" eb="2">
      <t>サシヒキ</t>
    </rPh>
    <rPh sb="2" eb="3">
      <t>ガク</t>
    </rPh>
    <phoneticPr fontId="23"/>
  </si>
  <si>
    <t>工賃支給額</t>
    <rPh sb="0" eb="2">
      <t>コウチン</t>
    </rPh>
    <rPh sb="2" eb="4">
      <t>シキュウ</t>
    </rPh>
    <rPh sb="4" eb="5">
      <t>ガク</t>
    </rPh>
    <phoneticPr fontId="23"/>
  </si>
  <si>
    <t>工賃以外の必要経費</t>
    <rPh sb="0" eb="2">
      <t>コウチン</t>
    </rPh>
    <rPh sb="2" eb="4">
      <t>イガイ</t>
    </rPh>
    <rPh sb="5" eb="7">
      <t>ヒツヨウ</t>
    </rPh>
    <rPh sb="7" eb="9">
      <t>ケイヒ</t>
    </rPh>
    <phoneticPr fontId="23"/>
  </si>
  <si>
    <t>支出額合計</t>
    <rPh sb="0" eb="2">
      <t>シシュツ</t>
    </rPh>
    <rPh sb="2" eb="3">
      <t>ガク</t>
    </rPh>
    <rPh sb="3" eb="5">
      <t>ゴウケイ</t>
    </rPh>
    <phoneticPr fontId="23"/>
  </si>
  <si>
    <t>ａ</t>
    <phoneticPr fontId="23"/>
  </si>
  <si>
    <t>ｂ</t>
    <phoneticPr fontId="23"/>
  </si>
  <si>
    <t>ｃ</t>
    <phoneticPr fontId="23"/>
  </si>
  <si>
    <t>ｄ=ｂ＋ｃ</t>
    <phoneticPr fontId="23"/>
  </si>
  <si>
    <t>円</t>
    <rPh sb="0" eb="1">
      <t>エン</t>
    </rPh>
    <phoneticPr fontId="23"/>
  </si>
  <si>
    <t>4</t>
    <phoneticPr fontId="23"/>
  </si>
  <si>
    <t>5</t>
  </si>
  <si>
    <t>6</t>
  </si>
  <si>
    <t>7</t>
  </si>
  <si>
    <t>8</t>
  </si>
  <si>
    <t>9</t>
  </si>
  <si>
    <t>10</t>
  </si>
  <si>
    <t>11</t>
  </si>
  <si>
    <t>12</t>
  </si>
  <si>
    <t>1</t>
    <phoneticPr fontId="23"/>
  </si>
  <si>
    <t>2</t>
  </si>
  <si>
    <t>3</t>
  </si>
  <si>
    <t>計</t>
    <rPh sb="0" eb="1">
      <t>ケイ</t>
    </rPh>
    <phoneticPr fontId="23"/>
  </si>
  <si>
    <t>※工賃以外の必要経費（ｃ）の主なものについて記入。</t>
    <rPh sb="1" eb="3">
      <t>コウチン</t>
    </rPh>
    <rPh sb="3" eb="5">
      <t>イガイ</t>
    </rPh>
    <rPh sb="6" eb="8">
      <t>ヒツヨウ</t>
    </rPh>
    <rPh sb="8" eb="10">
      <t>ケイヒ</t>
    </rPh>
    <rPh sb="14" eb="15">
      <t>オモ</t>
    </rPh>
    <rPh sb="22" eb="24">
      <t>キニュウ</t>
    </rPh>
    <phoneticPr fontId="23"/>
  </si>
  <si>
    <t>項目</t>
    <rPh sb="0" eb="2">
      <t>コウモク</t>
    </rPh>
    <phoneticPr fontId="23"/>
  </si>
  <si>
    <t>金額（円）</t>
    <rPh sb="0" eb="2">
      <t>キンガク</t>
    </rPh>
    <rPh sb="3" eb="4">
      <t>エン</t>
    </rPh>
    <phoneticPr fontId="23"/>
  </si>
  <si>
    <t>(注)１　サービスの種類ごとに作成すること。</t>
    <rPh sb="1" eb="2">
      <t>チュウ</t>
    </rPh>
    <rPh sb="10" eb="12">
      <t>シュルイ</t>
    </rPh>
    <rPh sb="15" eb="17">
      <t>サクセイ</t>
    </rPh>
    <phoneticPr fontId="23"/>
  </si>
  <si>
    <t>　　２　前年度の生産活動の状況を記入すること。</t>
    <rPh sb="4" eb="7">
      <t>ゼンネンド</t>
    </rPh>
    <rPh sb="8" eb="10">
      <t>セイサン</t>
    </rPh>
    <rPh sb="10" eb="12">
      <t>カツドウ</t>
    </rPh>
    <rPh sb="13" eb="15">
      <t>ジョウキョウ</t>
    </rPh>
    <rPh sb="16" eb="18">
      <t>キニュウ</t>
    </rPh>
    <phoneticPr fontId="23"/>
  </si>
  <si>
    <t>サービスに係る負担以外の利用者負担額</t>
    <rPh sb="5" eb="6">
      <t>カカ</t>
    </rPh>
    <rPh sb="7" eb="9">
      <t>フタン</t>
    </rPh>
    <rPh sb="9" eb="11">
      <t>イガイ</t>
    </rPh>
    <rPh sb="12" eb="15">
      <t>リヨウシャ</t>
    </rPh>
    <rPh sb="15" eb="18">
      <t>フタンガク</t>
    </rPh>
    <phoneticPr fontId="4"/>
  </si>
  <si>
    <t>（前年度及び本年度直近までの状況）</t>
    <rPh sb="1" eb="4">
      <t>ゼンネンド</t>
    </rPh>
    <rPh sb="4" eb="5">
      <t>オヨ</t>
    </rPh>
    <rPh sb="6" eb="9">
      <t>ホンネンド</t>
    </rPh>
    <rPh sb="9" eb="11">
      <t>チョッキン</t>
    </rPh>
    <rPh sb="14" eb="16">
      <t>ジョウキョウ</t>
    </rPh>
    <phoneticPr fontId="10"/>
  </si>
  <si>
    <t>施設名</t>
    <rPh sb="0" eb="3">
      <t>シセツメイ</t>
    </rPh>
    <phoneticPr fontId="10"/>
  </si>
  <si>
    <t>サービス
の種類</t>
    <rPh sb="6" eb="8">
      <t>シュルイ</t>
    </rPh>
    <phoneticPr fontId="10"/>
  </si>
  <si>
    <t>請求項目</t>
    <rPh sb="0" eb="2">
      <t>セイキュウ</t>
    </rPh>
    <rPh sb="2" eb="4">
      <t>コウモク</t>
    </rPh>
    <phoneticPr fontId="4"/>
  </si>
  <si>
    <t>人数（人）</t>
    <rPh sb="0" eb="1">
      <t>ニン</t>
    </rPh>
    <rPh sb="1" eb="2">
      <t>スウ</t>
    </rPh>
    <rPh sb="3" eb="4">
      <t>ヒト</t>
    </rPh>
    <phoneticPr fontId="4"/>
  </si>
  <si>
    <t>食事の提供に要する費用</t>
    <rPh sb="0" eb="2">
      <t>ショクジ</t>
    </rPh>
    <rPh sb="3" eb="5">
      <t>テイキョウ</t>
    </rPh>
    <rPh sb="6" eb="7">
      <t>ヨウ</t>
    </rPh>
    <rPh sb="9" eb="11">
      <t>ヒヨウ</t>
    </rPh>
    <phoneticPr fontId="4"/>
  </si>
  <si>
    <t>光熱水費</t>
    <rPh sb="0" eb="2">
      <t>コウネツ</t>
    </rPh>
    <rPh sb="2" eb="3">
      <t>ミズ</t>
    </rPh>
    <rPh sb="3" eb="4">
      <t>ヒ</t>
    </rPh>
    <phoneticPr fontId="4"/>
  </si>
  <si>
    <t>日用品費</t>
    <rPh sb="0" eb="3">
      <t>ニチヨウヒン</t>
    </rPh>
    <rPh sb="3" eb="4">
      <t>ヒ</t>
    </rPh>
    <phoneticPr fontId="4"/>
  </si>
  <si>
    <t>創作的活動にかかる材料費</t>
    <rPh sb="0" eb="3">
      <t>ソウサクテキ</t>
    </rPh>
    <rPh sb="3" eb="5">
      <t>カツドウ</t>
    </rPh>
    <rPh sb="9" eb="11">
      <t>ザイリョウ</t>
    </rPh>
    <rPh sb="11" eb="12">
      <t>ヒ</t>
    </rPh>
    <phoneticPr fontId="4"/>
  </si>
  <si>
    <t>食材費</t>
    <rPh sb="0" eb="3">
      <t>ショクザイヒ</t>
    </rPh>
    <phoneticPr fontId="4"/>
  </si>
  <si>
    <t>家賃</t>
    <rPh sb="0" eb="2">
      <t>ヤチン</t>
    </rPh>
    <phoneticPr fontId="4"/>
  </si>
  <si>
    <t>居室の提供に要する費用</t>
    <rPh sb="0" eb="2">
      <t>キョシツ</t>
    </rPh>
    <rPh sb="3" eb="5">
      <t>テイキョウ</t>
    </rPh>
    <rPh sb="6" eb="7">
      <t>ヨウ</t>
    </rPh>
    <rPh sb="9" eb="11">
      <t>ヒヨウ</t>
    </rPh>
    <phoneticPr fontId="4"/>
  </si>
  <si>
    <t>本年度</t>
    <rPh sb="0" eb="3">
      <t>ホンネンド</t>
    </rPh>
    <phoneticPr fontId="10"/>
  </si>
  <si>
    <t>(注)　サービスの種類ごとに作成すること。</t>
    <rPh sb="1" eb="2">
      <t>チュウ</t>
    </rPh>
    <rPh sb="9" eb="11">
      <t>シュルイ</t>
    </rPh>
    <rPh sb="14" eb="16">
      <t>サクセイ</t>
    </rPh>
    <phoneticPr fontId="4"/>
  </si>
  <si>
    <t>実施年月日</t>
    <rPh sb="0" eb="2">
      <t>ジッシ</t>
    </rPh>
    <rPh sb="2" eb="3">
      <t>ネン</t>
    </rPh>
    <rPh sb="3" eb="5">
      <t>ツキヒ</t>
    </rPh>
    <phoneticPr fontId="10"/>
  </si>
  <si>
    <t>内容</t>
    <rPh sb="0" eb="2">
      <t>ナイヨウ</t>
    </rPh>
    <phoneticPr fontId="10"/>
  </si>
  <si>
    <t>参加人数
 (人)</t>
    <rPh sb="0" eb="2">
      <t>サンカ</t>
    </rPh>
    <rPh sb="2" eb="4">
      <t>ニンズウ</t>
    </rPh>
    <rPh sb="7" eb="8">
      <t>ヒト</t>
    </rPh>
    <phoneticPr fontId="10"/>
  </si>
  <si>
    <t>【所轄消防署の立入検査】</t>
    <rPh sb="1" eb="3">
      <t>ショカツ</t>
    </rPh>
    <rPh sb="3" eb="6">
      <t>ショウボウショ</t>
    </rPh>
    <rPh sb="7" eb="8">
      <t>タ</t>
    </rPh>
    <rPh sb="8" eb="9">
      <t>イ</t>
    </rPh>
    <rPh sb="9" eb="11">
      <t>ケンサ</t>
    </rPh>
    <phoneticPr fontId="4"/>
  </si>
  <si>
    <t>実施年月日</t>
    <rPh sb="0" eb="2">
      <t>ジッシ</t>
    </rPh>
    <rPh sb="2" eb="5">
      <t>ネンガッピ</t>
    </rPh>
    <phoneticPr fontId="4"/>
  </si>
  <si>
    <t>指導指示等の内容</t>
    <rPh sb="0" eb="2">
      <t>シドウ</t>
    </rPh>
    <rPh sb="2" eb="4">
      <t>シジ</t>
    </rPh>
    <rPh sb="4" eb="5">
      <t>トウ</t>
    </rPh>
    <rPh sb="6" eb="8">
      <t>ナイヨウ</t>
    </rPh>
    <phoneticPr fontId="4"/>
  </si>
  <si>
    <t>（上記に対する改善措置）</t>
    <rPh sb="1" eb="3">
      <t>ジョウキ</t>
    </rPh>
    <rPh sb="4" eb="5">
      <t>タイ</t>
    </rPh>
    <rPh sb="7" eb="9">
      <t>カイゼン</t>
    </rPh>
    <rPh sb="9" eb="11">
      <t>ソチ</t>
    </rPh>
    <phoneticPr fontId="4"/>
  </si>
  <si>
    <t>はい</t>
    <phoneticPr fontId="10"/>
  </si>
  <si>
    <t>いいえ</t>
    <phoneticPr fontId="10"/>
  </si>
  <si>
    <t>「虐待防止委員会」の定期開催（少なくとも年１回）及び検討結果の従業者への周知徹底ができている。
　・テレビ電話装置等の活用も可
　・身体拘束適正化委員会との一体的設置・運営も可
　・法人単位での委員会設置も可</t>
    <rPh sb="1" eb="3">
      <t>ギャクタイ</t>
    </rPh>
    <rPh sb="3" eb="5">
      <t>ボウシ</t>
    </rPh>
    <rPh sb="5" eb="8">
      <t>イインカイ</t>
    </rPh>
    <rPh sb="10" eb="12">
      <t>テイキ</t>
    </rPh>
    <rPh sb="12" eb="14">
      <t>カイサイ</t>
    </rPh>
    <rPh sb="15" eb="16">
      <t>スク</t>
    </rPh>
    <rPh sb="20" eb="21">
      <t>ネン</t>
    </rPh>
    <rPh sb="22" eb="23">
      <t>カイ</t>
    </rPh>
    <rPh sb="24" eb="25">
      <t>オヨ</t>
    </rPh>
    <rPh sb="26" eb="28">
      <t>ケントウ</t>
    </rPh>
    <rPh sb="28" eb="30">
      <t>ケッカ</t>
    </rPh>
    <rPh sb="31" eb="34">
      <t>ジュウギョウシャ</t>
    </rPh>
    <rPh sb="36" eb="38">
      <t>シュウチ</t>
    </rPh>
    <rPh sb="38" eb="40">
      <t>テッテイ</t>
    </rPh>
    <rPh sb="53" eb="55">
      <t>デンワ</t>
    </rPh>
    <rPh sb="55" eb="57">
      <t>ソウチ</t>
    </rPh>
    <rPh sb="57" eb="58">
      <t>トウ</t>
    </rPh>
    <rPh sb="59" eb="61">
      <t>カツヨウ</t>
    </rPh>
    <rPh sb="62" eb="63">
      <t>カ</t>
    </rPh>
    <rPh sb="66" eb="68">
      <t>シンタイ</t>
    </rPh>
    <rPh sb="68" eb="70">
      <t>コウソク</t>
    </rPh>
    <rPh sb="70" eb="73">
      <t>テキセイカ</t>
    </rPh>
    <rPh sb="73" eb="76">
      <t>イインカイ</t>
    </rPh>
    <rPh sb="78" eb="81">
      <t>イッタイテキ</t>
    </rPh>
    <rPh sb="81" eb="83">
      <t>セッチ</t>
    </rPh>
    <rPh sb="84" eb="86">
      <t>ウンエイ</t>
    </rPh>
    <rPh sb="87" eb="88">
      <t>カ</t>
    </rPh>
    <rPh sb="91" eb="93">
      <t>ホウジン</t>
    </rPh>
    <rPh sb="93" eb="95">
      <t>タンイ</t>
    </rPh>
    <rPh sb="97" eb="100">
      <t>イインカイ</t>
    </rPh>
    <rPh sb="100" eb="102">
      <t>セッチ</t>
    </rPh>
    <rPh sb="103" eb="104">
      <t>カ</t>
    </rPh>
    <phoneticPr fontId="10"/>
  </si>
  <si>
    <t>従業者に対する虐待防止のための研修が定期的に（年１回以上）実施できている。</t>
    <rPh sb="0" eb="3">
      <t>ジュウギョウシャ</t>
    </rPh>
    <rPh sb="4" eb="5">
      <t>タイ</t>
    </rPh>
    <rPh sb="7" eb="9">
      <t>ギャクタイ</t>
    </rPh>
    <rPh sb="9" eb="11">
      <t>ボウシ</t>
    </rPh>
    <rPh sb="15" eb="17">
      <t>ケンシュウ</t>
    </rPh>
    <rPh sb="18" eb="20">
      <t>テイキ</t>
    </rPh>
    <rPh sb="20" eb="21">
      <t>テキ</t>
    </rPh>
    <rPh sb="23" eb="24">
      <t>ネン</t>
    </rPh>
    <rPh sb="25" eb="26">
      <t>カイ</t>
    </rPh>
    <rPh sb="26" eb="28">
      <t>イジョウ</t>
    </rPh>
    <rPh sb="29" eb="31">
      <t>ジッシ</t>
    </rPh>
    <phoneticPr fontId="10"/>
  </si>
  <si>
    <t>身体拘束適正化のための指針の整備ができている。</t>
    <rPh sb="0" eb="2">
      <t>シンタイ</t>
    </rPh>
    <rPh sb="2" eb="4">
      <t>コウソク</t>
    </rPh>
    <rPh sb="4" eb="7">
      <t>テキセイカ</t>
    </rPh>
    <rPh sb="11" eb="13">
      <t>シシン</t>
    </rPh>
    <rPh sb="14" eb="16">
      <t>セイビ</t>
    </rPh>
    <phoneticPr fontId="10"/>
  </si>
  <si>
    <t>従業者に対する指針に基づいた研修が定期的に（年１回以上）実施できている。</t>
    <rPh sb="0" eb="3">
      <t>ジュウギョウシャ</t>
    </rPh>
    <rPh sb="4" eb="5">
      <t>タイ</t>
    </rPh>
    <rPh sb="7" eb="9">
      <t>シシン</t>
    </rPh>
    <rPh sb="10" eb="11">
      <t>モト</t>
    </rPh>
    <rPh sb="14" eb="16">
      <t>ケンシュウ</t>
    </rPh>
    <rPh sb="17" eb="19">
      <t>テイキ</t>
    </rPh>
    <rPh sb="19" eb="20">
      <t>テキ</t>
    </rPh>
    <rPh sb="22" eb="23">
      <t>ネン</t>
    </rPh>
    <rPh sb="24" eb="25">
      <t>カイ</t>
    </rPh>
    <rPh sb="25" eb="27">
      <t>イジョウ</t>
    </rPh>
    <rPh sb="28" eb="30">
      <t>ジッシ</t>
    </rPh>
    <phoneticPr fontId="10"/>
  </si>
  <si>
    <t>指定障害者支援施設  事前提出書類</t>
    <rPh sb="0" eb="2">
      <t>シテイ</t>
    </rPh>
    <rPh sb="2" eb="4">
      <t>ショウガイ</t>
    </rPh>
    <rPh sb="4" eb="5">
      <t>シャ</t>
    </rPh>
    <rPh sb="5" eb="7">
      <t>シエン</t>
    </rPh>
    <rPh sb="7" eb="9">
      <t>シセツ</t>
    </rPh>
    <rPh sb="11" eb="12">
      <t>コト</t>
    </rPh>
    <rPh sb="12" eb="13">
      <t>マエ</t>
    </rPh>
    <rPh sb="13" eb="14">
      <t>ツツミ</t>
    </rPh>
    <rPh sb="14" eb="15">
      <t>デ</t>
    </rPh>
    <rPh sb="15" eb="17">
      <t>ショルイ</t>
    </rPh>
    <phoneticPr fontId="4"/>
  </si>
  <si>
    <r>
      <t xml:space="preserve">事前提出書類確認リスト
</t>
    </r>
    <r>
      <rPr>
        <sz val="10"/>
        <rFont val="HG丸ｺﾞｼｯｸM-PRO"/>
        <family val="3"/>
        <charset val="128"/>
      </rPr>
      <t>【提出する書類のチェック欄に○を記入してください。】</t>
    </r>
    <rPh sb="0" eb="6">
      <t>ジゼンテイシュツショルイ</t>
    </rPh>
    <rPh sb="6" eb="8">
      <t>カクニン</t>
    </rPh>
    <phoneticPr fontId="10"/>
  </si>
  <si>
    <t>重要事項説明書の様式</t>
    <rPh sb="0" eb="2">
      <t>ジュウヨウ</t>
    </rPh>
    <rPh sb="2" eb="4">
      <t>ジコウ</t>
    </rPh>
    <rPh sb="4" eb="7">
      <t>セツメイショ</t>
    </rPh>
    <rPh sb="8" eb="10">
      <t>ヨウシキ</t>
    </rPh>
    <phoneticPr fontId="10"/>
  </si>
  <si>
    <t>費用の合計額（円）</t>
    <rPh sb="0" eb="2">
      <t>ヒヨウ</t>
    </rPh>
    <rPh sb="3" eb="6">
      <t>ゴウケイガク</t>
    </rPh>
    <rPh sb="7" eb="8">
      <t>エン</t>
    </rPh>
    <phoneticPr fontId="4"/>
  </si>
  <si>
    <t>「感染症及び食中毒の予防及びまん延の防止のための対策を検討する委員会」の定期開催（おおむね３月に１回以上）及び検討結果の従業者への周知徹底ができている。</t>
    <rPh sb="1" eb="4">
      <t>カンセンショウ</t>
    </rPh>
    <rPh sb="4" eb="5">
      <t>オヨ</t>
    </rPh>
    <rPh sb="6" eb="8">
      <t>ショクチュウ</t>
    </rPh>
    <rPh sb="8" eb="9">
      <t>ドク</t>
    </rPh>
    <rPh sb="10" eb="12">
      <t>ヨボウ</t>
    </rPh>
    <rPh sb="12" eb="13">
      <t>オヨ</t>
    </rPh>
    <rPh sb="16" eb="17">
      <t>エン</t>
    </rPh>
    <rPh sb="18" eb="20">
      <t>ボウシ</t>
    </rPh>
    <rPh sb="24" eb="26">
      <t>タイサク</t>
    </rPh>
    <rPh sb="27" eb="29">
      <t>ケントウ</t>
    </rPh>
    <rPh sb="31" eb="34">
      <t>イインカイ</t>
    </rPh>
    <rPh sb="36" eb="38">
      <t>テイキ</t>
    </rPh>
    <rPh sb="38" eb="40">
      <t>カイサイ</t>
    </rPh>
    <rPh sb="46" eb="47">
      <t>ツキ</t>
    </rPh>
    <rPh sb="49" eb="50">
      <t>カイ</t>
    </rPh>
    <rPh sb="50" eb="52">
      <t>イジョウ</t>
    </rPh>
    <rPh sb="53" eb="54">
      <t>オヨ</t>
    </rPh>
    <phoneticPr fontId="10"/>
  </si>
  <si>
    <t>平常時の対策及び発生時の対応を規定する「感染症及び食中毒の予防及びまん延の防止のための指針」が整備できている。</t>
    <rPh sb="0" eb="3">
      <t>ヘイジョウジ</t>
    </rPh>
    <rPh sb="4" eb="6">
      <t>タイサク</t>
    </rPh>
    <rPh sb="6" eb="7">
      <t>オヨ</t>
    </rPh>
    <rPh sb="8" eb="11">
      <t>ハッセイジ</t>
    </rPh>
    <rPh sb="12" eb="14">
      <t>タイオウ</t>
    </rPh>
    <rPh sb="15" eb="17">
      <t>キテイ</t>
    </rPh>
    <rPh sb="20" eb="23">
      <t>カンセンショウ</t>
    </rPh>
    <rPh sb="23" eb="24">
      <t>オヨ</t>
    </rPh>
    <rPh sb="25" eb="27">
      <t>ショクチュウ</t>
    </rPh>
    <rPh sb="27" eb="28">
      <t>ドク</t>
    </rPh>
    <rPh sb="29" eb="31">
      <t>ヨボウ</t>
    </rPh>
    <rPh sb="31" eb="32">
      <t>オヨ</t>
    </rPh>
    <rPh sb="35" eb="36">
      <t>エン</t>
    </rPh>
    <rPh sb="37" eb="39">
      <t>ボウシ</t>
    </rPh>
    <rPh sb="43" eb="45">
      <t>シシン</t>
    </rPh>
    <rPh sb="47" eb="49">
      <t>セイビ</t>
    </rPh>
    <phoneticPr fontId="10"/>
  </si>
  <si>
    <t>従業者に対する研修及び訓練が定期的に（年２回以上）実施できている。</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0"/>
  </si>
  <si>
    <t>運営指導日の前月分実績</t>
    <rPh sb="0" eb="2">
      <t>ウンエイ</t>
    </rPh>
    <rPh sb="2" eb="4">
      <t>シドウ</t>
    </rPh>
    <rPh sb="4" eb="5">
      <t>ヒ</t>
    </rPh>
    <rPh sb="6" eb="7">
      <t>ゼン</t>
    </rPh>
    <rPh sb="7" eb="8">
      <t>ツキ</t>
    </rPh>
    <rPh sb="8" eb="9">
      <t>ブン</t>
    </rPh>
    <rPh sb="9" eb="11">
      <t>ジッセキ</t>
    </rPh>
    <phoneticPr fontId="1"/>
  </si>
  <si>
    <t>運営指導日の前月分</t>
    <rPh sb="0" eb="2">
      <t>ウンエイ</t>
    </rPh>
    <rPh sb="2" eb="4">
      <t>シドウ</t>
    </rPh>
    <rPh sb="4" eb="5">
      <t>ヒ</t>
    </rPh>
    <rPh sb="6" eb="7">
      <t>ゼン</t>
    </rPh>
    <rPh sb="7" eb="8">
      <t>ツキ</t>
    </rPh>
    <rPh sb="8" eb="9">
      <t>ブン</t>
    </rPh>
    <phoneticPr fontId="1"/>
  </si>
  <si>
    <t>基準省令改正により義務づけられる取組の実施状況</t>
    <rPh sb="0" eb="6">
      <t>キジュンショウレイカイセイ</t>
    </rPh>
    <rPh sb="9" eb="11">
      <t>ギム</t>
    </rPh>
    <rPh sb="16" eb="18">
      <t>トリクミ</t>
    </rPh>
    <rPh sb="19" eb="21">
      <t>ジッシ</t>
    </rPh>
    <rPh sb="21" eb="23">
      <t>ジョウキョウ</t>
    </rPh>
    <phoneticPr fontId="10"/>
  </si>
  <si>
    <t>基準省令改正により義務づけられる取組の実施状況</t>
    <phoneticPr fontId="10"/>
  </si>
  <si>
    <t>やむを得ず身体拘束等を行う場合※には、その態様及び時間、その際の利用者（利用児）の心身の状況並びに緊急やむを得ない理由その他必要案な事項を記録しているか。
※身体拘束等を行っていない場合には、「はい」を選択してください。</t>
    <rPh sb="101" eb="103">
      <t>センタク</t>
    </rPh>
    <phoneticPr fontId="1"/>
  </si>
  <si>
    <t>　　　　　【例】４月に人員配置体制加算を２０人に算定した場合：人員配置体制加算（Ⅰ）２０人として計上する。</t>
    <rPh sb="6" eb="7">
      <t>レイ</t>
    </rPh>
    <rPh sb="9" eb="10">
      <t>ツキ</t>
    </rPh>
    <rPh sb="11" eb="13">
      <t>ジンイン</t>
    </rPh>
    <rPh sb="13" eb="15">
      <t>ハイチ</t>
    </rPh>
    <rPh sb="15" eb="17">
      <t>タイセイ</t>
    </rPh>
    <rPh sb="17" eb="19">
      <t>カサン</t>
    </rPh>
    <rPh sb="22" eb="23">
      <t>ニン</t>
    </rPh>
    <rPh sb="24" eb="26">
      <t>サンテイ</t>
    </rPh>
    <rPh sb="28" eb="30">
      <t>バアイ</t>
    </rPh>
    <rPh sb="31" eb="33">
      <t>ジンイン</t>
    </rPh>
    <rPh sb="33" eb="35">
      <t>ハイチ</t>
    </rPh>
    <rPh sb="35" eb="37">
      <t>タイセイ</t>
    </rPh>
    <rPh sb="37" eb="39">
      <t>カサン</t>
    </rPh>
    <rPh sb="44" eb="45">
      <t>ニン</t>
    </rPh>
    <rPh sb="48" eb="50">
      <t>ケイジョウ</t>
    </rPh>
    <phoneticPr fontId="10"/>
  </si>
  <si>
    <t>業務継続計画の定期的な見直しができている。</t>
    <rPh sb="0" eb="2">
      <t>ギョウム</t>
    </rPh>
    <rPh sb="2" eb="4">
      <t>ケイゾク</t>
    </rPh>
    <rPh sb="4" eb="6">
      <t>ケイカク</t>
    </rPh>
    <rPh sb="7" eb="9">
      <t>テイキ</t>
    </rPh>
    <rPh sb="9" eb="10">
      <t>テキ</t>
    </rPh>
    <rPh sb="11" eb="13">
      <t>ミナオ</t>
    </rPh>
    <phoneticPr fontId="10"/>
  </si>
  <si>
    <t>「身体拘束の適正化のための対策を検討する委員会」の定期開催（少なくとも年１回）開催及び検討結果の従業者への周知徹底ができている。
　・テレビ電話装置等の活用も可
　・虐待防止委員会との一体的設置・運営も可
　・法人単位での委員会設置も可</t>
    <rPh sb="1" eb="3">
      <t>シンタイ</t>
    </rPh>
    <rPh sb="3" eb="5">
      <t>コウソク</t>
    </rPh>
    <rPh sb="6" eb="9">
      <t>テキセイカ</t>
    </rPh>
    <rPh sb="13" eb="15">
      <t>タイサク</t>
    </rPh>
    <rPh sb="16" eb="18">
      <t>ケントウ</t>
    </rPh>
    <rPh sb="20" eb="23">
      <t>イインカイ</t>
    </rPh>
    <rPh sb="25" eb="27">
      <t>テイキ</t>
    </rPh>
    <rPh sb="27" eb="29">
      <t>カイサイ</t>
    </rPh>
    <rPh sb="30" eb="31">
      <t>スク</t>
    </rPh>
    <rPh sb="35" eb="36">
      <t>ネン</t>
    </rPh>
    <rPh sb="37" eb="38">
      <t>カイ</t>
    </rPh>
    <rPh sb="39" eb="41">
      <t>カイサイ</t>
    </rPh>
    <rPh sb="41" eb="42">
      <t>オヨ</t>
    </rPh>
    <rPh sb="83" eb="85">
      <t>ギャクタイ</t>
    </rPh>
    <rPh sb="85" eb="87">
      <t>ボウシ</t>
    </rPh>
    <phoneticPr fontId="10"/>
  </si>
  <si>
    <t>（　　市）</t>
    <rPh sb="3" eb="4">
      <t>シ</t>
    </rPh>
    <phoneticPr fontId="1"/>
  </si>
  <si>
    <t>適宜行を追加してください。</t>
    <rPh sb="0" eb="2">
      <t>テキギ</t>
    </rPh>
    <rPh sb="2" eb="3">
      <t>ギョウ</t>
    </rPh>
    <rPh sb="4" eb="6">
      <t>ツイカ</t>
    </rPh>
    <phoneticPr fontId="1"/>
  </si>
  <si>
    <t>（　　町）</t>
    <rPh sb="3" eb="4">
      <t>マチ</t>
    </rPh>
    <phoneticPr fontId="1"/>
  </si>
  <si>
    <t>合計</t>
    <rPh sb="0" eb="2">
      <t>ゴウケイケイ</t>
    </rPh>
    <phoneticPr fontId="1"/>
  </si>
  <si>
    <t>合計は１と一致する。</t>
    <rPh sb="0" eb="2">
      <t>ゴウケイ</t>
    </rPh>
    <rPh sb="5" eb="7">
      <t>イッチ</t>
    </rPh>
    <phoneticPr fontId="1"/>
  </si>
  <si>
    <t>身体障害</t>
    <rPh sb="0" eb="2">
      <t>シンタイ</t>
    </rPh>
    <rPh sb="2" eb="4">
      <t>ショウガイ</t>
    </rPh>
    <phoneticPr fontId="1"/>
  </si>
  <si>
    <t>重複する場合も、それぞれの</t>
    <rPh sb="0" eb="2">
      <t>ジュウフク</t>
    </rPh>
    <rPh sb="4" eb="6">
      <t>バアイ</t>
    </rPh>
    <phoneticPr fontId="1"/>
  </si>
  <si>
    <t>知的障害</t>
    <rPh sb="0" eb="4">
      <t>チテキショウガイ</t>
    </rPh>
    <phoneticPr fontId="1"/>
  </si>
  <si>
    <t>欄に計上してください。</t>
    <phoneticPr fontId="1"/>
  </si>
  <si>
    <t>精神障害</t>
    <rPh sb="0" eb="4">
      <t>セイシンショウガイ</t>
    </rPh>
    <phoneticPr fontId="1"/>
  </si>
  <si>
    <t>難病</t>
    <rPh sb="0" eb="2">
      <t>ナンビョウ</t>
    </rPh>
    <phoneticPr fontId="1"/>
  </si>
  <si>
    <t>うち　重症心身障害者</t>
    <rPh sb="3" eb="5">
      <t>ジュウショウ</t>
    </rPh>
    <rPh sb="5" eb="7">
      <t>シンシン</t>
    </rPh>
    <rPh sb="7" eb="9">
      <t>ショウガイ</t>
    </rPh>
    <rPh sb="9" eb="10">
      <t>シャ</t>
    </rPh>
    <phoneticPr fontId="1"/>
  </si>
  <si>
    <t>うち　医療的ケア必要者</t>
    <rPh sb="3" eb="6">
      <t>イリョウテキ</t>
    </rPh>
    <rPh sb="8" eb="10">
      <t>ヒツヨウ</t>
    </rPh>
    <rPh sb="10" eb="11">
      <t>シャ</t>
    </rPh>
    <phoneticPr fontId="1"/>
  </si>
  <si>
    <t>うち　強度行動障害者</t>
    <rPh sb="3" eb="5">
      <t>キョウド</t>
    </rPh>
    <rPh sb="5" eb="7">
      <t>コウドウ</t>
    </rPh>
    <rPh sb="7" eb="9">
      <t>ショウガイ</t>
    </rPh>
    <rPh sb="9" eb="10">
      <t>シャ</t>
    </rPh>
    <phoneticPr fontId="1"/>
  </si>
  <si>
    <t>事前提出書類作成日現在の入所者の状況</t>
    <rPh sb="0" eb="2">
      <t>ジゼン</t>
    </rPh>
    <rPh sb="2" eb="4">
      <t>テイシュツ</t>
    </rPh>
    <rPh sb="4" eb="6">
      <t>ショルイ</t>
    </rPh>
    <rPh sb="6" eb="8">
      <t>サクセイ</t>
    </rPh>
    <rPh sb="8" eb="9">
      <t>ヒ</t>
    </rPh>
    <rPh sb="9" eb="11">
      <t>ゲンザイ</t>
    </rPh>
    <rPh sb="12" eb="14">
      <t>ニュウショ</t>
    </rPh>
    <rPh sb="14" eb="15">
      <t>シャ</t>
    </rPh>
    <phoneticPr fontId="1"/>
  </si>
  <si>
    <t>２支給決定市町村別入所者数（人）</t>
    <rPh sb="1" eb="3">
      <t>シキュウ</t>
    </rPh>
    <rPh sb="3" eb="5">
      <t>ケッテイ</t>
    </rPh>
    <rPh sb="5" eb="8">
      <t>シチョウソン</t>
    </rPh>
    <rPh sb="8" eb="9">
      <t>ベツ</t>
    </rPh>
    <rPh sb="9" eb="11">
      <t>ニュウショ</t>
    </rPh>
    <rPh sb="11" eb="12">
      <t>シャ</t>
    </rPh>
    <rPh sb="12" eb="13">
      <t>スウ</t>
    </rPh>
    <rPh sb="14" eb="15">
      <t>ニン</t>
    </rPh>
    <phoneticPr fontId="1"/>
  </si>
  <si>
    <t>３障害種別等入所者数（人）</t>
    <rPh sb="1" eb="5">
      <t>ショウガイシュベツ</t>
    </rPh>
    <rPh sb="5" eb="6">
      <t>トウ</t>
    </rPh>
    <rPh sb="6" eb="8">
      <t>ニュウショ</t>
    </rPh>
    <rPh sb="8" eb="9">
      <t>シャ</t>
    </rPh>
    <rPh sb="9" eb="10">
      <t>スウ</t>
    </rPh>
    <rPh sb="11" eb="12">
      <t>ニン</t>
    </rPh>
    <phoneticPr fontId="1"/>
  </si>
  <si>
    <t>１入所者数（人）</t>
    <rPh sb="1" eb="3">
      <t>ニュウショ</t>
    </rPh>
    <rPh sb="3" eb="4">
      <t>シャ</t>
    </rPh>
    <rPh sb="4" eb="5">
      <t>スウ</t>
    </rPh>
    <rPh sb="6" eb="7">
      <t>ニン</t>
    </rPh>
    <phoneticPr fontId="1"/>
  </si>
  <si>
    <r>
      <t xml:space="preserve">業務継続計画の策定等
</t>
    </r>
    <r>
      <rPr>
        <sz val="10"/>
        <rFont val="ＭＳ ゴシック"/>
        <family val="3"/>
        <charset val="128"/>
      </rPr>
      <t>【Ｒ６年度から義務化】</t>
    </r>
    <rPh sb="0" eb="2">
      <t>ギョウム</t>
    </rPh>
    <rPh sb="2" eb="4">
      <t>ケイゾク</t>
    </rPh>
    <rPh sb="4" eb="6">
      <t>ケイカク</t>
    </rPh>
    <rPh sb="7" eb="9">
      <t>サクテイ</t>
    </rPh>
    <rPh sb="9" eb="10">
      <t>トウ</t>
    </rPh>
    <phoneticPr fontId="10"/>
  </si>
  <si>
    <t>業務継続計画（ＢＣＰ）が策定できている。
　・感染症及び災害の一体的策定も可</t>
    <rPh sb="0" eb="2">
      <t>ギョウム</t>
    </rPh>
    <rPh sb="2" eb="4">
      <t>ケイゾク</t>
    </rPh>
    <rPh sb="4" eb="6">
      <t>ケイカク</t>
    </rPh>
    <rPh sb="12" eb="14">
      <t>サクテイ</t>
    </rPh>
    <rPh sb="23" eb="26">
      <t>カンセンショウ</t>
    </rPh>
    <rPh sb="26" eb="27">
      <t>オヨ</t>
    </rPh>
    <rPh sb="28" eb="30">
      <t>サイガイ</t>
    </rPh>
    <rPh sb="31" eb="34">
      <t>イッタイテキ</t>
    </rPh>
    <rPh sb="37" eb="38">
      <t>カ</t>
    </rPh>
    <phoneticPr fontId="10"/>
  </si>
  <si>
    <t>従業者に対する研修及び訓練が定期的に（年１回以上）実施できている。
　・感染症及び災害の一体的実施も可</t>
    <rPh sb="0" eb="3">
      <t>ジュウギョウシャ</t>
    </rPh>
    <rPh sb="4" eb="5">
      <t>タイ</t>
    </rPh>
    <rPh sb="7" eb="9">
      <t>ケンシュウ</t>
    </rPh>
    <rPh sb="9" eb="10">
      <t>オヨ</t>
    </rPh>
    <rPh sb="11" eb="13">
      <t>クンレン</t>
    </rPh>
    <rPh sb="14" eb="16">
      <t>テイキ</t>
    </rPh>
    <rPh sb="16" eb="17">
      <t>テキ</t>
    </rPh>
    <rPh sb="19" eb="20">
      <t>ネン</t>
    </rPh>
    <rPh sb="21" eb="22">
      <t>カイ</t>
    </rPh>
    <rPh sb="22" eb="24">
      <t>イジョウ</t>
    </rPh>
    <rPh sb="25" eb="27">
      <t>ジッシ</t>
    </rPh>
    <phoneticPr fontId="10"/>
  </si>
  <si>
    <r>
      <t xml:space="preserve">感染症及び
食中毒の予防及び
まん延の防止
</t>
    </r>
    <r>
      <rPr>
        <sz val="10"/>
        <rFont val="ＭＳ ゴシック"/>
        <family val="3"/>
        <charset val="128"/>
      </rPr>
      <t>【Ｒ６年度から義務化】</t>
    </r>
    <rPh sb="0" eb="3">
      <t>カンセンショウ</t>
    </rPh>
    <rPh sb="3" eb="4">
      <t>オヨ</t>
    </rPh>
    <rPh sb="6" eb="8">
      <t>ショクチュウ</t>
    </rPh>
    <rPh sb="8" eb="9">
      <t>ドク</t>
    </rPh>
    <rPh sb="10" eb="12">
      <t>ヨボウ</t>
    </rPh>
    <rPh sb="12" eb="13">
      <t>オヨ</t>
    </rPh>
    <rPh sb="17" eb="18">
      <t>エン</t>
    </rPh>
    <rPh sb="19" eb="21">
      <t>ボウシ</t>
    </rPh>
    <phoneticPr fontId="10"/>
  </si>
  <si>
    <r>
      <t xml:space="preserve">身体拘束
の禁止
</t>
    </r>
    <r>
      <rPr>
        <sz val="10"/>
        <rFont val="ＭＳ ゴシック"/>
        <family val="3"/>
        <charset val="128"/>
      </rPr>
      <t>【Ｒ４年度から義務化】</t>
    </r>
    <rPh sb="0" eb="2">
      <t>シンタイ</t>
    </rPh>
    <rPh sb="2" eb="4">
      <t>コウソク</t>
    </rPh>
    <rPh sb="6" eb="8">
      <t>キンシ</t>
    </rPh>
    <phoneticPr fontId="10"/>
  </si>
  <si>
    <t>〇</t>
    <phoneticPr fontId="1"/>
  </si>
  <si>
    <r>
      <t xml:space="preserve">虐待の防止
</t>
    </r>
    <r>
      <rPr>
        <sz val="10"/>
        <rFont val="ＭＳ ゴシック"/>
        <family val="3"/>
        <charset val="128"/>
      </rPr>
      <t>【Ｒ４年度から義務化】</t>
    </r>
    <rPh sb="0" eb="2">
      <t>ギャクタイ</t>
    </rPh>
    <rPh sb="3" eb="5">
      <t>ボウシ</t>
    </rPh>
    <rPh sb="9" eb="11">
      <t>ネンド</t>
    </rPh>
    <rPh sb="13" eb="16">
      <t>ギムカ</t>
    </rPh>
    <phoneticPr fontId="10"/>
  </si>
  <si>
    <t>虐待防止担当者を配置できている。</t>
    <rPh sb="0" eb="2">
      <t>ギャクタイ</t>
    </rPh>
    <rPh sb="2" eb="4">
      <t>ボウシ</t>
    </rPh>
    <rPh sb="4" eb="7">
      <t>タントウシャ</t>
    </rPh>
    <rPh sb="8" eb="10">
      <t>ハイチ</t>
    </rPh>
    <phoneticPr fontId="10"/>
  </si>
  <si>
    <t>加算名
　(加算区分)</t>
    <rPh sb="0" eb="2">
      <t>カサン</t>
    </rPh>
    <rPh sb="2" eb="3">
      <t>メイ</t>
    </rPh>
    <rPh sb="6" eb="10">
      <t>カサンクブン</t>
    </rPh>
    <phoneticPr fontId="4"/>
  </si>
  <si>
    <t>前年度及び本年度直近月までに収入のあった加算名及び加算区分</t>
    <rPh sb="0" eb="3">
      <t>ゼンネンド</t>
    </rPh>
    <rPh sb="3" eb="4">
      <t>オヨ</t>
    </rPh>
    <rPh sb="5" eb="6">
      <t>ホン</t>
    </rPh>
    <rPh sb="8" eb="10">
      <t>チョッキン</t>
    </rPh>
    <rPh sb="10" eb="11">
      <t>ツキ</t>
    </rPh>
    <rPh sb="14" eb="16">
      <t>シュウニュウ</t>
    </rPh>
    <rPh sb="20" eb="22">
      <t>カサン</t>
    </rPh>
    <rPh sb="22" eb="23">
      <t>ナ</t>
    </rPh>
    <rPh sb="23" eb="24">
      <t>オヨ</t>
    </rPh>
    <rPh sb="25" eb="29">
      <t>カサンクブン</t>
    </rPh>
    <phoneticPr fontId="4"/>
  </si>
  <si>
    <t>〇</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</si>
  <si>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</si>
  <si>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17"/>
  </si>
  <si>
    <t>！申請するサービス類型を選択してください</t>
    <rPh sb="1" eb="3">
      <t>シンセイ</t>
    </rPh>
    <rPh sb="9" eb="11">
      <t>ルイケイ</t>
    </rPh>
    <rPh sb="12" eb="14">
      <t>センタク</t>
    </rPh>
    <phoneticPr fontId="34"/>
  </si>
  <si>
    <t>年</t>
    <rPh sb="0" eb="1">
      <t>ネン</t>
    </rPh>
    <phoneticPr fontId="4"/>
  </si>
  <si>
    <t>月</t>
    <rPh sb="0" eb="1">
      <t>ゲツ</t>
    </rPh>
    <phoneticPr fontId="4"/>
  </si>
  <si>
    <t>事業所名</t>
    <rPh sb="0" eb="3">
      <t>ジギョウショ</t>
    </rPh>
    <rPh sb="3" eb="4">
      <t>メイ</t>
    </rPh>
    <phoneticPr fontId="17"/>
  </si>
  <si>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</si>
  <si>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</si>
  <si>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</si>
  <si>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</si>
  <si>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</si>
  <si>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</si>
  <si>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</si>
  <si>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</si>
  <si>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</si>
  <si>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</si>
  <si>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</si>
  <si>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</si>
  <si>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</si>
  <si>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</si>
  <si>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</si>
  <si>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</si>
  <si>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(1) 「４週」・「暦月」のいずれかを選択してください。</t>
    <rPh sb="7" eb="8">
      <t>シュウ</t>
    </rPh>
    <rPh sb="11" eb="12">
      <t>レキ</t>
    </rPh>
    <rPh sb="12" eb="13">
      <t>ツキ</t>
    </rPh>
    <rPh sb="20" eb="22">
      <t>センタク</t>
    </rPh>
    <phoneticPr fontId="17"/>
  </si>
  <si>
    <t>　(2) 「予定」・「実績」のいずれかを選択してください。</t>
    <rPh sb="6" eb="8">
      <t>ヨテイ</t>
    </rPh>
    <rPh sb="11" eb="13">
      <t>ジッセキ</t>
    </rPh>
    <rPh sb="20" eb="22">
      <t>センタク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</si>
  <si>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</si>
  <si>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(4) 従業者の職種を入力してください。</t>
    <rPh sb="5" eb="8">
      <t>ジュウギョウシャ</t>
    </rPh>
    <rPh sb="9" eb="11">
      <t>ショクシュ</t>
    </rPh>
    <rPh sb="12" eb="14">
      <t>ニュウリョク</t>
    </rPh>
    <phoneticPr fontId="17"/>
  </si>
  <si>
    <t xml:space="preserve"> 　　 記入の順序は、職種ごとにまとめてください。</t>
    <rPh sb="4" eb="6">
      <t>キニュウ</t>
    </rPh>
    <rPh sb="7" eb="9">
      <t>ジュンジョ</t>
    </rPh>
    <rPh sb="11" eb="13">
      <t>ショクシュ</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</si>
  <si>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</si>
  <si>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17"/>
  </si>
  <si>
    <t>区分</t>
    <rPh sb="0" eb="2">
      <t>クブン</t>
    </rPh>
    <phoneticPr fontId="17"/>
  </si>
  <si>
    <t>A</t>
  </si>
  <si>
    <t>常勤で専従</t>
    <rPh sb="0" eb="2">
      <t>ジョウキン</t>
    </rPh>
    <rPh sb="3" eb="5">
      <t>センジュウ</t>
    </rPh>
    <phoneticPr fontId="17"/>
  </si>
  <si>
    <t>B</t>
  </si>
  <si>
    <t>常勤で兼務</t>
    <rPh sb="0" eb="2">
      <t>ジョウキン</t>
    </rPh>
    <rPh sb="3" eb="5">
      <t>ケンム</t>
    </rPh>
    <phoneticPr fontId="17"/>
  </si>
  <si>
    <t>C</t>
  </si>
  <si>
    <t>非常勤で専従</t>
    <rPh sb="0" eb="3">
      <t>ヒジョウキン</t>
    </rPh>
    <rPh sb="4" eb="6">
      <t>センジュウ</t>
    </rPh>
    <phoneticPr fontId="17"/>
  </si>
  <si>
    <t>D</t>
  </si>
  <si>
    <t>非常勤で兼務</t>
    <rPh sb="0" eb="3">
      <t>ヒジョウキン</t>
    </rPh>
    <rPh sb="4" eb="6">
      <t>ケンム</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</si>
  <si>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</si>
  <si>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</si>
  <si>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</si>
  <si>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(6) 従業者の保有する資格を入力してください。</t>
    <rPh sb="5" eb="8">
      <t>ジュウギョウシャ</t>
    </rPh>
    <rPh sb="9" eb="11">
      <t>ホユウ</t>
    </rPh>
    <rPh sb="13" eb="15">
      <t>シカク</t>
    </rPh>
    <rPh sb="16" eb="18">
      <t>ニュウリョク</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</si>
  <si>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</si>
  <si>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</si>
  <si>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(7) 従業者の氏名を記入してください。</t>
    <rPh sb="5" eb="8">
      <t>ジュウギョウシャ</t>
    </rPh>
    <rPh sb="9" eb="11">
      <t>シメイ</t>
    </rPh>
    <rPh sb="12" eb="14">
      <t>キニュウ</t>
    </rPh>
    <phoneticPr fontId="1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</si>
  <si>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</si>
  <si>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</si>
  <si>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</si>
  <si>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</si>
  <si>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</si>
  <si>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</si>
  <si>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</si>
  <si>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</si>
  <si>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</si>
  <si>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　　　 その他、特記事項欄としてもご活用ください。</t>
    <rPh sb="6" eb="7">
      <t>タ</t>
    </rPh>
    <rPh sb="8" eb="10">
      <t>トッキ</t>
    </rPh>
    <rPh sb="10" eb="12">
      <t>ジコウ</t>
    </rPh>
    <rPh sb="12" eb="13">
      <t>ラン</t>
    </rPh>
    <rPh sb="18" eb="20">
      <t>カツヨウ</t>
    </rPh>
    <phoneticPr fontId="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</si>
  <si>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</si>
  <si>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</si>
  <si>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※選択肢にない職種については直接入力してください</t>
    <phoneticPr fontId="34"/>
  </si>
  <si>
    <t>管理者</t>
    <rPh sb="0" eb="3">
      <t>カンリシャ</t>
    </rPh>
    <phoneticPr fontId="34"/>
  </si>
  <si>
    <t>サービス提供責任者</t>
    <rPh sb="4" eb="6">
      <t>テイキョウ</t>
    </rPh>
    <rPh sb="6" eb="9">
      <t>セキニンシャ</t>
    </rPh>
    <phoneticPr fontId="34"/>
  </si>
  <si>
    <t>従業者</t>
    <rPh sb="0" eb="3">
      <t>ジュウギョウシャ</t>
    </rPh>
    <phoneticPr fontId="34"/>
  </si>
  <si>
    <t>＜人員に関する基準＞</t>
    <rPh sb="1" eb="3">
      <t>ジンイン</t>
    </rPh>
    <rPh sb="4" eb="5">
      <t>カン</t>
    </rPh>
    <rPh sb="7" eb="9">
      <t>キジュン</t>
    </rPh>
    <phoneticPr fontId="4"/>
  </si>
  <si>
    <t>区分</t>
    <rPh sb="0" eb="2">
      <t>クブン</t>
    </rPh>
    <phoneticPr fontId="28"/>
  </si>
  <si>
    <t>必要な配置数</t>
    <rPh sb="0" eb="2">
      <t>ヒツヨウ</t>
    </rPh>
    <rPh sb="3" eb="6">
      <t>ハイチスウ</t>
    </rPh>
    <phoneticPr fontId="28"/>
  </si>
  <si>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</si>
  <si>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</si>
  <si>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8"/>
  </si>
  <si>
    <t>兼務</t>
    <rPh sb="0" eb="2">
      <t>ケンム</t>
    </rPh>
    <phoneticPr fontId="4"/>
  </si>
  <si>
    <t>兼務</t>
    <rPh sb="0" eb="2">
      <t>ケンム</t>
    </rPh>
    <phoneticPr fontId="28"/>
  </si>
  <si>
    <t>常勤</t>
    <rPh sb="0" eb="2">
      <t>ジョウキン</t>
    </rPh>
    <phoneticPr fontId="4"/>
  </si>
  <si>
    <t>非常勤</t>
    <rPh sb="0" eb="3">
      <t>ヒジョウキン</t>
    </rPh>
    <phoneticPr fontId="4"/>
  </si>
  <si>
    <t>常勤換算数</t>
    <rPh sb="0" eb="5">
      <t>ジョウキンカンサンスウ</t>
    </rPh>
    <phoneticPr fontId="34"/>
  </si>
  <si>
    <t>重度訪問介護</t>
    <rPh sb="0" eb="2">
      <t>ジュウド</t>
    </rPh>
    <rPh sb="2" eb="4">
      <t>ホウモン</t>
    </rPh>
    <rPh sb="4" eb="6">
      <t>カイゴ</t>
    </rPh>
    <phoneticPr fontId="34"/>
  </si>
  <si>
    <t>同行援護</t>
    <rPh sb="0" eb="2">
      <t>ドウコウ</t>
    </rPh>
    <rPh sb="2" eb="4">
      <t>エンゴ</t>
    </rPh>
    <phoneticPr fontId="34"/>
  </si>
  <si>
    <t>行動援護</t>
    <rPh sb="0" eb="4">
      <t>コウドウエンゴ</t>
    </rPh>
    <phoneticPr fontId="34"/>
  </si>
  <si>
    <t>療養介護</t>
    <rPh sb="0" eb="2">
      <t>リョウヨウ</t>
    </rPh>
    <rPh sb="2" eb="4">
      <t>カイゴ</t>
    </rPh>
    <phoneticPr fontId="4"/>
  </si>
  <si>
    <t>サービス管理責任者</t>
    <rPh sb="4" eb="6">
      <t>カンリ</t>
    </rPh>
    <rPh sb="6" eb="9">
      <t>セキニンシャ</t>
    </rPh>
    <phoneticPr fontId="34"/>
  </si>
  <si>
    <t>医師</t>
    <rPh sb="0" eb="2">
      <t>イシ</t>
    </rPh>
    <phoneticPr fontId="34"/>
  </si>
  <si>
    <t>看護職員</t>
    <rPh sb="0" eb="4">
      <t>カンゴショクイン</t>
    </rPh>
    <phoneticPr fontId="3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</si>
  <si>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</si>
  <si>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</si>
  <si>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</si>
  <si>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28"/>
  </si>
  <si>
    <t>生活支援員</t>
    <rPh sb="0" eb="5">
      <t>セイカツシエンイン</t>
    </rPh>
    <phoneticPr fontId="34"/>
  </si>
  <si>
    <t>平均障害支援区分</t>
    <rPh sb="0" eb="2">
      <t>ヘイキン</t>
    </rPh>
    <rPh sb="2" eb="4">
      <t>ショウガイ</t>
    </rPh>
    <rPh sb="4" eb="6">
      <t>シエン</t>
    </rPh>
    <rPh sb="6" eb="8">
      <t>クブン</t>
    </rPh>
    <phoneticPr fontId="4"/>
  </si>
  <si>
    <t>利用者延べ数計</t>
    <rPh sb="3" eb="4">
      <t>ノ</t>
    </rPh>
    <rPh sb="6" eb="7">
      <t>ケイ</t>
    </rPh>
    <phoneticPr fontId="4"/>
  </si>
  <si>
    <t>　区分２の延べ利用者数</t>
    <rPh sb="1" eb="3">
      <t>クブン</t>
    </rPh>
    <rPh sb="5" eb="6">
      <t>ノ</t>
    </rPh>
    <rPh sb="7" eb="11">
      <t>リヨウシャスウ</t>
    </rPh>
    <phoneticPr fontId="34"/>
  </si>
  <si>
    <t>　区分３の延べ利用者数</t>
    <rPh sb="1" eb="3">
      <t>クブン</t>
    </rPh>
    <rPh sb="5" eb="6">
      <t>ノ</t>
    </rPh>
    <rPh sb="7" eb="11">
      <t>リヨウシャスウ</t>
    </rPh>
    <phoneticPr fontId="34"/>
  </si>
  <si>
    <t>　区分４の延べ利用者数</t>
    <rPh sb="1" eb="3">
      <t>クブン</t>
    </rPh>
    <rPh sb="5" eb="6">
      <t>ノ</t>
    </rPh>
    <rPh sb="7" eb="11">
      <t>リヨウシャスウ</t>
    </rPh>
    <phoneticPr fontId="34"/>
  </si>
  <si>
    <t>　区分５の延べ利用者数</t>
    <rPh sb="1" eb="3">
      <t>クブン</t>
    </rPh>
    <rPh sb="5" eb="6">
      <t>ノ</t>
    </rPh>
    <rPh sb="7" eb="11">
      <t>リヨウシャスウ</t>
    </rPh>
    <phoneticPr fontId="34"/>
  </si>
  <si>
    <t>　区分６の延べ利用者数</t>
    <rPh sb="1" eb="3">
      <t>クブン</t>
    </rPh>
    <rPh sb="5" eb="6">
      <t>ノ</t>
    </rPh>
    <rPh sb="7" eb="11">
      <t>リヨウシャスウ</t>
    </rPh>
    <phoneticPr fontId="34"/>
  </si>
  <si>
    <t>所要時間５時間未満の利用者数</t>
    <rPh sb="0" eb="2">
      <t>ショヨウ</t>
    </rPh>
    <rPh sb="2" eb="4">
      <t>ジカン</t>
    </rPh>
    <rPh sb="5" eb="7">
      <t>ジカン</t>
    </rPh>
    <rPh sb="7" eb="9">
      <t>ミマン</t>
    </rPh>
    <rPh sb="10" eb="13">
      <t>リヨウシャ</t>
    </rPh>
    <rPh sb="13" eb="14">
      <t>スウ</t>
    </rPh>
    <phoneticPr fontId="3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</si>
  <si>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4"/>
  </si>
  <si>
    <t>(※)利用者延べ数の内数を記載してください。所要時間は、送迎や障害特性等による配慮事項を含む、個別支援計画に位置付けられた標準的な時間を指します。</t>
    <phoneticPr fontId="34"/>
  </si>
  <si>
    <t>看護職員、理学療法士、作業療法士又は言語聴覚士及び生活支援員</t>
    <rPh sb="0" eb="4">
      <t>カンゴショクイン</t>
    </rPh>
    <phoneticPr fontId="34"/>
  </si>
  <si>
    <t>短期入所・併設型</t>
    <rPh sb="0" eb="2">
      <t>タンキ</t>
    </rPh>
    <rPh sb="2" eb="4">
      <t>ニュウショ</t>
    </rPh>
    <rPh sb="5" eb="7">
      <t>ヘイセツ</t>
    </rPh>
    <rPh sb="7" eb="8">
      <t>ガタ</t>
    </rPh>
    <phoneticPr fontId="4"/>
  </si>
  <si>
    <t>短期入所・空床利用型</t>
    <rPh sb="0" eb="2">
      <t>タンキ</t>
    </rPh>
    <rPh sb="2" eb="4">
      <t>ニュウショ</t>
    </rPh>
    <rPh sb="5" eb="7">
      <t>クウショウ</t>
    </rPh>
    <rPh sb="7" eb="9">
      <t>リヨウ</t>
    </rPh>
    <rPh sb="9" eb="10">
      <t>ガタ</t>
    </rPh>
    <phoneticPr fontId="4"/>
  </si>
  <si>
    <t>短期入所・単独型</t>
    <rPh sb="0" eb="2">
      <t>タンキ</t>
    </rPh>
    <rPh sb="2" eb="4">
      <t>ニュウショ</t>
    </rPh>
    <rPh sb="5" eb="7">
      <t>タンドク</t>
    </rPh>
    <rPh sb="7" eb="8">
      <t>ガタ</t>
    </rPh>
    <phoneticPr fontId="4"/>
  </si>
  <si>
    <t>重度障害者等包括支援</t>
    <rPh sb="0" eb="10">
      <t>ジュウドショウガイシャトウホウカツシエン</t>
    </rPh>
    <phoneticPr fontId="4"/>
  </si>
  <si>
    <t>機能訓練</t>
    <rPh sb="0" eb="2">
      <t>キノウ</t>
    </rPh>
    <rPh sb="2" eb="4">
      <t>クンレン</t>
    </rPh>
    <phoneticPr fontId="4"/>
  </si>
  <si>
    <t>理学療法士</t>
    <rPh sb="0" eb="5">
      <t>リガクリョウホウシ</t>
    </rPh>
    <phoneticPr fontId="34"/>
  </si>
  <si>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4"/>
  </si>
  <si>
    <t>生活訓練</t>
    <rPh sb="0" eb="2">
      <t>セイカツ</t>
    </rPh>
    <rPh sb="2" eb="4">
      <t>クンレン</t>
    </rPh>
    <phoneticPr fontId="4"/>
  </si>
  <si>
    <t>地域移行支援員</t>
    <rPh sb="0" eb="4">
      <t>チイキイコウ</t>
    </rPh>
    <rPh sb="4" eb="7">
      <t>シエンイン</t>
    </rPh>
    <phoneticPr fontId="34"/>
  </si>
  <si>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</si>
  <si>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</si>
  <si>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 xml:space="preserve"> 　　 保有資格を全て記入するのではなく、人員基準・加配加算上、求められる資格等を入力してください。</t>
    <phoneticPr fontId="17"/>
  </si>
  <si>
    <t>就労選択支援</t>
    <rPh sb="0" eb="2">
      <t>シュウロウ</t>
    </rPh>
    <rPh sb="2" eb="4">
      <t>センタク</t>
    </rPh>
    <rPh sb="4" eb="6">
      <t>シエン</t>
    </rPh>
    <phoneticPr fontId="4"/>
  </si>
  <si>
    <t>就労選択支援員</t>
    <rPh sb="0" eb="2">
      <t>シュウロウ</t>
    </rPh>
    <rPh sb="2" eb="4">
      <t>センタク</t>
    </rPh>
    <rPh sb="4" eb="7">
      <t>シエンイン</t>
    </rPh>
    <phoneticPr fontId="34"/>
  </si>
  <si>
    <t>管理者</t>
    <rPh sb="0" eb="3">
      <t>カンリシャ</t>
    </rPh>
    <phoneticPr fontId="44"/>
  </si>
  <si>
    <t>就労選択支援員</t>
    <rPh sb="0" eb="7">
      <t>シュウロウセンタクシエンイン</t>
    </rPh>
    <phoneticPr fontId="44"/>
  </si>
  <si>
    <t>-</t>
    <phoneticPr fontId="44"/>
  </si>
  <si>
    <t>就労移行支援</t>
    <rPh sb="0" eb="2">
      <t>シュウロウ</t>
    </rPh>
    <rPh sb="2" eb="4">
      <t>イコウ</t>
    </rPh>
    <rPh sb="4" eb="6">
      <t>シエン</t>
    </rPh>
    <phoneticPr fontId="4"/>
  </si>
  <si>
    <t>　　(3)施設外就労の有無</t>
    <rPh sb="5" eb="7">
      <t>シセツ</t>
    </rPh>
    <rPh sb="7" eb="8">
      <t>ガイ</t>
    </rPh>
    <rPh sb="8" eb="10">
      <t>シュウロウ</t>
    </rPh>
    <rPh sb="11" eb="13">
      <t>ウム</t>
    </rPh>
    <phoneticPr fontId="4"/>
  </si>
  <si>
    <t>有</t>
  </si>
  <si>
    <r>
      <t>(</t>
    </r>
    <r>
      <rPr>
        <sz val="10"/>
        <color rgb="FFFF0000"/>
        <rFont val="ＭＳ ゴシック"/>
        <family val="3"/>
        <charset val="128"/>
      </rPr>
      <t>4</t>
    </r>
    <r>
      <rPr>
        <sz val="10"/>
        <color theme="1"/>
        <rFont val="ＭＳ ゴシック"/>
        <family val="3"/>
        <charset val="128"/>
      </rPr>
      <t>)事業所における常勤の従業者が勤務すべき時間数</t>
    </r>
    <rPh sb="3" eb="6">
      <t>ジギョウショ</t>
    </rPh>
    <rPh sb="10" eb="12">
      <t>ジョウキン</t>
    </rPh>
    <rPh sb="13" eb="16">
      <t>ジュウギョウシャ</t>
    </rPh>
    <rPh sb="17" eb="19">
      <t>キンム</t>
    </rPh>
    <rPh sb="22" eb="24">
      <t>ジカン</t>
    </rPh>
    <rPh sb="24" eb="25">
      <t>スウ</t>
    </rPh>
    <phoneticPr fontId="17"/>
  </si>
  <si>
    <r>
      <t>(</t>
    </r>
    <r>
      <rPr>
        <sz val="9"/>
        <color rgb="FFFF0000"/>
        <rFont val="ＭＳ ゴシック"/>
        <family val="3"/>
        <charset val="128"/>
      </rPr>
      <t>5</t>
    </r>
    <r>
      <rPr>
        <sz val="9"/>
        <rFont val="ＭＳ ゴシック"/>
        <family val="3"/>
        <charset val="128"/>
      </rPr>
      <t>)職種</t>
    </r>
    <rPh sb="3" eb="5">
      <t>ショクシュ</t>
    </rPh>
    <phoneticPr fontId="4"/>
  </si>
  <si>
    <r>
      <t>(</t>
    </r>
    <r>
      <rPr>
        <sz val="9"/>
        <color rgb="FFFF0000"/>
        <rFont val="ＭＳ ゴシック"/>
        <family val="3"/>
        <charset val="128"/>
      </rPr>
      <t>6</t>
    </r>
    <r>
      <rPr>
        <sz val="9"/>
        <rFont val="ＭＳ ゴシック"/>
        <family val="3"/>
        <charset val="128"/>
      </rPr>
      <t>)勤務形態</t>
    </r>
    <rPh sb="3" eb="5">
      <t>キンム</t>
    </rPh>
    <rPh sb="5" eb="7">
      <t>ケイタイ</t>
    </rPh>
    <phoneticPr fontId="4"/>
  </si>
  <si>
    <r>
      <t>(</t>
    </r>
    <r>
      <rPr>
        <sz val="9"/>
        <color rgb="FFFF0000"/>
        <rFont val="ＭＳ ゴシック"/>
        <family val="3"/>
        <charset val="128"/>
      </rPr>
      <t>7</t>
    </r>
    <r>
      <rPr>
        <sz val="9"/>
        <rFont val="ＭＳ ゴシック"/>
        <family val="3"/>
        <charset val="128"/>
      </rPr>
      <t>)資格</t>
    </r>
    <rPh sb="3" eb="5">
      <t>シカク</t>
    </rPh>
    <phoneticPr fontId="4"/>
  </si>
  <si>
    <r>
      <t>(</t>
    </r>
    <r>
      <rPr>
        <sz val="9"/>
        <color rgb="FFFF0000"/>
        <rFont val="ＭＳ ゴシック"/>
        <family val="3"/>
        <charset val="128"/>
      </rPr>
      <t>8</t>
    </r>
    <r>
      <rPr>
        <sz val="9"/>
        <rFont val="ＭＳ ゴシック"/>
        <family val="3"/>
        <charset val="128"/>
      </rPr>
      <t>)氏名</t>
    </r>
    <rPh sb="3" eb="5">
      <t>シメイ</t>
    </rPh>
    <phoneticPr fontId="4"/>
  </si>
  <si>
    <r>
      <t>(</t>
    </r>
    <r>
      <rPr>
        <sz val="9"/>
        <color rgb="FFFF0000"/>
        <rFont val="ＭＳ ゴシック"/>
        <family val="3"/>
        <charset val="128"/>
      </rPr>
      <t>9</t>
    </r>
    <r>
      <rPr>
        <sz val="9"/>
        <rFont val="ＭＳ ゴシック"/>
        <family val="3"/>
        <charset val="128"/>
      </rPr>
      <t>)</t>
    </r>
    <phoneticPr fontId="4"/>
  </si>
  <si>
    <r>
      <t>(</t>
    </r>
    <r>
      <rPr>
        <sz val="9"/>
        <color rgb="FFFF0000"/>
        <rFont val="ＭＳ ゴシック"/>
        <family val="3"/>
        <charset val="128"/>
      </rPr>
      <t>10</t>
    </r>
    <r>
      <rPr>
        <sz val="9"/>
        <rFont val="ＭＳ ゴシック"/>
        <family val="3"/>
        <charset val="128"/>
      </rPr>
      <t>)勤務時間数合計</t>
    </r>
    <rPh sb="4" eb="6">
      <t>キンム</t>
    </rPh>
    <rPh sb="6" eb="8">
      <t>ジカン</t>
    </rPh>
    <rPh sb="8" eb="9">
      <t>スウ</t>
    </rPh>
    <rPh sb="9" eb="11">
      <t>ゴウケイ</t>
    </rPh>
    <phoneticPr fontId="4"/>
  </si>
  <si>
    <r>
      <t>(</t>
    </r>
    <r>
      <rPr>
        <sz val="9"/>
        <color rgb="FFFF0000"/>
        <rFont val="ＭＳ ゴシック"/>
        <family val="3"/>
        <charset val="128"/>
      </rPr>
      <t>11</t>
    </r>
    <r>
      <rPr>
        <sz val="9"/>
        <rFont val="ＭＳ ゴシック"/>
        <family val="3"/>
        <charset val="128"/>
      </rPr>
      <t>)週平均の勤務時間数</t>
    </r>
    <rPh sb="4" eb="7">
      <t>シュウヘイキン</t>
    </rPh>
    <rPh sb="8" eb="10">
      <t>キンム</t>
    </rPh>
    <rPh sb="10" eb="12">
      <t>ジカン</t>
    </rPh>
    <rPh sb="12" eb="13">
      <t>スウ</t>
    </rPh>
    <phoneticPr fontId="4"/>
  </si>
  <si>
    <r>
      <t>(</t>
    </r>
    <r>
      <rPr>
        <sz val="10"/>
        <color rgb="FFFF0000"/>
        <rFont val="ＭＳ ゴシック"/>
        <family val="3"/>
        <charset val="128"/>
      </rPr>
      <t>12</t>
    </r>
    <r>
      <rPr>
        <sz val="10"/>
        <rFont val="ＭＳ ゴシック"/>
        <family val="3"/>
        <charset val="128"/>
      </rPr>
      <t>)兼務状況
（兼務先／兼務する職務の内容）等</t>
    </r>
    <phoneticPr fontId="4"/>
  </si>
  <si>
    <t>就労支援員</t>
    <rPh sb="0" eb="5">
      <t>シュウロウシエンイン</t>
    </rPh>
    <phoneticPr fontId="34"/>
  </si>
  <si>
    <t>職業指導員</t>
    <rPh sb="0" eb="4">
      <t>ショクギョウシドウ</t>
    </rPh>
    <rPh sb="4" eb="5">
      <t>イン</t>
    </rPh>
    <phoneticPr fontId="34"/>
  </si>
  <si>
    <t>職業指導員及び生活支援員</t>
    <rPh sb="0" eb="2">
      <t>ショクギョウ</t>
    </rPh>
    <rPh sb="2" eb="4">
      <t>シドウ</t>
    </rPh>
    <rPh sb="4" eb="5">
      <t>イン</t>
    </rPh>
    <rPh sb="5" eb="6">
      <t>オヨ</t>
    </rPh>
    <rPh sb="7" eb="9">
      <t>セイカツ</t>
    </rPh>
    <rPh sb="9" eb="11">
      <t>シエン</t>
    </rPh>
    <rPh sb="11" eb="12">
      <t>イン</t>
    </rPh>
    <phoneticPr fontId="34"/>
  </si>
  <si>
    <t>就労支援員</t>
  </si>
  <si>
    <t>サービス管理責任者</t>
    <rPh sb="4" eb="6">
      <t>カンリ</t>
    </rPh>
    <rPh sb="6" eb="9">
      <t>セキニンシャ</t>
    </rPh>
    <phoneticPr fontId="44"/>
  </si>
  <si>
    <t>就労支援員</t>
    <rPh sb="0" eb="5">
      <t>シュウロウシエンイン</t>
    </rPh>
    <phoneticPr fontId="44"/>
  </si>
  <si>
    <t>職業指導員</t>
    <rPh sb="0" eb="5">
      <t>ショクギョウシドウイン</t>
    </rPh>
    <phoneticPr fontId="44"/>
  </si>
  <si>
    <t>生活支援員</t>
    <rPh sb="0" eb="5">
      <t>セイカツシエンイン</t>
    </rPh>
    <phoneticPr fontId="44"/>
  </si>
  <si>
    <t>　(3) 施設外就労について「有」「無」のいずれかを選択してください。</t>
    <rPh sb="5" eb="10">
      <t>シセツガイシュウロウ</t>
    </rPh>
    <rPh sb="15" eb="16">
      <t>ア</t>
    </rPh>
    <rPh sb="18" eb="19">
      <t>ナ</t>
    </rPh>
    <rPh sb="26" eb="28">
      <t>センタク</t>
    </rPh>
    <phoneticPr fontId="17"/>
  </si>
  <si>
    <r>
      <t>　(</t>
    </r>
    <r>
      <rPr>
        <sz val="9"/>
        <color rgb="FFFF0000"/>
        <rFont val="ＭＳ ゴシック"/>
        <family val="3"/>
        <charset val="128"/>
      </rPr>
      <t>4</t>
    </r>
    <r>
      <rPr>
        <sz val="9"/>
        <rFont val="ＭＳ ゴシック"/>
        <family val="3"/>
        <charset val="128"/>
      </rPr>
      <t>) 事業所における常勤の従業者が勤務すべき時間数を入力してください。</t>
    </r>
    <rPh sb="5" eb="8">
      <t>ジギョウショ</t>
    </rPh>
    <rPh sb="12" eb="14">
      <t>ジョウキン</t>
    </rPh>
    <rPh sb="15" eb="18">
      <t>ジュウギョウシャ</t>
    </rPh>
    <rPh sb="19" eb="21">
      <t>キンム</t>
    </rPh>
    <rPh sb="24" eb="26">
      <t>ジカン</t>
    </rPh>
    <rPh sb="26" eb="27">
      <t>スウ</t>
    </rPh>
    <rPh sb="28" eb="30">
      <t>ニュウリョク</t>
    </rPh>
    <phoneticPr fontId="17"/>
  </si>
  <si>
    <r>
      <t>　(</t>
    </r>
    <r>
      <rPr>
        <sz val="9"/>
        <color rgb="FFFF0000"/>
        <rFont val="ＭＳ ゴシック"/>
        <family val="3"/>
        <charset val="128"/>
      </rPr>
      <t>5</t>
    </r>
    <r>
      <rPr>
        <sz val="9"/>
        <rFont val="ＭＳ ゴシック"/>
        <family val="3"/>
        <charset val="128"/>
      </rPr>
      <t>) 従業者の職種を入力してください。</t>
    </r>
    <rPh sb="5" eb="8">
      <t>ジュウギョウシャ</t>
    </rPh>
    <rPh sb="9" eb="11">
      <t>ショクシュ</t>
    </rPh>
    <rPh sb="12" eb="14">
      <t>ニュウリョク</t>
    </rPh>
    <phoneticPr fontId="17"/>
  </si>
  <si>
    <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</si>
  <si>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r>
      <t>　(</t>
    </r>
    <r>
      <rPr>
        <sz val="9"/>
        <color rgb="FFFF0000"/>
        <rFont val="ＭＳ ゴシック"/>
        <family val="3"/>
        <charset val="128"/>
      </rPr>
      <t>7</t>
    </r>
    <r>
      <rPr>
        <sz val="9"/>
        <rFont val="ＭＳ ゴシック"/>
        <family val="3"/>
        <charset val="128"/>
      </rPr>
      <t>) 従業者の保有する資格を入力してください。</t>
    </r>
    <rPh sb="5" eb="8">
      <t>ジュウギョウシャ</t>
    </rPh>
    <rPh sb="9" eb="11">
      <t>ホユウ</t>
    </rPh>
    <rPh sb="13" eb="15">
      <t>シカク</t>
    </rPh>
    <rPh sb="16" eb="18">
      <t>ニュウリョク</t>
    </rPh>
    <phoneticPr fontId="17"/>
  </si>
  <si>
    <r>
      <t>　(</t>
    </r>
    <r>
      <rPr>
        <sz val="9"/>
        <color rgb="FFFF0000"/>
        <rFont val="ＭＳ ゴシック"/>
        <family val="3"/>
        <charset val="128"/>
      </rPr>
      <t>8</t>
    </r>
    <r>
      <rPr>
        <sz val="9"/>
        <rFont val="ＭＳ ゴシック"/>
        <family val="3"/>
        <charset val="128"/>
      </rPr>
      <t>) 従業者の氏名を記入してください。</t>
    </r>
    <rPh sb="5" eb="8">
      <t>ジュウギョウシャ</t>
    </rPh>
    <rPh sb="9" eb="11">
      <t>シメイ</t>
    </rPh>
    <rPh sb="12" eb="14">
      <t>キニュウ</t>
    </rPh>
    <phoneticPr fontId="17"/>
  </si>
  <si>
    <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</si>
  <si>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7"/>
  </si>
  <si>
    <r>
      <t>　(</t>
    </r>
    <r>
      <rPr>
        <sz val="9"/>
        <color rgb="FFFF0000"/>
        <rFont val="ＭＳ ゴシック"/>
        <family val="3"/>
        <charset val="128"/>
      </rPr>
      <t>10</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17"/>
  </si>
  <si>
    <r>
      <t>　(</t>
    </r>
    <r>
      <rPr>
        <sz val="9"/>
        <color rgb="FFFF0000"/>
        <rFont val="ＭＳ ゴシック"/>
        <family val="3"/>
        <charset val="128"/>
      </rPr>
      <t>11</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17"/>
  </si>
  <si>
    <r>
      <t>　(</t>
    </r>
    <r>
      <rPr>
        <sz val="9"/>
        <color rgb="FFFF0000"/>
        <rFont val="ＭＳ ゴシック"/>
        <family val="3"/>
        <charset val="128"/>
      </rPr>
      <t>12</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</si>
  <si>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rPh sb="2" eb="4">
      <t>ホンヒョウ</t>
    </rPh>
    <rPh sb="6" eb="9">
      <t>ケイサンシキ</t>
    </rPh>
    <rPh sb="10" eb="12">
      <t>セッテイ</t>
    </rPh>
    <rPh sb="19" eb="21">
      <t>ケッカ</t>
    </rPh>
    <rPh sb="22" eb="23">
      <t>アヤマ</t>
    </rPh>
    <rPh sb="29" eb="31">
      <t>カクニン</t>
    </rPh>
    <phoneticPr fontId="4"/>
  </si>
  <si>
    <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phoneticPr fontId="4"/>
  </si>
  <si>
    <t>認定指定就労移行支援</t>
    <rPh sb="0" eb="2">
      <t>ニンテイ</t>
    </rPh>
    <rPh sb="2" eb="4">
      <t>シテイ</t>
    </rPh>
    <rPh sb="4" eb="6">
      <t>シュウロウ</t>
    </rPh>
    <rPh sb="6" eb="8">
      <t>イコウ</t>
    </rPh>
    <rPh sb="8" eb="10">
      <t>シエン</t>
    </rPh>
    <phoneticPr fontId="4"/>
  </si>
  <si>
    <t>生活支援員</t>
    <rPh sb="0" eb="2">
      <t>セイカツ</t>
    </rPh>
    <rPh sb="2" eb="5">
      <t>シエンイン</t>
    </rPh>
    <phoneticPr fontId="34"/>
  </si>
  <si>
    <t>サービス管理責任者</t>
    <rPh sb="4" eb="8">
      <t>カンリセキニン</t>
    </rPh>
    <rPh sb="8" eb="9">
      <t>シャ</t>
    </rPh>
    <phoneticPr fontId="44"/>
  </si>
  <si>
    <r>
      <t>　(</t>
    </r>
    <r>
      <rPr>
        <sz val="9"/>
        <color rgb="FFFF0000"/>
        <rFont val="ＭＳ ゴシック"/>
        <family val="3"/>
        <charset val="128"/>
      </rPr>
      <t>11</t>
    </r>
    <r>
      <rPr>
        <sz val="9"/>
        <rFont val="ＭＳ ゴシック"/>
        <family val="3"/>
        <charset val="128"/>
      </rPr>
      <t>) 従業者ごとに、合計勤務時間数を入力してください。</t>
    </r>
    <rPh sb="6" eb="9">
      <t>ジュウギョウシャ</t>
    </rPh>
    <rPh sb="13" eb="15">
      <t>ゴウケイ</t>
    </rPh>
    <rPh sb="15" eb="17">
      <t>キンム</t>
    </rPh>
    <rPh sb="17" eb="20">
      <t>ジカンスウ</t>
    </rPh>
    <rPh sb="21" eb="23">
      <t>ニュウリョク</t>
    </rPh>
    <phoneticPr fontId="17"/>
  </si>
  <si>
    <r>
      <t>　(</t>
    </r>
    <r>
      <rPr>
        <sz val="9"/>
        <color rgb="FFFF0000"/>
        <rFont val="ＭＳ ゴシック"/>
        <family val="3"/>
        <charset val="128"/>
      </rPr>
      <t>12</t>
    </r>
    <r>
      <rPr>
        <sz val="9"/>
        <rFont val="ＭＳ ゴシック"/>
        <family val="3"/>
        <charset val="128"/>
      </rPr>
      <t>) 従業者ごとに、週平均の勤務時間数を入力してください。</t>
    </r>
    <rPh sb="6" eb="9">
      <t>ジュウギョウシャ</t>
    </rPh>
    <rPh sb="13" eb="16">
      <t>シュウヘイキン</t>
    </rPh>
    <rPh sb="17" eb="19">
      <t>キンム</t>
    </rPh>
    <rPh sb="19" eb="22">
      <t>ジカンスウ</t>
    </rPh>
    <rPh sb="23" eb="25">
      <t>ニュウリョク</t>
    </rPh>
    <phoneticPr fontId="17"/>
  </si>
  <si>
    <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</si>
  <si>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就労継続支援Ａ型・Ｂ型</t>
    <rPh sb="0" eb="2">
      <t>シュウロウ</t>
    </rPh>
    <rPh sb="2" eb="4">
      <t>ケイゾク</t>
    </rPh>
    <rPh sb="4" eb="6">
      <t>シエン</t>
    </rPh>
    <rPh sb="7" eb="8">
      <t>ガタ</t>
    </rPh>
    <rPh sb="10" eb="11">
      <t>ガタ</t>
    </rPh>
    <phoneticPr fontId="4"/>
  </si>
  <si>
    <t>サービス管理責任者</t>
    <rPh sb="4" eb="9">
      <t>カンリセキニンシャ</t>
    </rPh>
    <phoneticPr fontId="44"/>
  </si>
  <si>
    <t>職業指導員</t>
    <rPh sb="0" eb="2">
      <t>ショクギョウ</t>
    </rPh>
    <rPh sb="2" eb="5">
      <t>シドウイン</t>
    </rPh>
    <phoneticPr fontId="44"/>
  </si>
  <si>
    <t>就労定着支援</t>
    <rPh sb="0" eb="2">
      <t>シュウロウ</t>
    </rPh>
    <rPh sb="2" eb="4">
      <t>テイチャク</t>
    </rPh>
    <rPh sb="4" eb="6">
      <t>シエン</t>
    </rPh>
    <phoneticPr fontId="4"/>
  </si>
  <si>
    <t>就労定着支援員</t>
    <rPh sb="0" eb="2">
      <t>シュウロウ</t>
    </rPh>
    <rPh sb="2" eb="7">
      <t>テイチャクシエンイン</t>
    </rPh>
    <phoneticPr fontId="34"/>
  </si>
  <si>
    <t>就労定着支援員</t>
    <rPh sb="0" eb="4">
      <t>シュウロウテイチャク</t>
    </rPh>
    <rPh sb="4" eb="7">
      <t>シエンイン</t>
    </rPh>
    <phoneticPr fontId="34"/>
  </si>
  <si>
    <t>就労定着支援員</t>
    <rPh sb="0" eb="4">
      <t>シュウロウテイチャク</t>
    </rPh>
    <rPh sb="4" eb="7">
      <t>シエンイン</t>
    </rPh>
    <phoneticPr fontId="44"/>
  </si>
  <si>
    <t>自立生活援助</t>
    <rPh sb="0" eb="2">
      <t>ジリツ</t>
    </rPh>
    <rPh sb="2" eb="4">
      <t>セイカツ</t>
    </rPh>
    <rPh sb="4" eb="6">
      <t>エンジョ</t>
    </rPh>
    <phoneticPr fontId="4"/>
  </si>
  <si>
    <t>地域生活支援員</t>
    <rPh sb="0" eb="7">
      <t>チイキセイカツシエンイン</t>
    </rPh>
    <phoneticPr fontId="34"/>
  </si>
  <si>
    <t>サービス管理責任者
（常勤の場合）</t>
    <rPh sb="4" eb="6">
      <t>カンリ</t>
    </rPh>
    <rPh sb="6" eb="9">
      <t>セキニンシャ</t>
    </rPh>
    <rPh sb="11" eb="13">
      <t>ジョウキン</t>
    </rPh>
    <rPh sb="14" eb="16">
      <t>バアイ</t>
    </rPh>
    <phoneticPr fontId="34"/>
  </si>
  <si>
    <t>サービス管理責任者
（常勤以外の場合）</t>
    <rPh sb="4" eb="6">
      <t>カンリ</t>
    </rPh>
    <rPh sb="6" eb="8">
      <t>セキニン</t>
    </rPh>
    <rPh sb="8" eb="9">
      <t>シャ</t>
    </rPh>
    <rPh sb="11" eb="13">
      <t>ジョウキン</t>
    </rPh>
    <rPh sb="13" eb="15">
      <t>イガイ</t>
    </rPh>
    <rPh sb="16" eb="18">
      <t>バアイ</t>
    </rPh>
    <phoneticPr fontId="34"/>
  </si>
  <si>
    <t>地域生活支援員の数の標準</t>
    <rPh sb="0" eb="7">
      <t>チイキセイカツシエンイン</t>
    </rPh>
    <rPh sb="8" eb="9">
      <t>カズ</t>
    </rPh>
    <rPh sb="10" eb="12">
      <t>ヒョウジュン</t>
    </rPh>
    <phoneticPr fontId="34"/>
  </si>
  <si>
    <t>共同生活援助・介護サービス包括型</t>
    <rPh sb="0" eb="2">
      <t>キョウドウ</t>
    </rPh>
    <rPh sb="2" eb="4">
      <t>セイカツ</t>
    </rPh>
    <rPh sb="4" eb="6">
      <t>エンジョ</t>
    </rPh>
    <phoneticPr fontId="4"/>
  </si>
  <si>
    <t>※第１週の実際の勤務形態（勤務時間帯）を記載するか、実際に使用するシフト表を添付してください。</t>
    <rPh sb="1" eb="2">
      <t>ダイ</t>
    </rPh>
    <rPh sb="3" eb="4">
      <t>シュウ</t>
    </rPh>
    <rPh sb="5" eb="7">
      <t>ジッサイ</t>
    </rPh>
    <rPh sb="8" eb="12">
      <t>キンムケイタイ</t>
    </rPh>
    <rPh sb="13" eb="18">
      <t>キンムジカンタイ</t>
    </rPh>
    <rPh sb="20" eb="22">
      <t>キサイ</t>
    </rPh>
    <rPh sb="26" eb="28">
      <t>ジッサイ</t>
    </rPh>
    <rPh sb="29" eb="31">
      <t>シヨウ</t>
    </rPh>
    <rPh sb="36" eb="37">
      <t>ヒョウ</t>
    </rPh>
    <rPh sb="38" eb="40">
      <t>テンプ</t>
    </rPh>
    <phoneticPr fontId="4"/>
  </si>
  <si>
    <t>勤務形態</t>
    <rPh sb="0" eb="4">
      <t>キンムケイタイ</t>
    </rPh>
    <phoneticPr fontId="44"/>
  </si>
  <si>
    <t>A</t>
    <phoneticPr fontId="4"/>
  </si>
  <si>
    <t>B</t>
    <phoneticPr fontId="4"/>
  </si>
  <si>
    <t>世話人</t>
    <rPh sb="0" eb="3">
      <t>セワニン</t>
    </rPh>
    <phoneticPr fontId="34"/>
  </si>
  <si>
    <t>勤務形態の区分</t>
    <phoneticPr fontId="34"/>
  </si>
  <si>
    <t>例）A＝8:30～17:30</t>
    <rPh sb="0" eb="1">
      <t>レイ</t>
    </rPh>
    <phoneticPr fontId="44"/>
  </si>
  <si>
    <t>例）B＝8:00～12:00</t>
    <rPh sb="0" eb="1">
      <t>レイ</t>
    </rPh>
    <phoneticPr fontId="44"/>
  </si>
  <si>
    <t>※適宜修正追加</t>
    <rPh sb="1" eb="7">
      <t>テキギシュウセイツイカ</t>
    </rPh>
    <phoneticPr fontId="44"/>
  </si>
  <si>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</si>
  <si>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</si>
  <si>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</si>
  <si>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＜実施する昼間サービス＞※実施するものに「○」を選択してください。</t>
    <rPh sb="1" eb="3">
      <t>ジッシ</t>
    </rPh>
    <rPh sb="5" eb="7">
      <t>チュウカン</t>
    </rPh>
    <rPh sb="13" eb="15">
      <t>ジッシ</t>
    </rPh>
    <rPh sb="24" eb="26">
      <t>センタク</t>
    </rPh>
    <phoneticPr fontId="4"/>
  </si>
  <si>
    <t>サービス類型</t>
    <rPh sb="4" eb="6">
      <t>ルイケイ</t>
    </rPh>
    <phoneticPr fontId="34"/>
  </si>
  <si>
    <t>生活介護</t>
    <rPh sb="0" eb="4">
      <t>セイカツカイゴ</t>
    </rPh>
    <phoneticPr fontId="34"/>
  </si>
  <si>
    <t>自立訓練（機能訓練）</t>
    <phoneticPr fontId="34"/>
  </si>
  <si>
    <t>自立訓練（生活訓練）</t>
    <rPh sb="5" eb="7">
      <t>セイカツ</t>
    </rPh>
    <phoneticPr fontId="34"/>
  </si>
  <si>
    <t>就労移行支援</t>
    <rPh sb="0" eb="2">
      <t>シュウロウ</t>
    </rPh>
    <rPh sb="2" eb="4">
      <t>イコウ</t>
    </rPh>
    <rPh sb="4" eb="6">
      <t>シエン</t>
    </rPh>
    <phoneticPr fontId="34"/>
  </si>
  <si>
    <t>就労継続支援B型</t>
    <rPh sb="0" eb="4">
      <t>シュウロウケイゾク</t>
    </rPh>
    <rPh sb="4" eb="6">
      <t>シエン</t>
    </rPh>
    <rPh sb="7" eb="8">
      <t>ガタ</t>
    </rPh>
    <phoneticPr fontId="34"/>
  </si>
  <si>
    <t>実施の有無</t>
    <rPh sb="0" eb="2">
      <t>ジッシ</t>
    </rPh>
    <rPh sb="3" eb="5">
      <t>ウム</t>
    </rPh>
    <phoneticPr fontId="34"/>
  </si>
  <si>
    <t>当該サービスを利用する利用者の数</t>
    <rPh sb="0" eb="2">
      <t>トウガイ</t>
    </rPh>
    <rPh sb="7" eb="9">
      <t>リヨウ</t>
    </rPh>
    <rPh sb="11" eb="14">
      <t>リヨウシャ</t>
    </rPh>
    <rPh sb="15" eb="16">
      <t>カズ</t>
    </rPh>
    <phoneticPr fontId="34"/>
  </si>
  <si>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4"/>
  </si>
  <si>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4"/>
  </si>
  <si>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4"/>
  </si>
  <si>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4"/>
  </si>
  <si>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4"/>
  </si>
  <si>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4"/>
  </si>
  <si>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4"/>
  </si>
  <si>
    <t>一般相談支援事業</t>
    <rPh sb="2" eb="4">
      <t>ソウダン</t>
    </rPh>
    <rPh sb="4" eb="6">
      <t>シエン</t>
    </rPh>
    <rPh sb="6" eb="8">
      <t>ジギョウ</t>
    </rPh>
    <phoneticPr fontId="4"/>
  </si>
  <si>
    <t>職種①</t>
    <rPh sb="0" eb="2">
      <t>ショクシュ</t>
    </rPh>
    <phoneticPr fontId="34"/>
  </si>
  <si>
    <t>職種②</t>
    <rPh sb="0" eb="2">
      <t>ショクシュ</t>
    </rPh>
    <phoneticPr fontId="34"/>
  </si>
  <si>
    <t>職種③</t>
    <rPh sb="0" eb="2">
      <t>ショクシュ</t>
    </rPh>
    <phoneticPr fontId="34"/>
  </si>
  <si>
    <t>職種④</t>
    <rPh sb="0" eb="2">
      <t>ショクシュ</t>
    </rPh>
    <phoneticPr fontId="34"/>
  </si>
  <si>
    <t>職種⑤</t>
    <rPh sb="0" eb="2">
      <t>ショクシュ</t>
    </rPh>
    <phoneticPr fontId="34"/>
  </si>
  <si>
    <t>職種⑥</t>
    <rPh sb="0" eb="2">
      <t>ショクシュ</t>
    </rPh>
    <phoneticPr fontId="34"/>
  </si>
  <si>
    <t>職種⑦</t>
    <rPh sb="0" eb="2">
      <t>ショクシュ</t>
    </rPh>
    <phoneticPr fontId="34"/>
  </si>
  <si>
    <t>職種⑧</t>
    <rPh sb="0" eb="2">
      <t>ショクシュ</t>
    </rPh>
    <phoneticPr fontId="34"/>
  </si>
  <si>
    <t>職種⑨</t>
    <phoneticPr fontId="34"/>
  </si>
  <si>
    <t>職種⑩</t>
    <phoneticPr fontId="34"/>
  </si>
  <si>
    <t>居宅介護</t>
    <phoneticPr fontId="4"/>
  </si>
  <si>
    <t>作業療法士</t>
    <rPh sb="0" eb="5">
      <t>サギョウリョウホウシ</t>
    </rPh>
    <phoneticPr fontId="34"/>
  </si>
  <si>
    <t>言語聴覚士</t>
    <rPh sb="0" eb="2">
      <t>ゲンゴ</t>
    </rPh>
    <rPh sb="2" eb="5">
      <t>チョウカクシ</t>
    </rPh>
    <phoneticPr fontId="34"/>
  </si>
  <si>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</si>
  <si>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</si>
  <si>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</si>
  <si>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</si>
  <si>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夜間支援従事者</t>
    <rPh sb="0" eb="7">
      <t>ヤカンシエンジュウジシャ</t>
    </rPh>
    <phoneticPr fontId="34"/>
  </si>
  <si>
    <t>就労支援員</t>
    <rPh sb="0" eb="2">
      <t>シュウロウ</t>
    </rPh>
    <rPh sb="2" eb="5">
      <t>シエンイン</t>
    </rPh>
    <phoneticPr fontId="34"/>
  </si>
  <si>
    <t>職業指導員</t>
    <rPh sb="0" eb="2">
      <t>ショクギョウ</t>
    </rPh>
    <rPh sb="2" eb="4">
      <t>シドウ</t>
    </rPh>
    <rPh sb="4" eb="5">
      <t>イン</t>
    </rPh>
    <phoneticPr fontId="34"/>
  </si>
  <si>
    <t>就労選択支援</t>
    <rPh sb="0" eb="2">
      <t>シュウロウ</t>
    </rPh>
    <rPh sb="2" eb="4">
      <t>センタク</t>
    </rPh>
    <rPh sb="4" eb="6">
      <t>シエン</t>
    </rPh>
    <phoneticPr fontId="34"/>
  </si>
  <si>
    <t>特定相談支援・障害児相談支援</t>
    <rPh sb="0" eb="2">
      <t>トクテイ</t>
    </rPh>
    <rPh sb="2" eb="4">
      <t>ソウダン</t>
    </rPh>
    <rPh sb="4" eb="6">
      <t>シエン</t>
    </rPh>
    <rPh sb="7" eb="10">
      <t>ショウガイジ</t>
    </rPh>
    <rPh sb="10" eb="12">
      <t>ソウダン</t>
    </rPh>
    <rPh sb="12" eb="14">
      <t>シエン</t>
    </rPh>
    <phoneticPr fontId="17"/>
  </si>
  <si>
    <t>相談支援専門員</t>
    <rPh sb="0" eb="7">
      <t>ソウダンシエンセンモンイン</t>
    </rPh>
    <phoneticPr fontId="34"/>
  </si>
  <si>
    <t>相談支援員</t>
    <rPh sb="0" eb="2">
      <t>ソウダン</t>
    </rPh>
    <rPh sb="2" eb="5">
      <t>シエンイン</t>
    </rPh>
    <phoneticPr fontId="34"/>
  </si>
  <si>
    <t>児童発達支援・放課後等デイサービス</t>
    <rPh sb="0" eb="2">
      <t>ジドウ</t>
    </rPh>
    <rPh sb="2" eb="4">
      <t>ハッタツ</t>
    </rPh>
    <rPh sb="4" eb="6">
      <t>シエン</t>
    </rPh>
    <rPh sb="7" eb="11">
      <t>ホウカゴトウ</t>
    </rPh>
    <phoneticPr fontId="17"/>
  </si>
  <si>
    <t>児童発達支援管理責任者</t>
    <rPh sb="0" eb="2">
      <t>ジドウ</t>
    </rPh>
    <rPh sb="2" eb="6">
      <t>ハッタツシエン</t>
    </rPh>
    <rPh sb="6" eb="8">
      <t>カンリ</t>
    </rPh>
    <rPh sb="8" eb="11">
      <t>セキニンシャ</t>
    </rPh>
    <phoneticPr fontId="34"/>
  </si>
  <si>
    <t>児童指導員</t>
    <rPh sb="0" eb="2">
      <t>ジドウ</t>
    </rPh>
    <rPh sb="2" eb="5">
      <t>シドウイン</t>
    </rPh>
    <phoneticPr fontId="34"/>
  </si>
  <si>
    <t>保育士</t>
    <rPh sb="0" eb="3">
      <t>ホイクシ</t>
    </rPh>
    <phoneticPr fontId="34"/>
  </si>
  <si>
    <t>機能訓練担当職員</t>
    <rPh sb="0" eb="4">
      <t>キノウクンレン</t>
    </rPh>
    <rPh sb="4" eb="6">
      <t>タントウ</t>
    </rPh>
    <rPh sb="6" eb="8">
      <t>ショクイン</t>
    </rPh>
    <phoneticPr fontId="34"/>
  </si>
  <si>
    <t>その他職員</t>
    <rPh sb="2" eb="3">
      <t>タ</t>
    </rPh>
    <rPh sb="3" eb="5">
      <t>ショクイン</t>
    </rPh>
    <phoneticPr fontId="3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</si>
  <si>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4"/>
  </si>
  <si>
    <t>嘱託医</t>
    <rPh sb="0" eb="2">
      <t>ショクタク</t>
    </rPh>
    <phoneticPr fontId="34"/>
  </si>
  <si>
    <t>児童発達支援・児童発達支援センターであるもの</t>
    <rPh sb="0" eb="6">
      <t>ジドウハッタツシエン</t>
    </rPh>
    <rPh sb="7" eb="11">
      <t>ジドウハッタツ</t>
    </rPh>
    <rPh sb="11" eb="13">
      <t>シエン</t>
    </rPh>
    <phoneticPr fontId="34"/>
  </si>
  <si>
    <t>栄養士</t>
    <rPh sb="0" eb="3">
      <t>エイヨウシ</t>
    </rPh>
    <phoneticPr fontId="34"/>
  </si>
  <si>
    <t>調理員</t>
    <rPh sb="0" eb="3">
      <t>チョウリイン</t>
    </rPh>
    <phoneticPr fontId="34"/>
  </si>
  <si>
    <t>保育所等訪問支援</t>
    <rPh sb="0" eb="3">
      <t>ホイクショ</t>
    </rPh>
    <rPh sb="3" eb="4">
      <t>トウ</t>
    </rPh>
    <rPh sb="4" eb="6">
      <t>ホウモン</t>
    </rPh>
    <rPh sb="6" eb="8">
      <t>シエン</t>
    </rPh>
    <phoneticPr fontId="17"/>
  </si>
  <si>
    <t>訪問支援員</t>
    <rPh sb="0" eb="2">
      <t>ホウモン</t>
    </rPh>
    <rPh sb="2" eb="5">
      <t>シエンイン</t>
    </rPh>
    <phoneticPr fontId="34"/>
  </si>
  <si>
    <t>居宅訪問型児童発達支援</t>
    <rPh sb="0" eb="2">
      <t>キョタク</t>
    </rPh>
    <rPh sb="2" eb="4">
      <t>ホウモン</t>
    </rPh>
    <rPh sb="4" eb="5">
      <t>ガタ</t>
    </rPh>
    <rPh sb="5" eb="7">
      <t>ジドウ</t>
    </rPh>
    <rPh sb="7" eb="9">
      <t>ハッタツ</t>
    </rPh>
    <rPh sb="9" eb="11">
      <t>シエン</t>
    </rPh>
    <phoneticPr fontId="17"/>
  </si>
  <si>
    <t>福祉型障害児入所施設</t>
    <rPh sb="0" eb="3">
      <t>フクシガタ</t>
    </rPh>
    <rPh sb="3" eb="6">
      <t>ショウガイジ</t>
    </rPh>
    <rPh sb="6" eb="8">
      <t>ニュウショ</t>
    </rPh>
    <rPh sb="8" eb="10">
      <t>シセツ</t>
    </rPh>
    <phoneticPr fontId="17"/>
  </si>
  <si>
    <t>心理担当職員</t>
    <rPh sb="0" eb="6">
      <t>シンリタントウショクイン</t>
    </rPh>
    <phoneticPr fontId="34"/>
  </si>
  <si>
    <t>医療型障害児入所施設</t>
    <rPh sb="0" eb="2">
      <t>イリョウ</t>
    </rPh>
    <rPh sb="2" eb="3">
      <t>ガタ</t>
    </rPh>
    <rPh sb="3" eb="6">
      <t>ショウガイジ</t>
    </rPh>
    <rPh sb="6" eb="8">
      <t>ニュウショ</t>
    </rPh>
    <rPh sb="8" eb="10">
      <t>シセツ</t>
    </rPh>
    <phoneticPr fontId="17"/>
  </si>
  <si>
    <t>理学療法士又は作業療法士</t>
    <rPh sb="0" eb="5">
      <t>リガクリョウホウシ</t>
    </rPh>
    <rPh sb="5" eb="6">
      <t>マタ</t>
    </rPh>
    <rPh sb="7" eb="12">
      <t>サギョウリョウホウシ</t>
    </rPh>
    <phoneticPr fontId="34"/>
  </si>
  <si>
    <t>職業指導員</t>
    <rPh sb="0" eb="5">
      <t>ショクギョウシドウイン</t>
    </rPh>
    <phoneticPr fontId="34"/>
  </si>
  <si>
    <t>　年　月</t>
    <rPh sb="1" eb="2">
      <t>ネン</t>
    </rPh>
    <rPh sb="3" eb="4">
      <t>ゲツ</t>
    </rPh>
    <phoneticPr fontId="1"/>
  </si>
  <si>
    <t>　年　月</t>
    <rPh sb="1" eb="2">
      <t>トシ</t>
    </rPh>
    <rPh sb="3" eb="4">
      <t>ツキ</t>
    </rPh>
    <phoneticPr fontId="1"/>
  </si>
  <si>
    <t>　
　年　月</t>
    <rPh sb="3" eb="4">
      <t>トシ</t>
    </rPh>
    <rPh sb="5" eb="6">
      <t>ツキ</t>
    </rPh>
    <phoneticPr fontId="1"/>
  </si>
  <si>
    <t>実施年月</t>
    <rPh sb="0" eb="2">
      <t>ジッシ</t>
    </rPh>
    <rPh sb="2" eb="4">
      <t>ネンゲツ</t>
    </rPh>
    <phoneticPr fontId="1"/>
  </si>
  <si>
    <t xml:space="preserve">　年　月
</t>
    <rPh sb="1" eb="2">
      <t>トシ</t>
    </rPh>
    <rPh sb="3" eb="4">
      <t>ゲツ</t>
    </rPh>
    <phoneticPr fontId="1"/>
  </si>
  <si>
    <t>実施年月：研修及び訓練、委員会の開催等については直近の実施年月をご記入ください。</t>
    <rPh sb="0" eb="2">
      <t>ジッシ</t>
    </rPh>
    <rPh sb="2" eb="4">
      <t>ネンゲツ</t>
    </rPh>
    <rPh sb="5" eb="7">
      <t>ケンシュウ</t>
    </rPh>
    <rPh sb="7" eb="8">
      <t>オヨ</t>
    </rPh>
    <rPh sb="9" eb="11">
      <t>クンレン</t>
    </rPh>
    <rPh sb="12" eb="15">
      <t>イインカイ</t>
    </rPh>
    <rPh sb="16" eb="18">
      <t>カイサイ</t>
    </rPh>
    <rPh sb="18" eb="19">
      <t>トウ</t>
    </rPh>
    <rPh sb="24" eb="26">
      <t>チョッキン</t>
    </rPh>
    <rPh sb="27" eb="29">
      <t>ジッシ</t>
    </rPh>
    <rPh sb="29" eb="31">
      <t>ネンゲツ</t>
    </rPh>
    <rPh sb="33" eb="35">
      <t>キニュウ</t>
    </rPh>
    <phoneticPr fontId="1"/>
  </si>
  <si>
    <t>　　　２　前年度及び本年度直近月までに収入のあった全ての加算について、その加算名及び加算区分を記入するとともに、各月ごとに当該加算に係る　　
　　　　実利用者数（レセプト枚数）を計上すること。</t>
    <rPh sb="5" eb="6">
      <t>マエ</t>
    </rPh>
    <rPh sb="8" eb="9">
      <t>オヨ</t>
    </rPh>
    <rPh sb="10" eb="13">
      <t>ホンネンド</t>
    </rPh>
    <rPh sb="13" eb="15">
      <t>チョッキン</t>
    </rPh>
    <rPh sb="15" eb="16">
      <t>ツキ</t>
    </rPh>
    <rPh sb="19" eb="21">
      <t>シュウニュウ</t>
    </rPh>
    <rPh sb="25" eb="26">
      <t>スベ</t>
    </rPh>
    <rPh sb="28" eb="30">
      <t>カサン</t>
    </rPh>
    <rPh sb="37" eb="39">
      <t>カサン</t>
    </rPh>
    <rPh sb="39" eb="40">
      <t>メイ</t>
    </rPh>
    <rPh sb="40" eb="41">
      <t>オヨ</t>
    </rPh>
    <rPh sb="42" eb="44">
      <t>カサン</t>
    </rPh>
    <rPh sb="44" eb="46">
      <t>クブン</t>
    </rPh>
    <rPh sb="47" eb="49">
      <t>キニュウ</t>
    </rPh>
    <rPh sb="56" eb="57">
      <t>カク</t>
    </rPh>
    <rPh sb="57" eb="58">
      <t>ツキ</t>
    </rPh>
    <rPh sb="61" eb="63">
      <t>トウガイ</t>
    </rPh>
    <rPh sb="63" eb="65">
      <t>カサン</t>
    </rPh>
    <rPh sb="66" eb="67">
      <t>カカ</t>
    </rPh>
    <rPh sb="75" eb="76">
      <t>ジツ</t>
    </rPh>
    <rPh sb="76" eb="78">
      <t>リヨウ</t>
    </rPh>
    <rPh sb="78" eb="79">
      <t>シャ</t>
    </rPh>
    <rPh sb="79" eb="80">
      <t>スウ</t>
    </rPh>
    <rPh sb="85" eb="87">
      <t>マイスウ</t>
    </rPh>
    <rPh sb="89" eb="91">
      <t>ケイジョウ</t>
    </rPh>
    <phoneticPr fontId="4"/>
  </si>
  <si>
    <t>利用者数</t>
    <rPh sb="0" eb="4">
      <t>リヨウシャスウ</t>
    </rPh>
    <phoneticPr fontId="1"/>
  </si>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</sst>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09]d;@"/>
    <numFmt numFmtId="179" formatCode="aaa"/>
    <numFmt numFmtId="180" formatCode="[$-409]d&quot;月&quot;"/>
  </numFmts>
  <fonts count="50">
    <font>
      <sz val="11"/>
      <color theme="1"/>
      <name val="游ゴシック"/>
      <family val="2"/>
      <charset val="128"/>
      <scheme val="minor"/>
    </font>
    <font>
      <sz val="6"/>
      <name val="游ゴシック"/>
      <family val="2"/>
      <charset val="128"/>
      <scheme val="minor"/>
    </font>
    <font>
      <sz val="10"/>
      <color rgb="FF000000"/>
      <name val="Times New Roman"/>
      <family val="1"/>
    </font>
    <font>
      <sz val="10"/>
      <name val="ＭＳ 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ゴシック"/>
      <family val="3"/>
      <charset val="128"/>
    </font>
    <font>
      <sz val="20"/>
      <name val="ＭＳ ゴシック"/>
      <family val="3"/>
      <charset val="128"/>
    </font>
    <font>
      <sz val="14"/>
      <name val="ＭＳ ゴシック"/>
      <family val="3"/>
      <charset val="128"/>
    </font>
    <font>
      <sz val="6"/>
      <name val="ＭＳ Ｐ明朝"/>
      <family val="1"/>
      <charset val="128"/>
    </font>
    <font>
      <sz val="8"/>
      <name val="ＭＳ ゴシック"/>
      <family val="3"/>
      <charset val="128"/>
    </font>
    <font>
      <sz val="9"/>
      <name val="ＭＳ ゴシック"/>
      <family val="3"/>
      <charset val="128"/>
    </font>
    <font>
      <b/>
      <sz val="14"/>
      <color rgb="FF000000"/>
      <name val="ＭＳ ゴシック"/>
      <family val="3"/>
      <charset val="128"/>
    </font>
    <font>
      <b/>
      <sz val="11"/>
      <color rgb="FF000000"/>
      <name val="ＭＳ ゴシック"/>
      <family val="3"/>
      <charset val="128"/>
    </font>
    <font>
      <sz val="10"/>
      <color rgb="FF000000"/>
      <name val="ＭＳ ゴシック"/>
      <family val="3"/>
      <charset val="128"/>
    </font>
    <font>
      <u/>
      <sz val="10"/>
      <color rgb="FF000000"/>
      <name val="ＭＳ ゴシック"/>
      <family val="3"/>
      <charset val="128"/>
    </font>
    <font>
      <sz val="10"/>
      <color indexed="8"/>
      <name val="ＭＳ ゴシック"/>
      <family val="3"/>
      <charset val="128"/>
    </font>
    <font>
      <u/>
      <sz val="10"/>
      <color indexed="8"/>
      <name val="ＭＳ ゴシック"/>
      <family val="3"/>
      <charset val="128"/>
    </font>
    <font>
      <sz val="9"/>
      <color rgb="FF000000"/>
      <name val="ＭＳ ゴシック"/>
      <family val="3"/>
      <charset val="128"/>
    </font>
    <font>
      <sz val="11"/>
      <color rgb="FF000000"/>
      <name val="ＭＳ ゴシック"/>
      <family val="3"/>
      <charset val="128"/>
    </font>
    <font>
      <b/>
      <sz val="12"/>
      <name val="ＭＳ ゴシック"/>
      <family val="3"/>
      <charset val="128"/>
    </font>
    <font>
      <b/>
      <sz val="14"/>
      <name val="ＭＳ ゴシック"/>
      <family val="3"/>
      <charset val="128"/>
    </font>
    <font>
      <sz val="6"/>
      <name val="ＪＳ明朝"/>
      <family val="1"/>
      <charset val="128"/>
    </font>
    <font>
      <sz val="12"/>
      <name val="ＭＳ ゴシック"/>
      <family val="3"/>
      <charset val="128"/>
    </font>
    <font>
      <sz val="10"/>
      <name val="ＭＳ Ｐ明朝"/>
      <family val="1"/>
      <charset val="128"/>
    </font>
    <font>
      <sz val="10"/>
      <name val="HG丸ｺﾞｼｯｸM-PRO"/>
      <family val="3"/>
      <charset val="128"/>
    </font>
    <font>
      <sz val="10"/>
      <color rgb="FFFF0000"/>
      <name val="ＭＳ ゴシック"/>
      <family val="3"/>
      <charset val="128"/>
    </font>
    <font>
      <sz val="6"/>
      <name val="ＭＳ ゴシック"/>
      <family val="3"/>
      <charset val="128"/>
    </font>
    <font>
      <b/>
      <sz val="12"/>
      <color theme="1"/>
      <name val="ＭＳ ゴシック"/>
      <family val="3"/>
      <charset val="128"/>
    </font>
    <font>
      <sz val="11"/>
      <color theme="1"/>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6"/>
      <name val="游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9"/>
      <color rgb="FFFF0000"/>
      <name val="ＭＳ ゴシック"/>
      <family val="3"/>
      <charset val="128"/>
    </font>
    <font>
      <sz val="7"/>
      <name val="ＭＳ ゴシック"/>
      <family val="3"/>
      <charset val="128"/>
    </font>
    <font>
      <sz val="6"/>
      <name val="游ゴシック"/>
      <family val="3"/>
      <charset val="128"/>
      <scheme val="minor"/>
    </font>
    <font>
      <sz val="11"/>
      <color rgb="FFFF0000"/>
      <name val="游ゴシック"/>
      <family val="3"/>
      <charset val="128"/>
      <scheme val="minor"/>
    </font>
    <font>
      <sz val="12"/>
      <color rgb="FFFF0000"/>
      <name val="ＭＳ ゴシック"/>
      <family val="3"/>
      <charset val="128"/>
    </font>
    <font>
      <sz val="11"/>
      <name val="游ゴシック"/>
      <family val="3"/>
      <charset val="128"/>
      <scheme val="minor"/>
    </font>
    <font>
      <sz val="11"/>
      <color theme="0"/>
      <name val="ＭＳ ゴシック"/>
      <family val="3"/>
      <charset val="128"/>
    </font>
    <font>
      <sz val="11"/>
      <name val="游ゴシック"/>
      <family val="2"/>
      <charset val="128"/>
      <scheme val="minor"/>
    </font>
  </fonts>
  <fills count="11">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1">
    <xf numFmtId="0" fontId="0" fillId="0" borderId="0">
      <alignment vertical="center"/>
    </xf>
    <xf numFmtId="0" fontId="2" fillId="0" borderId="0"/>
    <xf numFmtId="0" fontId="5" fillId="0" borderId="0">
      <alignment vertical="center"/>
    </xf>
    <xf numFmtId="0" fontId="5" fillId="0" borderId="0"/>
    <xf numFmtId="0" fontId="6"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0" fontId="32" fillId="0" borderId="0">
      <alignment vertical="center"/>
    </xf>
    <xf numFmtId="0" fontId="35" fillId="0" borderId="0">
      <alignment vertical="center"/>
    </xf>
  </cellStyleXfs>
  <cellXfs count="478">
    <xf numFmtId="0" fontId="0" fillId="0" borderId="0" xfId="0">
      <alignment vertical="center"/>
    </xf>
    <xf numFmtId="0" fontId="7" fillId="0" borderId="0" xfId="4" applyFont="1">
      <alignment vertical="center"/>
    </xf>
    <xf numFmtId="0" fontId="7" fillId="2" borderId="0" xfId="4" applyFont="1" applyFill="1">
      <alignment vertical="center"/>
    </xf>
    <xf numFmtId="0" fontId="7" fillId="3" borderId="7" xfId="4" applyFont="1" applyFill="1" applyBorder="1" applyAlignment="1">
      <alignment horizontal="center" vertical="center"/>
    </xf>
    <xf numFmtId="0" fontId="3" fillId="3" borderId="7" xfId="4" applyFont="1" applyFill="1" applyBorder="1" applyAlignment="1">
      <alignment horizontal="center" vertical="center" wrapText="1"/>
    </xf>
    <xf numFmtId="0" fontId="7" fillId="0" borderId="7" xfId="4" applyFont="1" applyBorder="1" applyAlignment="1">
      <alignment horizontal="center" vertical="center"/>
    </xf>
    <xf numFmtId="0" fontId="7" fillId="0" borderId="0" xfId="4" applyFont="1" applyAlignment="1">
      <alignment horizontal="center" vertical="center"/>
    </xf>
    <xf numFmtId="0" fontId="13" fillId="0" borderId="0" xfId="4" applyFont="1" applyAlignment="1">
      <alignment horizontal="left" vertical="center"/>
    </xf>
    <xf numFmtId="0" fontId="14" fillId="0" borderId="0" xfId="4" applyFont="1">
      <alignment vertical="center"/>
    </xf>
    <xf numFmtId="0" fontId="15" fillId="0" borderId="0" xfId="4" applyFont="1">
      <alignment vertical="center"/>
    </xf>
    <xf numFmtId="0" fontId="15" fillId="0" borderId="0" xfId="4" applyFont="1" applyAlignment="1">
      <alignment vertical="center" wrapText="1"/>
    </xf>
    <xf numFmtId="0" fontId="15" fillId="3" borderId="7" xfId="4" applyFont="1" applyFill="1" applyBorder="1" applyAlignment="1">
      <alignment horizontal="center" vertical="center" wrapText="1"/>
    </xf>
    <xf numFmtId="0" fontId="19" fillId="3" borderId="7" xfId="4" applyFont="1" applyFill="1" applyBorder="1" applyAlignment="1">
      <alignment horizontal="center" vertical="center" wrapText="1"/>
    </xf>
    <xf numFmtId="0" fontId="15" fillId="0" borderId="0" xfId="4" applyFont="1" applyAlignment="1">
      <alignment vertical="top" wrapText="1"/>
    </xf>
    <xf numFmtId="0" fontId="15" fillId="3" borderId="7" xfId="4" applyFont="1" applyFill="1" applyBorder="1" applyAlignment="1">
      <alignment horizontal="right" vertical="center" wrapText="1"/>
    </xf>
    <xf numFmtId="0" fontId="7" fillId="3" borderId="13" xfId="5" applyFont="1" applyFill="1" applyBorder="1" applyAlignment="1">
      <alignment horizontal="center" vertical="center"/>
    </xf>
    <xf numFmtId="177" fontId="7" fillId="0" borderId="7" xfId="4" applyNumberFormat="1" applyFont="1" applyBorder="1" applyAlignment="1">
      <alignment vertical="center" wrapText="1"/>
    </xf>
    <xf numFmtId="177" fontId="7" fillId="3" borderId="7" xfId="4" applyNumberFormat="1" applyFont="1" applyFill="1" applyBorder="1" applyAlignment="1">
      <alignment vertical="center" wrapText="1"/>
    </xf>
    <xf numFmtId="0" fontId="7" fillId="3" borderId="7" xfId="5" applyFont="1" applyFill="1" applyBorder="1" applyAlignment="1">
      <alignment horizontal="center" vertical="center"/>
    </xf>
    <xf numFmtId="0" fontId="7" fillId="3" borderId="14" xfId="5" applyFont="1" applyFill="1" applyBorder="1" applyAlignment="1">
      <alignment horizontal="center" vertical="center"/>
    </xf>
    <xf numFmtId="177" fontId="7" fillId="0" borderId="15" xfId="4" applyNumberFormat="1" applyFont="1" applyBorder="1" applyAlignment="1">
      <alignment vertical="center" wrapText="1"/>
    </xf>
    <xf numFmtId="177" fontId="7" fillId="3" borderId="15" xfId="4" applyNumberFormat="1" applyFont="1" applyFill="1" applyBorder="1" applyAlignment="1">
      <alignment vertical="center" wrapText="1"/>
    </xf>
    <xf numFmtId="0" fontId="20" fillId="3" borderId="16" xfId="4" applyFont="1" applyFill="1" applyBorder="1" applyAlignment="1">
      <alignment horizontal="center" vertical="center" wrapText="1"/>
    </xf>
    <xf numFmtId="177" fontId="7" fillId="3" borderId="16" xfId="4" applyNumberFormat="1" applyFont="1" applyFill="1" applyBorder="1" applyAlignment="1">
      <alignment vertical="center" wrapText="1"/>
    </xf>
    <xf numFmtId="177" fontId="7" fillId="0" borderId="13" xfId="4" applyNumberFormat="1" applyFont="1" applyBorder="1" applyAlignment="1">
      <alignment vertical="center" wrapText="1"/>
    </xf>
    <xf numFmtId="177" fontId="7" fillId="3" borderId="13" xfId="4" applyNumberFormat="1" applyFont="1" applyFill="1" applyBorder="1" applyAlignment="1">
      <alignment vertical="center" wrapText="1"/>
    </xf>
    <xf numFmtId="0" fontId="7" fillId="0" borderId="0" xfId="4" applyFont="1" applyAlignment="1">
      <alignment vertical="top" wrapText="1"/>
    </xf>
    <xf numFmtId="0" fontId="20" fillId="3" borderId="17" xfId="4" applyFont="1" applyFill="1" applyBorder="1" applyAlignment="1">
      <alignment horizontal="center" vertical="center" wrapText="1"/>
    </xf>
    <xf numFmtId="177" fontId="7" fillId="3" borderId="17" xfId="4" applyNumberFormat="1" applyFont="1" applyFill="1" applyBorder="1" applyAlignment="1">
      <alignment vertical="center" wrapText="1"/>
    </xf>
    <xf numFmtId="0" fontId="3" fillId="0" borderId="0" xfId="4" applyFont="1" applyAlignment="1">
      <alignment horizontal="center" vertical="center"/>
    </xf>
    <xf numFmtId="0" fontId="3" fillId="0" borderId="0" xfId="4" applyFont="1">
      <alignment vertical="center"/>
    </xf>
    <xf numFmtId="0" fontId="7" fillId="0" borderId="0" xfId="5" applyFont="1">
      <alignment vertical="center"/>
    </xf>
    <xf numFmtId="0" fontId="21" fillId="0" borderId="0" xfId="5" applyFont="1">
      <alignment vertical="center"/>
    </xf>
    <xf numFmtId="0" fontId="3" fillId="0" borderId="0" xfId="5" applyFont="1" applyAlignment="1">
      <alignment horizontal="right"/>
    </xf>
    <xf numFmtId="0" fontId="7" fillId="3" borderId="7" xfId="6" applyFont="1" applyFill="1" applyBorder="1">
      <alignment vertical="center"/>
    </xf>
    <xf numFmtId="0" fontId="7" fillId="3" borderId="8" xfId="6" applyFont="1" applyFill="1" applyBorder="1">
      <alignment vertical="center"/>
    </xf>
    <xf numFmtId="0" fontId="7" fillId="0" borderId="0" xfId="6" applyFont="1">
      <alignment vertical="center"/>
    </xf>
    <xf numFmtId="0" fontId="7" fillId="3" borderId="7" xfId="6" applyFont="1" applyFill="1" applyBorder="1" applyAlignment="1">
      <alignment horizontal="right" vertical="center" wrapText="1"/>
    </xf>
    <xf numFmtId="177" fontId="7" fillId="0" borderId="13" xfId="5" applyNumberFormat="1" applyFont="1" applyBorder="1" applyAlignment="1">
      <alignment horizontal="right" vertical="center"/>
    </xf>
    <xf numFmtId="177" fontId="7" fillId="0" borderId="7" xfId="5" applyNumberFormat="1" applyFont="1" applyBorder="1" applyAlignment="1">
      <alignment horizontal="right" vertical="center"/>
    </xf>
    <xf numFmtId="177" fontId="7" fillId="0" borderId="14" xfId="5" applyNumberFormat="1" applyFont="1" applyBorder="1" applyAlignment="1">
      <alignment horizontal="right" vertical="center"/>
    </xf>
    <xf numFmtId="177" fontId="7" fillId="3" borderId="13" xfId="5" applyNumberFormat="1" applyFont="1" applyFill="1" applyBorder="1" applyAlignment="1">
      <alignment horizontal="right" vertical="center"/>
    </xf>
    <xf numFmtId="0" fontId="3" fillId="0" borderId="0" xfId="5" applyFont="1" applyAlignment="1">
      <alignment horizontal="left" vertical="center"/>
    </xf>
    <xf numFmtId="0" fontId="3" fillId="0" borderId="0" xfId="5" applyFont="1">
      <alignment vertical="center"/>
    </xf>
    <xf numFmtId="0" fontId="22" fillId="0" borderId="0" xfId="4" applyFont="1">
      <alignment vertical="center"/>
    </xf>
    <xf numFmtId="0" fontId="3" fillId="0" borderId="0" xfId="5" applyFont="1" applyAlignment="1">
      <alignment horizontal="left"/>
    </xf>
    <xf numFmtId="0" fontId="12" fillId="3" borderId="4" xfId="4" applyFont="1" applyFill="1" applyBorder="1">
      <alignment vertical="center"/>
    </xf>
    <xf numFmtId="0" fontId="12" fillId="3" borderId="5" xfId="4" applyFont="1" applyFill="1" applyBorder="1">
      <alignment vertical="center"/>
    </xf>
    <xf numFmtId="0" fontId="12" fillId="3" borderId="6" xfId="4" applyFont="1" applyFill="1" applyBorder="1" applyAlignment="1">
      <alignment horizontal="right" vertical="center"/>
    </xf>
    <xf numFmtId="0" fontId="7" fillId="3" borderId="13"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5" xfId="4" applyFont="1" applyFill="1" applyBorder="1" applyAlignment="1">
      <alignment horizontal="center" vertical="center"/>
    </xf>
    <xf numFmtId="0" fontId="7" fillId="3" borderId="7" xfId="4" quotePrefix="1" applyFont="1" applyFill="1" applyBorder="1" applyAlignment="1">
      <alignment horizontal="center" vertical="center"/>
    </xf>
    <xf numFmtId="0" fontId="7" fillId="3" borderId="15" xfId="4" quotePrefix="1" applyFont="1" applyFill="1" applyBorder="1" applyAlignment="1">
      <alignment horizontal="center" vertical="center"/>
    </xf>
    <xf numFmtId="0" fontId="7" fillId="3" borderId="17" xfId="4" applyFont="1" applyFill="1" applyBorder="1" applyAlignment="1">
      <alignment horizontal="center" vertical="center"/>
    </xf>
    <xf numFmtId="0" fontId="3" fillId="0" borderId="0" xfId="4" applyFont="1" applyAlignment="1">
      <alignment horizontal="left" vertical="center"/>
    </xf>
    <xf numFmtId="0" fontId="9" fillId="0" borderId="0" xfId="4" applyFont="1">
      <alignment vertical="center"/>
    </xf>
    <xf numFmtId="0" fontId="9" fillId="0" borderId="0" xfId="4" applyFont="1" applyAlignment="1">
      <alignment horizontal="left" vertical="center"/>
    </xf>
    <xf numFmtId="0" fontId="7" fillId="3" borderId="7" xfId="4" applyFont="1" applyFill="1" applyBorder="1" applyAlignment="1">
      <alignment horizontal="left" vertical="center" wrapText="1"/>
    </xf>
    <xf numFmtId="0" fontId="12" fillId="3" borderId="7" xfId="4" applyFont="1" applyFill="1" applyBorder="1" applyAlignment="1">
      <alignment horizontal="center" vertical="center" wrapText="1"/>
    </xf>
    <xf numFmtId="0" fontId="7" fillId="0" borderId="7" xfId="4" applyFont="1" applyBorder="1" applyAlignment="1">
      <alignment horizontal="right" vertical="center" wrapText="1"/>
    </xf>
    <xf numFmtId="0" fontId="12" fillId="0" borderId="0" xfId="4" applyFont="1">
      <alignment vertical="center"/>
    </xf>
    <xf numFmtId="0" fontId="7" fillId="0" borderId="0" xfId="4" applyFont="1" applyAlignment="1">
      <alignment horizontal="right" vertical="center" wrapText="1"/>
    </xf>
    <xf numFmtId="0" fontId="7" fillId="3" borderId="7" xfId="4" applyFont="1" applyFill="1" applyBorder="1">
      <alignment vertical="center"/>
    </xf>
    <xf numFmtId="0" fontId="7" fillId="3" borderId="7" xfId="4" applyFont="1" applyFill="1" applyBorder="1" applyAlignment="1">
      <alignment horizontal="center" vertical="center" wrapText="1"/>
    </xf>
    <xf numFmtId="0" fontId="7" fillId="0" borderId="7" xfId="4" applyFont="1" applyBorder="1">
      <alignment vertical="center"/>
    </xf>
    <xf numFmtId="38" fontId="7" fillId="0" borderId="7" xfId="7" applyFont="1" applyBorder="1">
      <alignment vertical="center"/>
    </xf>
    <xf numFmtId="38" fontId="7" fillId="3" borderId="7" xfId="7" applyFont="1" applyFill="1" applyBorder="1">
      <alignment vertical="center"/>
    </xf>
    <xf numFmtId="0" fontId="7" fillId="2" borderId="0" xfId="4" applyFont="1" applyFill="1" applyAlignment="1">
      <alignment vertical="center" wrapText="1"/>
    </xf>
    <xf numFmtId="0" fontId="7" fillId="0" borderId="0" xfId="4" applyFont="1" applyAlignment="1">
      <alignment vertical="top"/>
    </xf>
    <xf numFmtId="0" fontId="6" fillId="0" borderId="0" xfId="4">
      <alignment vertical="center"/>
    </xf>
    <xf numFmtId="0" fontId="11" fillId="0" borderId="0" xfId="4" applyFont="1">
      <alignment vertical="center"/>
    </xf>
    <xf numFmtId="0" fontId="24" fillId="0" borderId="0" xfId="4" applyFont="1">
      <alignment vertical="center"/>
    </xf>
    <xf numFmtId="0" fontId="8" fillId="0" borderId="0" xfId="4" applyFont="1">
      <alignment vertical="center"/>
    </xf>
    <xf numFmtId="0" fontId="9" fillId="0" borderId="0" xfId="4" applyFont="1" applyAlignment="1">
      <alignment horizontal="center" vertical="center"/>
    </xf>
    <xf numFmtId="0" fontId="7" fillId="0" borderId="0" xfId="8" applyFont="1">
      <alignment vertical="center"/>
    </xf>
    <xf numFmtId="0" fontId="29" fillId="0" borderId="0" xfId="0" applyFont="1">
      <alignment vertical="center"/>
    </xf>
    <xf numFmtId="0" fontId="7" fillId="0" borderId="1" xfId="8" applyFont="1" applyBorder="1">
      <alignment vertical="center"/>
    </xf>
    <xf numFmtId="0" fontId="30" fillId="0" borderId="2" xfId="0" applyFont="1" applyBorder="1">
      <alignment vertical="center"/>
    </xf>
    <xf numFmtId="0" fontId="30" fillId="0" borderId="2" xfId="0" applyFont="1" applyBorder="1" applyAlignment="1">
      <alignment horizontal="right" vertical="center"/>
    </xf>
    <xf numFmtId="0" fontId="7" fillId="0" borderId="2" xfId="8" applyFont="1" applyBorder="1">
      <alignment vertical="center"/>
    </xf>
    <xf numFmtId="0" fontId="7" fillId="0" borderId="3" xfId="8" applyFont="1" applyBorder="1">
      <alignment vertical="center"/>
    </xf>
    <xf numFmtId="0" fontId="7" fillId="0" borderId="11" xfId="8" applyFont="1" applyBorder="1">
      <alignment vertical="center"/>
    </xf>
    <xf numFmtId="0" fontId="30" fillId="0" borderId="12" xfId="0" applyFont="1" applyBorder="1">
      <alignment vertical="center"/>
    </xf>
    <xf numFmtId="0" fontId="30" fillId="0" borderId="7" xfId="0" applyFont="1" applyBorder="1">
      <alignment vertical="center"/>
    </xf>
    <xf numFmtId="0" fontId="7" fillId="0" borderId="12" xfId="8" applyFont="1" applyBorder="1">
      <alignment vertical="center"/>
    </xf>
    <xf numFmtId="0" fontId="30" fillId="0" borderId="0" xfId="0" applyFont="1">
      <alignment vertical="center"/>
    </xf>
    <xf numFmtId="0" fontId="30" fillId="0" borderId="5" xfId="0" applyFont="1" applyBorder="1">
      <alignment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0" fontId="7" fillId="0" borderId="4" xfId="8" applyFont="1" applyBorder="1">
      <alignment vertical="center"/>
    </xf>
    <xf numFmtId="0" fontId="0" fillId="0" borderId="5" xfId="0" applyBorder="1">
      <alignment vertical="center"/>
    </xf>
    <xf numFmtId="0" fontId="7" fillId="0" borderId="5" xfId="8" applyFont="1" applyBorder="1">
      <alignment vertical="center"/>
    </xf>
    <xf numFmtId="0" fontId="7" fillId="0" borderId="6" xfId="8" applyFont="1" applyBorder="1">
      <alignment vertical="center"/>
    </xf>
    <xf numFmtId="0" fontId="12" fillId="3" borderId="15" xfId="6" applyFont="1" applyFill="1" applyBorder="1" applyAlignment="1">
      <alignment horizontal="right" vertical="top" wrapText="1"/>
    </xf>
    <xf numFmtId="0" fontId="31" fillId="0" borderId="0" xfId="2" applyFont="1" applyAlignment="1">
      <alignment horizontal="left" vertical="center"/>
    </xf>
    <xf numFmtId="0" fontId="24" fillId="0" borderId="0" xfId="2" applyFont="1" applyAlignment="1">
      <alignment vertical="center" textRotation="255" shrinkToFit="1"/>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lignment vertical="center"/>
    </xf>
    <xf numFmtId="0" fontId="33" fillId="0" borderId="0" xfId="9" applyFont="1">
      <alignment vertical="center"/>
    </xf>
    <xf numFmtId="0" fontId="3" fillId="0" borderId="0" xfId="2" applyFont="1" applyAlignment="1">
      <alignment horizontal="right" vertical="center"/>
    </xf>
    <xf numFmtId="0" fontId="24" fillId="0" borderId="0" xfId="2" applyFont="1">
      <alignment vertical="center"/>
    </xf>
    <xf numFmtId="0" fontId="3" fillId="0" borderId="0" xfId="2" applyFont="1" applyAlignment="1">
      <alignment horizontal="center" vertical="center"/>
    </xf>
    <xf numFmtId="0" fontId="3" fillId="6" borderId="7" xfId="2" applyFont="1" applyFill="1" applyBorder="1" applyAlignment="1">
      <alignment horizontal="center" vertical="center"/>
    </xf>
    <xf numFmtId="0" fontId="30" fillId="0" borderId="0" xfId="9" applyFont="1">
      <alignment vertical="center"/>
    </xf>
    <xf numFmtId="0" fontId="35" fillId="0" borderId="0" xfId="9" applyFont="1">
      <alignment vertical="center"/>
    </xf>
    <xf numFmtId="0" fontId="35" fillId="0" borderId="0" xfId="9" applyFont="1" applyAlignment="1">
      <alignment horizontal="right" vertical="center"/>
    </xf>
    <xf numFmtId="0" fontId="12" fillId="0" borderId="0" xfId="2" applyFont="1" applyAlignment="1">
      <alignment horizontal="center" vertical="center"/>
    </xf>
    <xf numFmtId="0" fontId="3" fillId="0" borderId="7" xfId="2" applyFont="1" applyBorder="1">
      <alignment vertical="center"/>
    </xf>
    <xf numFmtId="0" fontId="12" fillId="0" borderId="7" xfId="2" applyFont="1" applyBorder="1" applyAlignment="1">
      <alignment horizontal="center" vertical="center"/>
    </xf>
    <xf numFmtId="0" fontId="12" fillId="0" borderId="7" xfId="2" applyFont="1" applyBorder="1" applyAlignment="1">
      <alignment horizontal="center" vertical="center" wrapText="1"/>
    </xf>
    <xf numFmtId="178" fontId="12" fillId="0" borderId="7" xfId="2" applyNumberFormat="1" applyFont="1" applyBorder="1">
      <alignment vertical="center"/>
    </xf>
    <xf numFmtId="179" fontId="12" fillId="0" borderId="7" xfId="2" applyNumberFormat="1" applyFont="1" applyBorder="1">
      <alignment vertical="center"/>
    </xf>
    <xf numFmtId="0" fontId="12" fillId="4" borderId="8" xfId="2" applyFont="1" applyFill="1" applyBorder="1" applyAlignment="1">
      <alignment horizontal="center" vertical="center"/>
    </xf>
    <xf numFmtId="0" fontId="12" fillId="5" borderId="7" xfId="2" applyFont="1" applyFill="1" applyBorder="1" applyAlignment="1">
      <alignment horizontal="right" vertical="center"/>
    </xf>
    <xf numFmtId="0" fontId="12" fillId="0" borderId="10" xfId="2" applyFont="1" applyBorder="1" applyAlignment="1">
      <alignment horizontal="right" vertical="center"/>
    </xf>
    <xf numFmtId="176" fontId="12" fillId="0" borderId="7" xfId="2" applyNumberFormat="1" applyFont="1" applyBorder="1" applyAlignment="1">
      <alignment horizontal="right" vertical="center"/>
    </xf>
    <xf numFmtId="0" fontId="12" fillId="0" borderId="7" xfId="2" applyFont="1" applyBorder="1" applyAlignment="1">
      <alignment horizontal="right" vertical="center"/>
    </xf>
    <xf numFmtId="0" fontId="12" fillId="5" borderId="13" xfId="2" applyFont="1" applyFill="1" applyBorder="1" applyAlignment="1">
      <alignment horizontal="right" vertical="center"/>
    </xf>
    <xf numFmtId="0" fontId="12" fillId="0" borderId="26" xfId="2" applyFont="1" applyBorder="1" applyAlignment="1">
      <alignment horizontal="right" vertical="center"/>
    </xf>
    <xf numFmtId="0" fontId="12" fillId="0" borderId="0" xfId="2" applyFont="1">
      <alignment vertical="center"/>
    </xf>
    <xf numFmtId="0" fontId="36" fillId="0" borderId="0" xfId="2" applyFont="1" applyAlignment="1">
      <alignment horizontal="center" vertical="center"/>
    </xf>
    <xf numFmtId="0" fontId="36" fillId="0" borderId="0" xfId="10" applyFont="1" applyAlignment="1">
      <alignment horizontal="center" vertical="center"/>
    </xf>
    <xf numFmtId="0" fontId="36" fillId="0" borderId="0" xfId="2" applyFont="1">
      <alignment vertical="center"/>
    </xf>
    <xf numFmtId="0" fontId="37" fillId="0" borderId="0" xfId="10" applyFont="1" applyAlignment="1">
      <alignment horizontal="center" vertical="center"/>
    </xf>
    <xf numFmtId="0" fontId="37" fillId="0" borderId="0" xfId="2" applyFont="1">
      <alignment vertical="center"/>
    </xf>
    <xf numFmtId="0" fontId="37" fillId="0" borderId="0" xfId="2" applyFont="1" applyAlignment="1">
      <alignment horizontal="center" vertical="center"/>
    </xf>
    <xf numFmtId="0" fontId="12" fillId="0" borderId="0" xfId="2" applyFont="1" applyAlignment="1">
      <alignment horizontal="left" vertical="center"/>
    </xf>
    <xf numFmtId="0" fontId="12" fillId="0" borderId="0" xfId="2" applyFont="1" applyAlignment="1">
      <alignment vertical="center" textRotation="255" shrinkToFit="1"/>
    </xf>
    <xf numFmtId="0" fontId="12" fillId="0" borderId="7" xfId="2" applyFont="1" applyBorder="1" applyAlignment="1">
      <alignment vertical="center" textRotation="255" shrinkToFit="1"/>
    </xf>
    <xf numFmtId="0" fontId="35" fillId="7" borderId="7" xfId="9" applyFont="1" applyFill="1" applyBorder="1">
      <alignment vertical="center"/>
    </xf>
    <xf numFmtId="0" fontId="12" fillId="4" borderId="7" xfId="2" applyFont="1" applyFill="1" applyBorder="1" applyAlignment="1">
      <alignment horizontal="left" vertical="center"/>
    </xf>
    <xf numFmtId="0" fontId="12" fillId="6" borderId="7" xfId="2" applyFont="1" applyFill="1" applyBorder="1">
      <alignment vertical="center"/>
    </xf>
    <xf numFmtId="0" fontId="12" fillId="6" borderId="8" xfId="2" applyFont="1" applyFill="1" applyBorder="1">
      <alignment vertical="center"/>
    </xf>
    <xf numFmtId="0" fontId="32" fillId="0" borderId="0" xfId="9">
      <alignment vertical="center"/>
    </xf>
    <xf numFmtId="0" fontId="11" fillId="0" borderId="0" xfId="2" applyFont="1">
      <alignment vertical="center"/>
    </xf>
    <xf numFmtId="0" fontId="42" fillId="0" borderId="0" xfId="2" applyFont="1">
      <alignment vertical="center"/>
    </xf>
    <xf numFmtId="0" fontId="12" fillId="0" borderId="8" xfId="2" applyFont="1" applyBorder="1" applyAlignment="1">
      <alignment horizontal="left" vertical="center"/>
    </xf>
    <xf numFmtId="0" fontId="12" fillId="0" borderId="10" xfId="2" applyFont="1" applyBorder="1" applyAlignment="1">
      <alignment horizontal="left"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3" fillId="0" borderId="0" xfId="10" applyFont="1" applyAlignment="1">
      <alignment horizontal="center" vertical="center"/>
    </xf>
    <xf numFmtId="180" fontId="12" fillId="0" borderId="7" xfId="2" applyNumberFormat="1" applyFont="1" applyBorder="1" applyAlignment="1">
      <alignment horizontal="center" vertical="center"/>
    </xf>
    <xf numFmtId="0" fontId="43" fillId="0" borderId="9" xfId="2" applyFont="1" applyBorder="1" applyAlignment="1">
      <alignment horizontal="left" vertical="center"/>
    </xf>
    <xf numFmtId="176" fontId="12" fillId="0" borderId="7" xfId="2" applyNumberFormat="1" applyFont="1" applyBorder="1">
      <alignment vertical="center"/>
    </xf>
    <xf numFmtId="176" fontId="12" fillId="0" borderId="27" xfId="2" applyNumberFormat="1" applyFont="1" applyBorder="1">
      <alignment vertical="center"/>
    </xf>
    <xf numFmtId="0" fontId="42" fillId="5" borderId="7" xfId="2" applyFont="1" applyFill="1" applyBorder="1" applyAlignment="1">
      <alignment horizontal="right" vertical="center"/>
    </xf>
    <xf numFmtId="0" fontId="35" fillId="9" borderId="0" xfId="9" applyFont="1" applyFill="1">
      <alignment vertical="center"/>
    </xf>
    <xf numFmtId="0" fontId="27" fillId="9" borderId="0" xfId="9" applyFont="1" applyFill="1" applyAlignment="1">
      <alignment horizontal="right" vertical="center"/>
    </xf>
    <xf numFmtId="0" fontId="35" fillId="7" borderId="13" xfId="9" applyFont="1" applyFill="1" applyBorder="1">
      <alignment vertical="center"/>
    </xf>
    <xf numFmtId="0" fontId="27" fillId="7" borderId="7" xfId="9" applyFont="1" applyFill="1" applyBorder="1">
      <alignment vertical="center"/>
    </xf>
    <xf numFmtId="0" fontId="12" fillId="0" borderId="0" xfId="2" applyFont="1" applyAlignment="1">
      <alignment horizontal="right" vertical="center"/>
    </xf>
    <xf numFmtId="0" fontId="27" fillId="9" borderId="0" xfId="9" applyFont="1" applyFill="1">
      <alignment vertical="center"/>
    </xf>
    <xf numFmtId="0" fontId="27" fillId="9" borderId="0" xfId="2" applyFont="1" applyFill="1" applyAlignment="1">
      <alignment horizontal="right" vertical="center"/>
    </xf>
    <xf numFmtId="0" fontId="3" fillId="10" borderId="8" xfId="2" applyFont="1" applyFill="1" applyBorder="1">
      <alignment vertical="center"/>
    </xf>
    <xf numFmtId="0" fontId="3" fillId="10" borderId="9" xfId="2" applyFont="1" applyFill="1" applyBorder="1">
      <alignment vertical="center"/>
    </xf>
    <xf numFmtId="0" fontId="3" fillId="10" borderId="10" xfId="2" applyFont="1" applyFill="1" applyBorder="1">
      <alignment vertical="center"/>
    </xf>
    <xf numFmtId="178" fontId="3" fillId="0" borderId="7" xfId="2" applyNumberFormat="1" applyFont="1" applyBorder="1" applyAlignment="1">
      <alignment horizontal="center" vertical="center"/>
    </xf>
    <xf numFmtId="179" fontId="3" fillId="0" borderId="7" xfId="2" applyNumberFormat="1" applyFont="1" applyBorder="1" applyAlignment="1">
      <alignment horizontal="center" vertical="center"/>
    </xf>
    <xf numFmtId="0" fontId="31" fillId="5" borderId="7" xfId="2" applyFont="1" applyFill="1" applyBorder="1" applyAlignment="1">
      <alignment horizontal="center" vertical="center"/>
    </xf>
    <xf numFmtId="0" fontId="45" fillId="0" borderId="0" xfId="9" applyFont="1">
      <alignment vertical="center"/>
    </xf>
    <xf numFmtId="0" fontId="46" fillId="0" borderId="0" xfId="2" applyFont="1">
      <alignment vertical="center"/>
    </xf>
    <xf numFmtId="0" fontId="3" fillId="0" borderId="1" xfId="2" applyFont="1" applyBorder="1">
      <alignment vertical="center"/>
    </xf>
    <xf numFmtId="0" fontId="24" fillId="0" borderId="2" xfId="2" applyFont="1" applyBorder="1">
      <alignment vertical="center"/>
    </xf>
    <xf numFmtId="0" fontId="24" fillId="0" borderId="3" xfId="2" applyFont="1" applyBorder="1">
      <alignment vertical="center"/>
    </xf>
    <xf numFmtId="0" fontId="3" fillId="0" borderId="11" xfId="2" applyFont="1" applyBorder="1">
      <alignment vertical="center"/>
    </xf>
    <xf numFmtId="0" fontId="24" fillId="0" borderId="12" xfId="2" applyFont="1" applyBorder="1">
      <alignment vertical="center"/>
    </xf>
    <xf numFmtId="0" fontId="3" fillId="0" borderId="4" xfId="2" applyFont="1" applyBorder="1">
      <alignment vertical="center"/>
    </xf>
    <xf numFmtId="0" fontId="12" fillId="0" borderId="5" xfId="2" applyFont="1" applyBorder="1">
      <alignment vertical="center"/>
    </xf>
    <xf numFmtId="0" fontId="12" fillId="0" borderId="6" xfId="2" applyFont="1" applyBorder="1">
      <alignment vertical="center"/>
    </xf>
    <xf numFmtId="0" fontId="47" fillId="0" borderId="0" xfId="9" applyFont="1">
      <alignment vertical="center"/>
    </xf>
    <xf numFmtId="0" fontId="7" fillId="0" borderId="7" xfId="8" applyFont="1" applyBorder="1" applyAlignment="1">
      <alignment horizontal="right" vertical="center"/>
    </xf>
    <xf numFmtId="0" fontId="7" fillId="0" borderId="7" xfId="8" applyFont="1" applyBorder="1" applyAlignment="1">
      <alignment horizontal="right" vertical="center" wrapText="1"/>
    </xf>
    <xf numFmtId="0" fontId="48" fillId="0" borderId="0" xfId="4" applyFont="1">
      <alignment vertical="center"/>
    </xf>
    <xf numFmtId="0" fontId="7" fillId="0" borderId="0" xfId="4" applyFont="1" applyAlignment="1">
      <alignment vertical="center" wrapText="1"/>
    </xf>
    <xf numFmtId="0" fontId="7" fillId="0" borderId="26" xfId="8" applyFont="1" applyBorder="1" applyAlignment="1">
      <alignment horizontal="right" vertical="center"/>
    </xf>
    <xf numFmtId="0" fontId="12" fillId="7" borderId="7" xfId="2" applyFont="1" applyFill="1" applyBorder="1">
      <alignment vertical="center"/>
    </xf>
    <xf numFmtId="0" fontId="12" fillId="7" borderId="13" xfId="2" applyFont="1" applyFill="1" applyBorder="1" applyAlignment="1">
      <alignment horizontal="right" vertical="center"/>
    </xf>
    <xf numFmtId="0" fontId="12" fillId="0" borderId="26" xfId="2" applyFont="1" applyBorder="1" applyAlignment="1">
      <alignment horizontal="center" vertical="center"/>
    </xf>
    <xf numFmtId="0" fontId="12" fillId="0" borderId="7" xfId="2" applyFont="1" applyBorder="1" applyAlignment="1">
      <alignment horizontal="center" vertical="center"/>
    </xf>
    <xf numFmtId="0" fontId="3" fillId="0" borderId="7" xfId="2" applyFont="1" applyBorder="1" applyAlignment="1">
      <alignment horizontal="center" vertical="center"/>
    </xf>
    <xf numFmtId="0" fontId="12" fillId="0" borderId="7" xfId="2" applyFont="1" applyBorder="1">
      <alignment vertical="center"/>
    </xf>
    <xf numFmtId="0" fontId="3" fillId="6" borderId="7" xfId="2" applyFont="1" applyFill="1" applyBorder="1">
      <alignment vertical="center"/>
    </xf>
    <xf numFmtId="0" fontId="12" fillId="0" borderId="8" xfId="2" applyFont="1" applyBorder="1" applyAlignment="1">
      <alignment horizontal="center" vertical="center"/>
    </xf>
    <xf numFmtId="0" fontId="12" fillId="0" borderId="9" xfId="2" applyFont="1" applyBorder="1" applyAlignment="1">
      <alignment horizontal="center" vertical="center"/>
    </xf>
    <xf numFmtId="0" fontId="3" fillId="0" borderId="7" xfId="2" applyFont="1" applyBorder="1">
      <alignment vertical="center"/>
    </xf>
    <xf numFmtId="0" fontId="12" fillId="0" borderId="10" xfId="2" applyFont="1" applyBorder="1" applyAlignment="1">
      <alignment horizontal="center" vertical="center"/>
    </xf>
    <xf numFmtId="0" fontId="12" fillId="0" borderId="7" xfId="2" applyFont="1" applyBorder="1" applyAlignment="1">
      <alignment horizontal="center" vertical="center" wrapText="1"/>
    </xf>
    <xf numFmtId="0" fontId="3" fillId="0" borderId="7" xfId="2" applyFont="1" applyBorder="1" applyAlignment="1">
      <alignment horizontal="center" vertical="center" wrapText="1"/>
    </xf>
    <xf numFmtId="0" fontId="3" fillId="4" borderId="7" xfId="2" applyFont="1" applyFill="1" applyBorder="1" applyAlignment="1">
      <alignment horizontal="center" vertical="center"/>
    </xf>
    <xf numFmtId="0" fontId="35" fillId="7" borderId="7" xfId="9" applyFont="1" applyFill="1" applyBorder="1">
      <alignment vertical="center"/>
    </xf>
    <xf numFmtId="0" fontId="12" fillId="0" borderId="1" xfId="2" applyFont="1" applyBorder="1" applyAlignment="1">
      <alignment horizontal="center" vertical="center"/>
    </xf>
    <xf numFmtId="0" fontId="12" fillId="0" borderId="11" xfId="2" applyFont="1" applyBorder="1" applyAlignment="1">
      <alignment horizontal="center" vertical="center"/>
    </xf>
    <xf numFmtId="0" fontId="12" fillId="0" borderId="1"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49" fontId="12" fillId="0" borderId="7" xfId="2" applyNumberFormat="1" applyFont="1" applyBorder="1" applyAlignment="1">
      <alignment horizontal="center" vertical="center"/>
    </xf>
    <xf numFmtId="0" fontId="12" fillId="0" borderId="10" xfId="2" applyFont="1" applyBorder="1" applyAlignment="1">
      <alignment horizontal="center" vertical="center" wrapText="1"/>
    </xf>
    <xf numFmtId="0" fontId="41" fillId="0" borderId="11" xfId="2" applyFont="1" applyBorder="1" applyAlignment="1">
      <alignment horizontal="center" vertical="center" wrapText="1"/>
    </xf>
    <xf numFmtId="0" fontId="41" fillId="0" borderId="4" xfId="2" applyFont="1" applyBorder="1" applyAlignment="1">
      <alignment horizontal="center" vertical="center" wrapText="1"/>
    </xf>
    <xf numFmtId="0" fontId="3" fillId="4" borderId="7" xfId="2" applyFont="1" applyFill="1" applyBorder="1" applyAlignment="1">
      <alignment horizontal="center" vertical="center" wrapText="1"/>
    </xf>
    <xf numFmtId="0" fontId="3" fillId="5" borderId="5" xfId="2" applyFont="1" applyFill="1" applyBorder="1" applyAlignment="1">
      <alignment horizontal="center" vertical="center"/>
    </xf>
    <xf numFmtId="0" fontId="3" fillId="0" borderId="5" xfId="2" applyFont="1" applyBorder="1" applyAlignment="1">
      <alignment horizontal="center" vertical="center"/>
    </xf>
    <xf numFmtId="0" fontId="3" fillId="6" borderId="7" xfId="2" applyFont="1" applyFill="1" applyBorder="1" applyAlignment="1">
      <alignment horizontal="center" vertical="center"/>
    </xf>
    <xf numFmtId="0" fontId="7" fillId="3" borderId="8"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7" fillId="3" borderId="4" xfId="4" applyFont="1" applyFill="1" applyBorder="1" applyAlignment="1">
      <alignment horizontal="center" vertical="center"/>
    </xf>
    <xf numFmtId="0" fontId="7" fillId="3" borderId="6" xfId="4" applyFont="1" applyFill="1" applyBorder="1" applyAlignment="1">
      <alignment horizontal="center" vertical="center"/>
    </xf>
    <xf numFmtId="0" fontId="7" fillId="0" borderId="8" xfId="4" applyFont="1" applyBorder="1" applyAlignment="1">
      <alignment horizontal="center" vertical="center" wrapText="1"/>
    </xf>
    <xf numFmtId="0" fontId="7" fillId="0" borderId="9"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0" xfId="4" applyFont="1" applyAlignment="1">
      <alignment horizontal="right" vertical="center"/>
    </xf>
    <xf numFmtId="0" fontId="8" fillId="0" borderId="0" xfId="4" applyFont="1" applyAlignment="1">
      <alignment horizontal="center" vertical="center" wrapText="1"/>
    </xf>
    <xf numFmtId="0" fontId="7" fillId="3" borderId="8" xfId="4" applyFont="1" applyFill="1" applyBorder="1" applyAlignment="1">
      <alignment horizontal="center" vertical="center"/>
    </xf>
    <xf numFmtId="0" fontId="7" fillId="3" borderId="10" xfId="4" applyFont="1" applyFill="1" applyBorder="1" applyAlignment="1">
      <alignment horizontal="center"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7" fillId="0" borderId="10" xfId="4" applyFont="1" applyBorder="1" applyAlignment="1">
      <alignment horizontal="left" vertical="center"/>
    </xf>
    <xf numFmtId="0" fontId="12" fillId="0" borderId="8" xfId="4" applyFont="1" applyBorder="1" applyAlignment="1">
      <alignment horizontal="center" vertical="center" wrapText="1"/>
    </xf>
    <xf numFmtId="0" fontId="12" fillId="0" borderId="10" xfId="4" applyFont="1" applyBorder="1" applyAlignment="1">
      <alignment horizontal="center" vertical="center" wrapText="1"/>
    </xf>
    <xf numFmtId="0" fontId="7" fillId="0" borderId="7" xfId="4" applyFont="1" applyBorder="1">
      <alignment vertical="center"/>
    </xf>
    <xf numFmtId="0" fontId="11" fillId="0" borderId="8" xfId="4" applyFont="1" applyBorder="1" applyAlignment="1">
      <alignment horizontal="left" vertical="center" wrapText="1"/>
    </xf>
    <xf numFmtId="0" fontId="11" fillId="0" borderId="10" xfId="4" applyFont="1" applyBorder="1" applyAlignment="1">
      <alignment horizontal="left" vertical="center" wrapText="1"/>
    </xf>
    <xf numFmtId="0" fontId="12" fillId="0" borderId="8" xfId="4" applyFont="1" applyBorder="1" applyAlignment="1">
      <alignment horizontal="center" vertical="center"/>
    </xf>
    <xf numFmtId="0" fontId="12" fillId="0" borderId="10" xfId="4" applyFont="1" applyBorder="1" applyAlignment="1">
      <alignment horizontal="center" vertical="center"/>
    </xf>
    <xf numFmtId="0" fontId="9" fillId="3" borderId="8" xfId="4" applyFont="1" applyFill="1" applyBorder="1" applyAlignment="1">
      <alignment horizontal="center" vertical="center" wrapText="1"/>
    </xf>
    <xf numFmtId="0" fontId="9" fillId="3" borderId="9" xfId="4" applyFont="1" applyFill="1" applyBorder="1" applyAlignment="1">
      <alignment horizontal="center" vertical="center"/>
    </xf>
    <xf numFmtId="0" fontId="9" fillId="3" borderId="10" xfId="4" applyFont="1" applyFill="1" applyBorder="1" applyAlignment="1">
      <alignment horizontal="center" vertical="center"/>
    </xf>
    <xf numFmtId="0" fontId="28" fillId="0" borderId="8" xfId="4" applyFont="1" applyBorder="1" applyAlignment="1">
      <alignment horizontal="left" vertical="center" wrapText="1"/>
    </xf>
    <xf numFmtId="0" fontId="28" fillId="0" borderId="10" xfId="4" applyFont="1" applyBorder="1" applyAlignment="1">
      <alignment horizontal="left" vertical="center" wrapText="1"/>
    </xf>
    <xf numFmtId="0" fontId="7" fillId="0" borderId="7" xfId="4" applyFont="1" applyBorder="1" applyAlignment="1">
      <alignment vertical="center" wrapText="1"/>
    </xf>
    <xf numFmtId="0" fontId="12" fillId="0" borderId="8" xfId="4" applyFont="1" applyBorder="1" applyAlignment="1">
      <alignment vertical="center" wrapText="1"/>
    </xf>
    <xf numFmtId="0" fontId="12" fillId="0" borderId="10" xfId="4" applyFont="1" applyBorder="1" applyAlignment="1">
      <alignment vertical="center" wrapText="1"/>
    </xf>
    <xf numFmtId="0" fontId="15" fillId="3" borderId="7" xfId="4" applyFont="1" applyFill="1" applyBorder="1" applyAlignment="1">
      <alignment horizontal="center" vertical="center" textRotation="255" wrapText="1"/>
    </xf>
    <xf numFmtId="0" fontId="15" fillId="3" borderId="15" xfId="4" applyFont="1" applyFill="1" applyBorder="1" applyAlignment="1">
      <alignment horizontal="center" vertical="center" textRotation="255" wrapText="1"/>
    </xf>
    <xf numFmtId="0" fontId="15" fillId="3" borderId="7" xfId="4" applyFont="1" applyFill="1" applyBorder="1" applyAlignment="1">
      <alignment vertical="center" textRotation="255" wrapText="1"/>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3" borderId="10" xfId="4" applyFont="1" applyFill="1" applyBorder="1" applyAlignment="1">
      <alignment horizontal="left" vertical="center" wrapText="1"/>
    </xf>
    <xf numFmtId="0" fontId="15" fillId="3" borderId="7" xfId="4" applyFont="1" applyFill="1" applyBorder="1" applyAlignment="1">
      <alignment horizontal="center" vertical="center" wrapText="1"/>
    </xf>
    <xf numFmtId="0" fontId="16" fillId="3" borderId="7" xfId="4" applyFont="1" applyFill="1" applyBorder="1" applyAlignment="1">
      <alignment horizontal="center" vertical="center" wrapText="1"/>
    </xf>
    <xf numFmtId="0" fontId="7" fillId="3" borderId="15" xfId="5" applyFont="1" applyFill="1" applyBorder="1" applyAlignment="1">
      <alignment horizontal="center" vertical="center" textRotation="255"/>
    </xf>
    <xf numFmtId="0" fontId="7" fillId="3" borderId="18" xfId="5" applyFont="1" applyFill="1" applyBorder="1" applyAlignment="1">
      <alignment horizontal="center" vertical="center" textRotation="255"/>
    </xf>
    <xf numFmtId="0" fontId="7" fillId="3" borderId="13" xfId="5" applyFont="1" applyFill="1" applyBorder="1" applyAlignment="1">
      <alignment horizontal="center" vertical="center" textRotation="255"/>
    </xf>
    <xf numFmtId="0" fontId="3" fillId="0" borderId="15" xfId="6" applyFont="1" applyBorder="1" applyAlignment="1">
      <alignment horizontal="left" vertical="center" wrapText="1"/>
    </xf>
    <xf numFmtId="0" fontId="3" fillId="0" borderId="13" xfId="6" applyFont="1" applyBorder="1" applyAlignment="1">
      <alignment horizontal="left" vertical="center" wrapText="1"/>
    </xf>
    <xf numFmtId="0" fontId="7" fillId="3" borderId="15" xfId="5" applyFont="1" applyFill="1" applyBorder="1" applyAlignment="1">
      <alignment horizontal="center" vertical="center"/>
    </xf>
    <xf numFmtId="0" fontId="7" fillId="3" borderId="18" xfId="5" applyFont="1" applyFill="1" applyBorder="1" applyAlignment="1">
      <alignment horizontal="center" vertical="center"/>
    </xf>
    <xf numFmtId="0" fontId="7" fillId="3" borderId="13" xfId="5" applyFont="1" applyFill="1" applyBorder="1" applyAlignment="1">
      <alignment horizontal="center" vertical="center"/>
    </xf>
    <xf numFmtId="0" fontId="7" fillId="3" borderId="8" xfId="5" applyFont="1" applyFill="1" applyBorder="1" applyAlignment="1">
      <alignment horizontal="center" vertical="center"/>
    </xf>
    <xf numFmtId="0" fontId="7" fillId="3" borderId="10" xfId="5" applyFont="1" applyFill="1" applyBorder="1" applyAlignment="1">
      <alignment horizontal="center" vertical="center"/>
    </xf>
    <xf numFmtId="0" fontId="7" fillId="3" borderId="8" xfId="5" applyFont="1" applyFill="1" applyBorder="1" applyAlignment="1">
      <alignment horizontal="left" vertical="center"/>
    </xf>
    <xf numFmtId="0" fontId="7" fillId="3" borderId="9" xfId="5" applyFont="1" applyFill="1" applyBorder="1" applyAlignment="1">
      <alignment horizontal="left" vertical="center"/>
    </xf>
    <xf numFmtId="0" fontId="7" fillId="3" borderId="10" xfId="5" applyFont="1" applyFill="1" applyBorder="1" applyAlignment="1">
      <alignment horizontal="left" vertical="center"/>
    </xf>
    <xf numFmtId="0" fontId="7" fillId="3" borderId="8" xfId="5" applyFont="1" applyFill="1" applyBorder="1" applyAlignment="1">
      <alignment horizontal="center" vertical="center" wrapText="1"/>
    </xf>
    <xf numFmtId="0" fontId="7" fillId="3" borderId="10" xfId="5" applyFont="1" applyFill="1" applyBorder="1" applyAlignment="1">
      <alignment horizontal="center" vertical="center" wrapText="1"/>
    </xf>
    <xf numFmtId="0" fontId="7" fillId="0" borderId="8"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7" fillId="3" borderId="9" xfId="6" applyFont="1" applyFill="1" applyBorder="1" applyAlignment="1">
      <alignment horizontal="center" vertical="center"/>
    </xf>
    <xf numFmtId="0" fontId="7" fillId="3" borderId="10" xfId="6" applyFont="1" applyFill="1" applyBorder="1" applyAlignment="1">
      <alignment horizontal="center" vertical="center"/>
    </xf>
    <xf numFmtId="0" fontId="3" fillId="0" borderId="0" xfId="5" applyFont="1" applyAlignment="1">
      <alignment horizontal="left" vertical="center" wrapText="1"/>
    </xf>
    <xf numFmtId="0" fontId="49" fillId="0" borderId="0" xfId="0" applyFont="1">
      <alignment vertical="center"/>
    </xf>
    <xf numFmtId="0" fontId="3" fillId="3" borderId="18" xfId="6" applyFont="1" applyFill="1" applyBorder="1" applyAlignment="1">
      <alignment horizontal="left" wrapText="1" shrinkToFit="1"/>
    </xf>
    <xf numFmtId="0" fontId="3" fillId="3" borderId="13" xfId="6" applyFont="1" applyFill="1" applyBorder="1" applyAlignment="1">
      <alignment horizontal="left" wrapText="1" shrinkToFit="1"/>
    </xf>
    <xf numFmtId="38" fontId="7" fillId="0" borderId="18" xfId="7" applyFont="1" applyBorder="1" applyAlignment="1">
      <alignment horizontal="right" vertical="center"/>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0" fontId="7" fillId="3" borderId="21" xfId="4" applyFont="1" applyFill="1" applyBorder="1" applyAlignment="1">
      <alignment horizontal="center" vertical="center"/>
    </xf>
    <xf numFmtId="38" fontId="7" fillId="3" borderId="19" xfId="4" applyNumberFormat="1" applyFont="1" applyFill="1" applyBorder="1" applyAlignment="1">
      <alignment horizontal="right" vertical="center"/>
    </xf>
    <xf numFmtId="0" fontId="7" fillId="3" borderId="20" xfId="4" applyFont="1" applyFill="1" applyBorder="1" applyAlignment="1">
      <alignment horizontal="right" vertical="center"/>
    </xf>
    <xf numFmtId="0" fontId="7" fillId="3" borderId="21" xfId="4" applyFont="1" applyFill="1" applyBorder="1" applyAlignment="1">
      <alignment horizontal="right" vertical="center"/>
    </xf>
    <xf numFmtId="0" fontId="7" fillId="0" borderId="4" xfId="4" applyFont="1" applyBorder="1" applyAlignment="1">
      <alignment horizontal="left" vertical="center"/>
    </xf>
    <xf numFmtId="0" fontId="7" fillId="0" borderId="5" xfId="4" applyFont="1" applyBorder="1" applyAlignment="1">
      <alignment horizontal="left" vertical="center"/>
    </xf>
    <xf numFmtId="0" fontId="7" fillId="0" borderId="6" xfId="4" applyFont="1" applyBorder="1" applyAlignment="1">
      <alignment horizontal="left" vertical="center"/>
    </xf>
    <xf numFmtId="0" fontId="7" fillId="0" borderId="4" xfId="4" applyFont="1" applyBorder="1">
      <alignment vertical="center"/>
    </xf>
    <xf numFmtId="0" fontId="7" fillId="0" borderId="5" xfId="4" applyFont="1" applyBorder="1">
      <alignment vertical="center"/>
    </xf>
    <xf numFmtId="0" fontId="7" fillId="0" borderId="6" xfId="4" applyFont="1" applyBorder="1">
      <alignment vertical="center"/>
    </xf>
    <xf numFmtId="0" fontId="7" fillId="0" borderId="4" xfId="4" applyFont="1" applyBorder="1" applyAlignment="1">
      <alignment horizontal="left" vertical="center" shrinkToFit="1"/>
    </xf>
    <xf numFmtId="0" fontId="7" fillId="0" borderId="5" xfId="4" applyFont="1" applyBorder="1" applyAlignment="1">
      <alignment horizontal="left" vertical="center" shrinkToFit="1"/>
    </xf>
    <xf numFmtId="0" fontId="7" fillId="0" borderId="6" xfId="4" applyFont="1" applyBorder="1" applyAlignment="1">
      <alignment horizontal="left" vertical="center" shrinkToFit="1"/>
    </xf>
    <xf numFmtId="38" fontId="7" fillId="0" borderId="4" xfId="7" applyFont="1" applyBorder="1" applyAlignment="1">
      <alignment horizontal="right" vertical="center"/>
    </xf>
    <xf numFmtId="38" fontId="7" fillId="0" borderId="5" xfId="7" applyFont="1" applyBorder="1" applyAlignment="1">
      <alignment horizontal="right" vertical="center"/>
    </xf>
    <xf numFmtId="38" fontId="7" fillId="0" borderId="25" xfId="7" applyFont="1" applyBorder="1" applyAlignment="1">
      <alignment horizontal="right" vertical="center"/>
    </xf>
    <xf numFmtId="0" fontId="7" fillId="0" borderId="11" xfId="4" applyFont="1" applyBorder="1" applyAlignment="1">
      <alignment horizontal="left" vertical="center" shrinkToFit="1"/>
    </xf>
    <xf numFmtId="0" fontId="7" fillId="0" borderId="0" xfId="4" applyFont="1" applyAlignment="1">
      <alignment horizontal="left" vertical="center" shrinkToFit="1"/>
    </xf>
    <xf numFmtId="0" fontId="7" fillId="0" borderId="12" xfId="4" applyFont="1" applyBorder="1" applyAlignment="1">
      <alignment horizontal="left" vertical="center" shrinkToFit="1"/>
    </xf>
    <xf numFmtId="0" fontId="7" fillId="0" borderId="11" xfId="4" applyFont="1" applyBorder="1" applyAlignment="1">
      <alignment horizontal="left" vertical="center"/>
    </xf>
    <xf numFmtId="0" fontId="7" fillId="0" borderId="0" xfId="4" applyFont="1" applyAlignment="1">
      <alignment horizontal="left" vertical="center"/>
    </xf>
    <xf numFmtId="0" fontId="7" fillId="0" borderId="12" xfId="4" applyFont="1" applyBorder="1" applyAlignment="1">
      <alignment horizontal="left" vertical="center"/>
    </xf>
    <xf numFmtId="0" fontId="7" fillId="0" borderId="11" xfId="4" applyFont="1" applyBorder="1">
      <alignment vertical="center"/>
    </xf>
    <xf numFmtId="0" fontId="7" fillId="0" borderId="0" xfId="4" applyFont="1">
      <alignment vertical="center"/>
    </xf>
    <xf numFmtId="0" fontId="7" fillId="0" borderId="12" xfId="4" applyFont="1" applyBorder="1">
      <alignment vertical="center"/>
    </xf>
    <xf numFmtId="38" fontId="7" fillId="0" borderId="11" xfId="7" applyFont="1" applyBorder="1" applyAlignment="1">
      <alignment horizontal="right" vertical="center"/>
    </xf>
    <xf numFmtId="38" fontId="7" fillId="0" borderId="0" xfId="7" applyFont="1" applyBorder="1" applyAlignment="1">
      <alignment horizontal="right" vertical="center"/>
    </xf>
    <xf numFmtId="38" fontId="7" fillId="0" borderId="24" xfId="7" applyFont="1" applyBorder="1" applyAlignment="1">
      <alignment horizontal="right" vertical="center"/>
    </xf>
    <xf numFmtId="0" fontId="7" fillId="3" borderId="7" xfId="4" applyFont="1" applyFill="1" applyBorder="1" applyAlignment="1">
      <alignment horizontal="center" vertical="center"/>
    </xf>
    <xf numFmtId="0" fontId="7" fillId="0" borderId="1" xfId="4" applyFont="1" applyBorder="1" applyAlignment="1">
      <alignment horizontal="left" vertical="center" shrinkToFit="1"/>
    </xf>
    <xf numFmtId="0" fontId="7" fillId="0" borderId="2" xfId="4" applyFont="1" applyBorder="1" applyAlignment="1">
      <alignment horizontal="left" vertical="center" shrinkToFit="1"/>
    </xf>
    <xf numFmtId="0" fontId="7" fillId="0" borderId="3" xfId="4" applyFont="1" applyBorder="1" applyAlignment="1">
      <alignment horizontal="left" vertical="center" shrinkToFit="1"/>
    </xf>
    <xf numFmtId="38" fontId="7" fillId="0" borderId="1" xfId="7" applyFont="1" applyBorder="1" applyAlignment="1">
      <alignment horizontal="right" vertical="center"/>
    </xf>
    <xf numFmtId="38" fontId="7" fillId="0" borderId="2" xfId="7" applyFont="1" applyBorder="1" applyAlignment="1">
      <alignment horizontal="right" vertical="center"/>
    </xf>
    <xf numFmtId="38" fontId="7" fillId="0" borderId="23" xfId="7" applyFont="1" applyBorder="1" applyAlignment="1">
      <alignment horizontal="right" vertical="center"/>
    </xf>
    <xf numFmtId="38" fontId="7" fillId="0" borderId="15" xfId="7" applyFont="1" applyBorder="1" applyAlignment="1">
      <alignment horizontal="right" vertical="center"/>
    </xf>
    <xf numFmtId="0" fontId="7" fillId="3" borderId="22" xfId="4" applyFont="1" applyFill="1" applyBorder="1" applyAlignment="1">
      <alignment horizontal="center" vertical="center"/>
    </xf>
    <xf numFmtId="38" fontId="3" fillId="3" borderId="19" xfId="7" applyFont="1" applyFill="1" applyBorder="1" applyAlignment="1">
      <alignment horizontal="right"/>
    </xf>
    <xf numFmtId="38" fontId="3" fillId="3" borderId="20" xfId="7" applyFont="1" applyFill="1" applyBorder="1" applyAlignment="1">
      <alignment horizontal="right"/>
    </xf>
    <xf numFmtId="38" fontId="3" fillId="3" borderId="21" xfId="7" applyFont="1" applyFill="1" applyBorder="1" applyAlignment="1">
      <alignment horizontal="right"/>
    </xf>
    <xf numFmtId="38" fontId="3" fillId="3" borderId="8" xfId="7" applyFont="1" applyFill="1" applyBorder="1" applyAlignment="1">
      <alignment horizontal="right"/>
    </xf>
    <xf numFmtId="38" fontId="3" fillId="3" borderId="9" xfId="7" applyFont="1" applyFill="1" applyBorder="1" applyAlignment="1">
      <alignment horizontal="right"/>
    </xf>
    <xf numFmtId="38" fontId="3" fillId="3" borderId="10" xfId="7" applyFont="1" applyFill="1" applyBorder="1" applyAlignment="1">
      <alignment horizontal="right"/>
    </xf>
    <xf numFmtId="38" fontId="3" fillId="0" borderId="1" xfId="7" applyFont="1" applyBorder="1" applyAlignment="1">
      <alignment horizontal="right"/>
    </xf>
    <xf numFmtId="38" fontId="3" fillId="0" borderId="2" xfId="7" applyFont="1" applyBorder="1" applyAlignment="1">
      <alignment horizontal="right"/>
    </xf>
    <xf numFmtId="38" fontId="3" fillId="0" borderId="3" xfId="7" applyFont="1" applyBorder="1" applyAlignment="1">
      <alignment horizontal="right"/>
    </xf>
    <xf numFmtId="38" fontId="3" fillId="3" borderId="1" xfId="7" applyFont="1" applyFill="1" applyBorder="1" applyAlignment="1">
      <alignment horizontal="right"/>
    </xf>
    <xf numFmtId="38" fontId="3" fillId="3" borderId="2" xfId="7" applyFont="1" applyFill="1" applyBorder="1" applyAlignment="1">
      <alignment horizontal="right"/>
    </xf>
    <xf numFmtId="38" fontId="3" fillId="3" borderId="3" xfId="7" applyFont="1" applyFill="1" applyBorder="1" applyAlignment="1">
      <alignment horizontal="right"/>
    </xf>
    <xf numFmtId="38" fontId="3" fillId="0" borderId="8" xfId="7" applyFont="1" applyBorder="1" applyAlignment="1">
      <alignment horizontal="right"/>
    </xf>
    <xf numFmtId="38" fontId="3" fillId="0" borderId="9" xfId="7" applyFont="1" applyBorder="1" applyAlignment="1">
      <alignment horizontal="right"/>
    </xf>
    <xf numFmtId="38" fontId="3" fillId="0" borderId="10" xfId="7" applyFont="1" applyBorder="1" applyAlignment="1">
      <alignment horizontal="right"/>
    </xf>
    <xf numFmtId="0" fontId="12" fillId="3" borderId="7" xfId="4" applyFont="1" applyFill="1" applyBorder="1" applyAlignment="1">
      <alignment horizontal="center" vertical="center"/>
    </xf>
    <xf numFmtId="0" fontId="12" fillId="3" borderId="4" xfId="4" applyFont="1" applyFill="1" applyBorder="1" applyAlignment="1">
      <alignment horizontal="center" vertical="center"/>
    </xf>
    <xf numFmtId="0" fontId="12" fillId="3" borderId="5" xfId="4" applyFont="1" applyFill="1" applyBorder="1" applyAlignment="1">
      <alignment horizontal="center" vertical="center"/>
    </xf>
    <xf numFmtId="0" fontId="12" fillId="3" borderId="6" xfId="4" applyFont="1" applyFill="1" applyBorder="1" applyAlignment="1">
      <alignment horizontal="center" vertical="center"/>
    </xf>
    <xf numFmtId="0" fontId="7" fillId="3" borderId="9" xfId="5" applyFont="1" applyFill="1" applyBorder="1" applyAlignment="1">
      <alignment horizontal="center" vertical="center"/>
    </xf>
    <xf numFmtId="0" fontId="7" fillId="3" borderId="9" xfId="5" applyFont="1" applyFill="1" applyBorder="1" applyAlignment="1">
      <alignment horizontal="center" vertical="center" wrapText="1"/>
    </xf>
    <xf numFmtId="0" fontId="7" fillId="0" borderId="8" xfId="4" applyFont="1" applyBorder="1" applyAlignment="1">
      <alignment horizontal="left" vertical="center" wrapText="1"/>
    </xf>
    <xf numFmtId="0" fontId="7" fillId="0" borderId="9" xfId="4" applyFont="1" applyBorder="1" applyAlignment="1">
      <alignment horizontal="left" vertical="center" wrapText="1"/>
    </xf>
    <xf numFmtId="0" fontId="7" fillId="0" borderId="10" xfId="4" applyFont="1" applyBorder="1" applyAlignment="1">
      <alignment horizontal="left" vertical="center" wrapText="1"/>
    </xf>
    <xf numFmtId="0" fontId="12" fillId="0" borderId="2" xfId="4" applyFont="1" applyBorder="1" applyAlignment="1">
      <alignment horizontal="left" vertical="top" wrapText="1"/>
    </xf>
    <xf numFmtId="0" fontId="7" fillId="0" borderId="11"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12" fillId="3" borderId="1" xfId="4" applyFont="1" applyFill="1" applyBorder="1" applyAlignment="1">
      <alignment horizontal="center" vertical="center" wrapText="1"/>
    </xf>
    <xf numFmtId="0" fontId="12" fillId="3" borderId="2" xfId="4" applyFont="1" applyFill="1" applyBorder="1" applyAlignment="1">
      <alignment horizontal="center" vertical="center"/>
    </xf>
    <xf numFmtId="0" fontId="12" fillId="3" borderId="3" xfId="4" applyFont="1" applyFill="1" applyBorder="1" applyAlignment="1">
      <alignment horizontal="center" vertical="center"/>
    </xf>
    <xf numFmtId="0" fontId="12" fillId="3" borderId="11" xfId="4" applyFont="1" applyFill="1" applyBorder="1" applyAlignment="1">
      <alignment horizontal="center" vertical="center"/>
    </xf>
    <xf numFmtId="0" fontId="12" fillId="3" borderId="0" xfId="4" applyFont="1" applyFill="1" applyAlignment="1">
      <alignment horizontal="center" vertical="center"/>
    </xf>
    <xf numFmtId="0" fontId="12" fillId="3" borderId="12" xfId="4" applyFont="1" applyFill="1" applyBorder="1" applyAlignment="1">
      <alignment horizontal="center" vertical="center"/>
    </xf>
    <xf numFmtId="0" fontId="12" fillId="3" borderId="15" xfId="4" applyFont="1" applyFill="1" applyBorder="1" applyAlignment="1">
      <alignment horizontal="center" vertical="center"/>
    </xf>
    <xf numFmtId="0" fontId="12" fillId="3" borderId="7" xfId="4" applyFont="1" applyFill="1" applyBorder="1" applyAlignment="1">
      <alignment horizontal="center" vertical="center" wrapText="1"/>
    </xf>
    <xf numFmtId="0" fontId="12" fillId="3" borderId="15" xfId="4" applyFont="1" applyFill="1" applyBorder="1" applyAlignment="1">
      <alignment horizontal="center" vertical="center" wrapText="1"/>
    </xf>
    <xf numFmtId="0" fontId="7" fillId="0" borderId="1" xfId="4" applyFont="1" applyBorder="1" applyAlignment="1">
      <alignment horizontal="left" vertical="center"/>
    </xf>
    <xf numFmtId="0" fontId="7" fillId="0" borderId="2" xfId="4" applyFont="1" applyBorder="1" applyAlignment="1">
      <alignment horizontal="left" vertical="center"/>
    </xf>
    <xf numFmtId="0" fontId="7" fillId="0" borderId="3" xfId="4" applyFont="1" applyBorder="1" applyAlignment="1">
      <alignment horizontal="left" vertical="center"/>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7" fillId="3" borderId="1" xfId="4" applyFont="1" applyFill="1" applyBorder="1" applyAlignment="1">
      <alignment horizontal="center" vertical="center"/>
    </xf>
    <xf numFmtId="0" fontId="7" fillId="3" borderId="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3" xfId="4" applyFont="1" applyFill="1" applyBorder="1" applyAlignment="1">
      <alignment horizontal="center" vertical="center"/>
    </xf>
    <xf numFmtId="0" fontId="7" fillId="3" borderId="15" xfId="4" applyFont="1" applyFill="1" applyBorder="1" applyAlignment="1">
      <alignment horizontal="center" vertical="center"/>
    </xf>
    <xf numFmtId="0" fontId="7" fillId="3" borderId="18" xfId="4" applyFont="1" applyFill="1" applyBorder="1" applyAlignment="1">
      <alignment horizontal="center" vertical="center"/>
    </xf>
    <xf numFmtId="0" fontId="7" fillId="3" borderId="13" xfId="4" applyFont="1" applyFill="1" applyBorder="1" applyAlignment="1">
      <alignment horizontal="center" vertical="center"/>
    </xf>
    <xf numFmtId="0" fontId="7" fillId="3" borderId="15" xfId="4" applyFont="1" applyFill="1" applyBorder="1" applyAlignment="1">
      <alignment horizontal="center" vertical="center" textRotation="255"/>
    </xf>
    <xf numFmtId="0" fontId="7" fillId="3" borderId="18" xfId="4" applyFont="1" applyFill="1" applyBorder="1" applyAlignment="1">
      <alignment horizontal="center" vertical="center" textRotation="255"/>
    </xf>
    <xf numFmtId="0" fontId="7" fillId="3" borderId="13" xfId="4" applyFont="1" applyFill="1" applyBorder="1" applyAlignment="1">
      <alignment horizontal="center" vertical="center" textRotation="255"/>
    </xf>
    <xf numFmtId="0" fontId="3" fillId="0" borderId="2" xfId="4" applyFont="1" applyBorder="1" applyAlignment="1">
      <alignment vertical="top" wrapText="1"/>
    </xf>
    <xf numFmtId="0" fontId="25" fillId="0" borderId="4" xfId="4" applyFont="1" applyBorder="1" applyAlignment="1">
      <alignment horizontal="left" vertical="center"/>
    </xf>
    <xf numFmtId="0" fontId="25" fillId="0" borderId="5" xfId="4" applyFont="1" applyBorder="1" applyAlignment="1">
      <alignment horizontal="left" vertical="center"/>
    </xf>
    <xf numFmtId="0" fontId="25" fillId="0" borderId="6" xfId="4" applyFont="1" applyBorder="1" applyAlignment="1">
      <alignment horizontal="left" vertical="center"/>
    </xf>
    <xf numFmtId="0" fontId="7" fillId="3" borderId="8" xfId="4" applyFont="1" applyFill="1" applyBorder="1" applyAlignment="1">
      <alignment horizontal="left" vertical="center"/>
    </xf>
    <xf numFmtId="0" fontId="7" fillId="3" borderId="9" xfId="4" applyFont="1" applyFill="1" applyBorder="1" applyAlignment="1">
      <alignment horizontal="left" vertical="center"/>
    </xf>
    <xf numFmtId="0" fontId="7" fillId="3" borderId="10" xfId="4" applyFont="1" applyFill="1" applyBorder="1" applyAlignment="1">
      <alignment horizontal="left" vertical="center"/>
    </xf>
    <xf numFmtId="0" fontId="3" fillId="0" borderId="1" xfId="4" applyFont="1" applyBorder="1" applyAlignment="1">
      <alignment horizontal="left" vertical="center"/>
    </xf>
    <xf numFmtId="0" fontId="3" fillId="0" borderId="2" xfId="4" applyFont="1" applyBorder="1" applyAlignment="1">
      <alignment horizontal="left" vertical="center"/>
    </xf>
    <xf numFmtId="0" fontId="3" fillId="0" borderId="3" xfId="4" applyFont="1" applyBorder="1" applyAlignment="1">
      <alignment horizontal="left" vertical="center"/>
    </xf>
    <xf numFmtId="0" fontId="3" fillId="0" borderId="11" xfId="4" applyFont="1" applyBorder="1" applyAlignment="1">
      <alignment horizontal="left" vertical="center"/>
    </xf>
    <xf numFmtId="0" fontId="3" fillId="0" borderId="0" xfId="4" applyFont="1" applyAlignment="1">
      <alignment horizontal="left" vertical="center"/>
    </xf>
    <xf numFmtId="0" fontId="3" fillId="0" borderId="12" xfId="4" applyFont="1" applyBorder="1" applyAlignment="1">
      <alignment horizontal="left" vertical="center"/>
    </xf>
    <xf numFmtId="0" fontId="3" fillId="0" borderId="4" xfId="4" applyFont="1" applyBorder="1" applyAlignment="1">
      <alignment horizontal="left" vertical="center"/>
    </xf>
    <xf numFmtId="0" fontId="3" fillId="0" borderId="5" xfId="4" applyFont="1" applyBorder="1" applyAlignment="1">
      <alignment horizontal="left" vertical="center"/>
    </xf>
    <xf numFmtId="0" fontId="3" fillId="0" borderId="6" xfId="4" applyFont="1" applyBorder="1" applyAlignment="1">
      <alignment horizontal="left" vertical="center"/>
    </xf>
    <xf numFmtId="0" fontId="25" fillId="0" borderId="11" xfId="4" applyFont="1" applyBorder="1" applyAlignment="1">
      <alignment horizontal="left" vertical="center"/>
    </xf>
    <xf numFmtId="0" fontId="25" fillId="0" borderId="0" xfId="4" applyFont="1" applyAlignment="1">
      <alignment horizontal="left" vertical="center"/>
    </xf>
    <xf numFmtId="0" fontId="25" fillId="0" borderId="12" xfId="4" applyFont="1" applyBorder="1" applyAlignment="1">
      <alignment horizontal="left" vertical="center"/>
    </xf>
    <xf numFmtId="0" fontId="3" fillId="3" borderId="8" xfId="4" applyFont="1" applyFill="1" applyBorder="1" applyAlignment="1">
      <alignment horizontal="center" vertical="center"/>
    </xf>
    <xf numFmtId="0" fontId="3" fillId="3" borderId="9" xfId="4" applyFont="1" applyFill="1" applyBorder="1" applyAlignment="1">
      <alignment horizontal="center" vertical="center"/>
    </xf>
    <xf numFmtId="0" fontId="3" fillId="3" borderId="10" xfId="4" applyFont="1" applyFill="1" applyBorder="1" applyAlignment="1">
      <alignment horizontal="center" vertical="center"/>
    </xf>
    <xf numFmtId="0" fontId="25" fillId="0" borderId="1" xfId="4" applyFont="1" applyBorder="1" applyAlignment="1">
      <alignment horizontal="left" vertical="center"/>
    </xf>
    <xf numFmtId="0" fontId="25" fillId="0" borderId="2" xfId="4" applyFont="1" applyBorder="1" applyAlignment="1">
      <alignment horizontal="left" vertical="center"/>
    </xf>
    <xf numFmtId="0" fontId="25" fillId="0" borderId="3" xfId="4" applyFont="1" applyBorder="1" applyAlignment="1">
      <alignment horizontal="left" vertical="center"/>
    </xf>
    <xf numFmtId="0" fontId="3" fillId="0" borderId="11" xfId="4" applyFont="1" applyBorder="1" applyAlignment="1">
      <alignment horizontal="right" vertical="center"/>
    </xf>
    <xf numFmtId="0" fontId="3" fillId="0" borderId="0" xfId="4" applyFont="1" applyAlignment="1">
      <alignment horizontal="right" vertical="center"/>
    </xf>
    <xf numFmtId="0" fontId="3" fillId="0" borderId="12" xfId="4" applyFont="1" applyBorder="1" applyAlignment="1">
      <alignment horizontal="right" vertical="center"/>
    </xf>
    <xf numFmtId="0" fontId="3" fillId="0" borderId="11" xfId="4" applyFont="1" applyBorder="1" applyAlignment="1">
      <alignment horizontal="center" vertical="center"/>
    </xf>
    <xf numFmtId="0" fontId="3" fillId="0" borderId="0" xfId="4" applyFont="1" applyAlignment="1">
      <alignment horizontal="center" vertical="center"/>
    </xf>
    <xf numFmtId="0" fontId="3" fillId="0" borderId="12" xfId="4" applyFont="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11" xfId="4" applyFont="1" applyBorder="1">
      <alignment vertical="center"/>
    </xf>
    <xf numFmtId="0" fontId="3" fillId="0" borderId="0" xfId="4" applyFont="1">
      <alignment vertical="center"/>
    </xf>
    <xf numFmtId="0" fontId="3" fillId="0" borderId="12" xfId="4" applyFont="1" applyBorder="1">
      <alignment vertical="center"/>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7" fillId="3" borderId="9" xfId="4" applyFont="1" applyFill="1" applyBorder="1" applyAlignment="1">
      <alignment horizontal="center" vertical="center"/>
    </xf>
    <xf numFmtId="0" fontId="3" fillId="3" borderId="8" xfId="4" applyFont="1" applyFill="1" applyBorder="1" applyAlignment="1">
      <alignment horizontal="left" vertical="center" wrapText="1"/>
    </xf>
    <xf numFmtId="0" fontId="3" fillId="3" borderId="9" xfId="4" applyFont="1" applyFill="1" applyBorder="1" applyAlignment="1">
      <alignment horizontal="left" vertical="center" wrapText="1"/>
    </xf>
    <xf numFmtId="0" fontId="3" fillId="3" borderId="10" xfId="4" applyFont="1" applyFill="1" applyBorder="1" applyAlignment="1">
      <alignment horizontal="left" vertical="center" wrapText="1"/>
    </xf>
    <xf numFmtId="0" fontId="12" fillId="3" borderId="8" xfId="4" applyFont="1" applyFill="1" applyBorder="1" applyAlignment="1">
      <alignment horizontal="center" vertical="center" wrapText="1"/>
    </xf>
    <xf numFmtId="0" fontId="12" fillId="3" borderId="9" xfId="4" applyFont="1" applyFill="1" applyBorder="1" applyAlignment="1">
      <alignment horizontal="center" vertical="center" wrapText="1"/>
    </xf>
    <xf numFmtId="0" fontId="12" fillId="3" borderId="10" xfId="4" applyFont="1" applyFill="1" applyBorder="1" applyAlignment="1">
      <alignment horizontal="center" vertical="center" wrapText="1"/>
    </xf>
    <xf numFmtId="0" fontId="3" fillId="3" borderId="7" xfId="4" applyFont="1" applyFill="1" applyBorder="1" applyAlignment="1">
      <alignment horizontal="center" vertical="center" wrapText="1"/>
    </xf>
    <xf numFmtId="0" fontId="3" fillId="3" borderId="7" xfId="4" applyFont="1" applyFill="1" applyBorder="1" applyAlignment="1">
      <alignment horizontal="center" vertical="center"/>
    </xf>
    <xf numFmtId="0" fontId="31" fillId="3" borderId="15" xfId="8" applyFont="1" applyFill="1" applyBorder="1" applyAlignment="1">
      <alignment horizontal="center" vertical="center" wrapText="1"/>
    </xf>
    <xf numFmtId="0" fontId="31" fillId="3" borderId="18" xfId="8" applyFont="1" applyFill="1" applyBorder="1" applyAlignment="1">
      <alignment horizontal="center" vertical="center"/>
    </xf>
    <xf numFmtId="0" fontId="31" fillId="3" borderId="13" xfId="8" applyFont="1" applyFill="1" applyBorder="1" applyAlignment="1">
      <alignment horizontal="center" vertical="center"/>
    </xf>
    <xf numFmtId="0" fontId="3" fillId="0" borderId="8" xfId="8" applyFont="1" applyBorder="1" applyAlignment="1">
      <alignment horizontal="left" vertical="center" wrapText="1"/>
    </xf>
    <xf numFmtId="0" fontId="3" fillId="0" borderId="10" xfId="8" applyFont="1" applyBorder="1" applyAlignment="1">
      <alignment horizontal="left" vertical="center" wrapText="1"/>
    </xf>
    <xf numFmtId="0" fontId="9" fillId="0" borderId="0" xfId="4" applyFont="1" applyAlignment="1">
      <alignment horizontal="center" vertical="center"/>
    </xf>
    <xf numFmtId="0" fontId="3" fillId="3" borderId="8"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0" xfId="4" applyFont="1" applyFill="1" applyBorder="1" applyAlignment="1">
      <alignment horizontal="center" vertical="center" wrapText="1"/>
    </xf>
    <xf numFmtId="0" fontId="11" fillId="0" borderId="0" xfId="4" applyFont="1" applyAlignment="1">
      <alignment horizontal="right" vertical="center" wrapText="1"/>
    </xf>
    <xf numFmtId="0" fontId="31" fillId="3" borderId="18" xfId="8" applyFont="1" applyFill="1" applyBorder="1" applyAlignment="1">
      <alignment horizontal="center" vertical="center" wrapText="1"/>
    </xf>
    <xf numFmtId="0" fontId="31" fillId="3" borderId="13" xfId="8" applyFont="1" applyFill="1" applyBorder="1" applyAlignment="1">
      <alignment horizontal="center" vertical="center" wrapText="1"/>
    </xf>
    <xf numFmtId="0" fontId="7" fillId="0" borderId="0" xfId="4" applyFont="1" applyAlignment="1">
      <alignment horizontal="left" vertical="center" wrapText="1"/>
    </xf>
    <xf numFmtId="0" fontId="12" fillId="0" borderId="8" xfId="10" applyFont="1" applyBorder="1" applyAlignment="1">
      <alignment horizontal="center" vertical="center" wrapText="1"/>
    </xf>
    <xf numFmtId="0" fontId="12" fillId="0" borderId="9" xfId="10" applyFont="1" applyBorder="1" applyAlignment="1">
      <alignment horizontal="center" vertical="center" wrapText="1"/>
    </xf>
    <xf numFmtId="0" fontId="12" fillId="0" borderId="10" xfId="10" applyFont="1" applyBorder="1" applyAlignment="1">
      <alignment horizontal="center" vertical="center" wrapText="1"/>
    </xf>
    <xf numFmtId="0" fontId="12" fillId="0" borderId="8" xfId="10" applyFont="1" applyBorder="1" applyAlignment="1">
      <alignment horizontal="center" vertical="center"/>
    </xf>
    <xf numFmtId="0" fontId="12" fillId="0" borderId="9" xfId="10" applyFont="1" applyBorder="1" applyAlignment="1">
      <alignment horizontal="center" vertical="center"/>
    </xf>
    <xf numFmtId="0" fontId="12" fillId="0" borderId="10" xfId="10" applyFont="1" applyBorder="1" applyAlignment="1">
      <alignment horizontal="center" vertical="center"/>
    </xf>
    <xf numFmtId="0" fontId="12" fillId="0" borderId="7" xfId="10" applyFont="1" applyBorder="1" applyAlignment="1">
      <alignment horizontal="center" vertical="center" wrapText="1"/>
    </xf>
    <xf numFmtId="0" fontId="12" fillId="0" borderId="7" xfId="10" applyFont="1" applyBorder="1" applyAlignment="1">
      <alignment horizontal="center" vertical="center"/>
    </xf>
    <xf numFmtId="0" fontId="12" fillId="0" borderId="7" xfId="2" applyFont="1" applyBorder="1" applyAlignment="1">
      <alignment horizontal="right" vertical="center"/>
    </xf>
    <xf numFmtId="0" fontId="12" fillId="5" borderId="7" xfId="2" applyFont="1" applyFill="1" applyBorder="1" applyAlignment="1">
      <alignment horizontal="right" vertical="center"/>
    </xf>
    <xf numFmtId="0" fontId="12" fillId="0" borderId="7" xfId="2" applyFont="1" applyBorder="1" applyAlignment="1">
      <alignment horizontal="left" vertical="center"/>
    </xf>
    <xf numFmtId="0" fontId="43" fillId="0" borderId="9" xfId="2" applyFont="1" applyBorder="1" applyAlignment="1">
      <alignment horizontal="left" vertical="center" wrapText="1"/>
    </xf>
    <xf numFmtId="0" fontId="43" fillId="0" borderId="10" xfId="2" applyFont="1" applyBorder="1" applyAlignment="1">
      <alignment horizontal="left" vertical="center" wrapText="1"/>
    </xf>
    <xf numFmtId="0" fontId="12" fillId="0" borderId="8" xfId="2" applyFont="1" applyBorder="1" applyAlignment="1">
      <alignment horizontal="left" vertical="center"/>
    </xf>
    <xf numFmtId="0" fontId="12" fillId="0" borderId="9" xfId="2" applyFont="1" applyBorder="1" applyAlignment="1">
      <alignment horizontal="left" vertical="center"/>
    </xf>
    <xf numFmtId="0" fontId="12" fillId="0" borderId="10" xfId="2" applyFont="1" applyBorder="1" applyAlignment="1">
      <alignment horizontal="left" vertical="center"/>
    </xf>
    <xf numFmtId="176" fontId="12" fillId="0" borderId="15" xfId="2" applyNumberFormat="1" applyFont="1" applyBorder="1">
      <alignment vertical="center"/>
    </xf>
    <xf numFmtId="176" fontId="12" fillId="0" borderId="18" xfId="2" applyNumberFormat="1" applyFont="1" applyBorder="1">
      <alignment vertical="center"/>
    </xf>
    <xf numFmtId="176" fontId="12" fillId="0" borderId="13" xfId="2" applyNumberFormat="1" applyFont="1" applyBorder="1">
      <alignment vertical="center"/>
    </xf>
    <xf numFmtId="180" fontId="12" fillId="0" borderId="7" xfId="2" applyNumberFormat="1" applyFont="1" applyBorder="1" applyAlignment="1">
      <alignment horizontal="center" vertical="center"/>
    </xf>
    <xf numFmtId="0" fontId="3" fillId="0" borderId="8" xfId="2" applyFont="1" applyBorder="1" applyAlignment="1">
      <alignment horizontal="center" vertical="center"/>
    </xf>
    <xf numFmtId="0" fontId="3" fillId="0" borderId="10" xfId="2" applyFont="1" applyBorder="1" applyAlignment="1">
      <alignment horizontal="center" vertical="center"/>
    </xf>
    <xf numFmtId="0" fontId="12" fillId="0" borderId="7" xfId="2" applyFont="1" applyBorder="1" applyAlignment="1">
      <alignment horizontal="left" vertical="center" wrapText="1"/>
    </xf>
    <xf numFmtId="0" fontId="42" fillId="0" borderId="8" xfId="2" applyFont="1" applyBorder="1" applyAlignment="1">
      <alignment horizontal="right" vertical="center"/>
    </xf>
    <xf numFmtId="0" fontId="42" fillId="0" borderId="10" xfId="2" applyFont="1" applyBorder="1" applyAlignment="1">
      <alignment horizontal="right" vertical="center"/>
    </xf>
    <xf numFmtId="0" fontId="12" fillId="0" borderId="18" xfId="2" applyFont="1" applyBorder="1" applyAlignment="1">
      <alignment horizontal="right" vertical="center"/>
    </xf>
    <xf numFmtId="0" fontId="12" fillId="0" borderId="11" xfId="2" applyFont="1" applyBorder="1" applyAlignment="1">
      <alignment horizontal="right" vertical="center"/>
    </xf>
    <xf numFmtId="0" fontId="12" fillId="0" borderId="12" xfId="2" applyFont="1" applyBorder="1" applyAlignment="1">
      <alignment horizontal="right" vertical="center"/>
    </xf>
    <xf numFmtId="0" fontId="12" fillId="0" borderId="18" xfId="2" applyFont="1" applyBorder="1" applyAlignment="1">
      <alignment horizontal="center" vertical="center" wrapText="1"/>
    </xf>
    <xf numFmtId="0" fontId="12" fillId="0" borderId="0" xfId="10" applyFont="1" applyAlignment="1">
      <alignment horizontal="center" vertical="center" wrapText="1"/>
    </xf>
    <xf numFmtId="0" fontId="42" fillId="5" borderId="7" xfId="2" applyFont="1" applyFill="1" applyBorder="1" applyAlignment="1">
      <alignment horizontal="right" vertical="center"/>
    </xf>
    <xf numFmtId="0" fontId="27" fillId="9" borderId="8" xfId="2" applyFont="1" applyFill="1" applyBorder="1" applyAlignment="1">
      <alignment horizontal="center" vertical="center" wrapText="1"/>
    </xf>
    <xf numFmtId="0" fontId="27" fillId="9" borderId="9" xfId="2" applyFont="1" applyFill="1" applyBorder="1" applyAlignment="1">
      <alignment horizontal="center" vertical="center" wrapText="1"/>
    </xf>
    <xf numFmtId="0" fontId="27" fillId="9" borderId="10" xfId="2" applyFont="1" applyFill="1" applyBorder="1" applyAlignment="1">
      <alignment horizontal="center" vertical="center" wrapText="1"/>
    </xf>
    <xf numFmtId="0" fontId="12" fillId="0" borderId="0" xfId="2" applyFont="1" applyAlignment="1">
      <alignment horizontal="right" vertical="center"/>
    </xf>
    <xf numFmtId="0" fontId="35" fillId="7" borderId="8" xfId="9" applyFont="1" applyFill="1" applyBorder="1">
      <alignment vertical="center"/>
    </xf>
    <xf numFmtId="0" fontId="35" fillId="7" borderId="9" xfId="9" applyFont="1" applyFill="1" applyBorder="1">
      <alignment vertical="center"/>
    </xf>
    <xf numFmtId="0" fontId="35" fillId="7" borderId="10" xfId="9" applyFont="1" applyFill="1" applyBorder="1">
      <alignment vertical="center"/>
    </xf>
    <xf numFmtId="0" fontId="12" fillId="5" borderId="8" xfId="2" applyFont="1" applyFill="1" applyBorder="1" applyAlignment="1">
      <alignment horizontal="right" vertical="center"/>
    </xf>
    <xf numFmtId="0" fontId="12" fillId="5" borderId="9" xfId="2" applyFont="1" applyFill="1" applyBorder="1" applyAlignment="1">
      <alignment horizontal="right" vertical="center"/>
    </xf>
    <xf numFmtId="0" fontId="12" fillId="5" borderId="10" xfId="2" applyFont="1" applyFill="1" applyBorder="1" applyAlignment="1">
      <alignment horizontal="right" vertical="center"/>
    </xf>
    <xf numFmtId="0" fontId="11" fillId="0" borderId="11" xfId="2" applyFont="1" applyBorder="1" applyAlignment="1">
      <alignment horizontal="center" vertical="center" wrapText="1"/>
    </xf>
    <xf numFmtId="0" fontId="11" fillId="0" borderId="4" xfId="2" applyFont="1" applyBorder="1" applyAlignment="1">
      <alignment horizontal="center" vertical="center" wrapText="1"/>
    </xf>
    <xf numFmtId="0" fontId="27" fillId="9" borderId="7" xfId="2" applyFont="1" applyFill="1" applyBorder="1" applyAlignment="1">
      <alignment horizontal="center" vertical="center"/>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3" fillId="0" borderId="9" xfId="2" applyFont="1" applyBorder="1" applyAlignment="1">
      <alignment horizontal="center" vertical="center"/>
    </xf>
    <xf numFmtId="0" fontId="12" fillId="8" borderId="7" xfId="2" applyFont="1" applyFill="1" applyBorder="1" applyAlignment="1">
      <alignment horizontal="center" vertical="center"/>
    </xf>
    <xf numFmtId="0" fontId="12" fillId="7"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180" fontId="12" fillId="0" borderId="8" xfId="2" applyNumberFormat="1" applyFont="1" applyBorder="1" applyAlignment="1">
      <alignment horizontal="center" vertical="center"/>
    </xf>
    <xf numFmtId="180" fontId="12" fillId="0" borderId="9" xfId="2" applyNumberFormat="1" applyFont="1" applyBorder="1" applyAlignment="1">
      <alignment horizontal="center" vertical="center"/>
    </xf>
    <xf numFmtId="180" fontId="12" fillId="0" borderId="10" xfId="2" applyNumberFormat="1" applyFont="1" applyBorder="1" applyAlignment="1">
      <alignment horizontal="center" vertical="center"/>
    </xf>
    <xf numFmtId="0" fontId="7" fillId="0" borderId="0" xfId="2" applyFont="1" applyAlignment="1">
      <alignment horizontal="left" vertical="center" wrapText="1"/>
    </xf>
  </cellXfs>
  <cellStyles count="11">
    <cellStyle name="桁区切り 2" xfId="7" xr:uid="{00000000-0005-0000-0000-000000000000}"/>
    <cellStyle name="標準" xfId="0" builtinId="0"/>
    <cellStyle name="標準 2" xfId="1" xr:uid="{00000000-0005-0000-0000-000002000000}"/>
    <cellStyle name="標準 2 2" xfId="5" xr:uid="{00000000-0005-0000-0000-000003000000}"/>
    <cellStyle name="標準 2 3" xfId="10" xr:uid="{6DAC904C-DA99-4CB2-8011-47FA9ECDB023}"/>
    <cellStyle name="標準 3" xfId="3" xr:uid="{00000000-0005-0000-0000-000004000000}"/>
    <cellStyle name="標準 4" xfId="4" xr:uid="{00000000-0005-0000-0000-000005000000}"/>
    <cellStyle name="標準 4 2" xfId="8" xr:uid="{00000000-0005-0000-0000-000006000000}"/>
    <cellStyle name="標準 5" xfId="9" xr:uid="{37C0A835-666E-4A35-88C5-DC3374F88619}"/>
    <cellStyle name="標準_14-00-01収入額 2" xfId="6" xr:uid="{00000000-0005-0000-0000-000007000000}"/>
    <cellStyle name="標準_③-２加算様式（就労）"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38100</xdr:rowOff>
    </xdr:from>
    <xdr:to>
      <xdr:col>2</xdr:col>
      <xdr:colOff>6350</xdr:colOff>
      <xdr:row>8</xdr:row>
      <xdr:rowOff>6350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81000" y="1181100"/>
          <a:ext cx="736600" cy="9017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1009650</xdr:colOff>
      <xdr:row>4</xdr:row>
      <xdr:rowOff>266700</xdr:rowOff>
    </xdr:from>
    <xdr:to>
      <xdr:col>6</xdr:col>
      <xdr:colOff>381000</xdr:colOff>
      <xdr:row>5</xdr:row>
      <xdr:rowOff>158750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74850" y="1574800"/>
          <a:ext cx="4787900"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該当する欄に○を記入してください</a:t>
          </a:r>
          <a:r>
            <a:rPr kumimoji="1" lang="ja-JP" altLang="en-US" sz="1100"/>
            <a:t>。</a:t>
          </a:r>
          <a:r>
            <a:rPr kumimoji="1" lang="ja-JP" altLang="en-US" sz="900"/>
            <a:t>「はい」の場合は実施年月も記載ください。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xdr:row>
      <xdr:rowOff>39688</xdr:rowOff>
    </xdr:from>
    <xdr:to>
      <xdr:col>10</xdr:col>
      <xdr:colOff>63500</xdr:colOff>
      <xdr:row>2</xdr:row>
      <xdr:rowOff>104776</xdr:rowOff>
    </xdr:to>
    <xdr:sp macro="" textlink="">
      <xdr:nvSpPr>
        <xdr:cNvPr id="2" name="テキスト ボックス 1">
          <a:extLst>
            <a:ext uri="{FF2B5EF4-FFF2-40B4-BE49-F238E27FC236}">
              <a16:creationId xmlns:a16="http://schemas.microsoft.com/office/drawing/2014/main" id="{BD1B6E2F-4241-4968-AAB0-88556C587C7F}"/>
            </a:ext>
          </a:extLst>
        </xdr:cNvPr>
        <xdr:cNvSpPr txBox="1"/>
      </xdr:nvSpPr>
      <xdr:spPr>
        <a:xfrm>
          <a:off x="234950" y="293688"/>
          <a:ext cx="3771900" cy="2936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本体施設の様式で作成・提出してもかまいません。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101600</xdr:colOff>
      <xdr:row>1</xdr:row>
      <xdr:rowOff>165098</xdr:rowOff>
    </xdr:from>
    <xdr:to>
      <xdr:col>49</xdr:col>
      <xdr:colOff>101600</xdr:colOff>
      <xdr:row>53</xdr:row>
      <xdr:rowOff>104775</xdr:rowOff>
    </xdr:to>
    <xdr:sp macro="" textlink="">
      <xdr:nvSpPr>
        <xdr:cNvPr id="2" name="正方形/長方形 1">
          <a:extLst>
            <a:ext uri="{FF2B5EF4-FFF2-40B4-BE49-F238E27FC236}">
              <a16:creationId xmlns:a16="http://schemas.microsoft.com/office/drawing/2014/main" id="{8BBE0565-29B7-4511-B4B9-9357A5C6A6CB}"/>
            </a:ext>
          </a:extLst>
        </xdr:cNvPr>
        <xdr:cNvSpPr/>
      </xdr:nvSpPr>
      <xdr:spPr>
        <a:xfrm>
          <a:off x="11271250" y="419098"/>
          <a:ext cx="2152650" cy="11509377"/>
        </a:xfrm>
        <a:prstGeom prst="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54"/>
  <sheetViews>
    <sheetView tabSelected="1" topLeftCell="A12" zoomScaleNormal="100" workbookViewId="0">
      <selection activeCell="D11" sqref="D11:G11"/>
    </sheetView>
  </sheetViews>
  <sheetFormatPr defaultRowHeight="13"/>
  <cols>
    <col min="1" max="1" width="8.6640625" style="1"/>
    <col min="2" max="2" width="4.25" style="1" customWidth="1"/>
    <col min="3" max="3" width="28.08203125" style="1" customWidth="1"/>
    <col min="4" max="4" width="17.08203125" style="1" customWidth="1"/>
    <col min="5" max="5" width="11.58203125" style="1" customWidth="1"/>
    <col min="6" max="8" width="8.6640625" style="1"/>
    <col min="9" max="9" width="3" style="1" customWidth="1"/>
    <col min="10" max="257" width="8.6640625" style="1"/>
    <col min="258" max="258" width="4.25" style="1" customWidth="1"/>
    <col min="259" max="259" width="28.08203125" style="1" customWidth="1"/>
    <col min="260" max="260" width="17.08203125" style="1" customWidth="1"/>
    <col min="261" max="261" width="11.58203125" style="1" customWidth="1"/>
    <col min="262" max="264" width="8.6640625" style="1"/>
    <col min="265" max="265" width="3" style="1" customWidth="1"/>
    <col min="266" max="513" width="8.6640625" style="1"/>
    <col min="514" max="514" width="4.25" style="1" customWidth="1"/>
    <col min="515" max="515" width="28.08203125" style="1" customWidth="1"/>
    <col min="516" max="516" width="17.08203125" style="1" customWidth="1"/>
    <col min="517" max="517" width="11.58203125" style="1" customWidth="1"/>
    <col min="518" max="520" width="8.6640625" style="1"/>
    <col min="521" max="521" width="3" style="1" customWidth="1"/>
    <col min="522" max="769" width="8.6640625" style="1"/>
    <col min="770" max="770" width="4.25" style="1" customWidth="1"/>
    <col min="771" max="771" width="28.08203125" style="1" customWidth="1"/>
    <col min="772" max="772" width="17.08203125" style="1" customWidth="1"/>
    <col min="773" max="773" width="11.58203125" style="1" customWidth="1"/>
    <col min="774" max="776" width="8.6640625" style="1"/>
    <col min="777" max="777" width="3" style="1" customWidth="1"/>
    <col min="778" max="1025" width="8.6640625" style="1"/>
    <col min="1026" max="1026" width="4.25" style="1" customWidth="1"/>
    <col min="1027" max="1027" width="28.08203125" style="1" customWidth="1"/>
    <col min="1028" max="1028" width="17.08203125" style="1" customWidth="1"/>
    <col min="1029" max="1029" width="11.58203125" style="1" customWidth="1"/>
    <col min="1030" max="1032" width="8.6640625" style="1"/>
    <col min="1033" max="1033" width="3" style="1" customWidth="1"/>
    <col min="1034" max="1281" width="8.6640625" style="1"/>
    <col min="1282" max="1282" width="4.25" style="1" customWidth="1"/>
    <col min="1283" max="1283" width="28.08203125" style="1" customWidth="1"/>
    <col min="1284" max="1284" width="17.08203125" style="1" customWidth="1"/>
    <col min="1285" max="1285" width="11.58203125" style="1" customWidth="1"/>
    <col min="1286" max="1288" width="8.6640625" style="1"/>
    <col min="1289" max="1289" width="3" style="1" customWidth="1"/>
    <col min="1290" max="1537" width="8.6640625" style="1"/>
    <col min="1538" max="1538" width="4.25" style="1" customWidth="1"/>
    <col min="1539" max="1539" width="28.08203125" style="1" customWidth="1"/>
    <col min="1540" max="1540" width="17.08203125" style="1" customWidth="1"/>
    <col min="1541" max="1541" width="11.58203125" style="1" customWidth="1"/>
    <col min="1542" max="1544" width="8.6640625" style="1"/>
    <col min="1545" max="1545" width="3" style="1" customWidth="1"/>
    <col min="1546" max="1793" width="8.6640625" style="1"/>
    <col min="1794" max="1794" width="4.25" style="1" customWidth="1"/>
    <col min="1795" max="1795" width="28.08203125" style="1" customWidth="1"/>
    <col min="1796" max="1796" width="17.08203125" style="1" customWidth="1"/>
    <col min="1797" max="1797" width="11.58203125" style="1" customWidth="1"/>
    <col min="1798" max="1800" width="8.6640625" style="1"/>
    <col min="1801" max="1801" width="3" style="1" customWidth="1"/>
    <col min="1802" max="2049" width="8.6640625" style="1"/>
    <col min="2050" max="2050" width="4.25" style="1" customWidth="1"/>
    <col min="2051" max="2051" width="28.08203125" style="1" customWidth="1"/>
    <col min="2052" max="2052" width="17.08203125" style="1" customWidth="1"/>
    <col min="2053" max="2053" width="11.58203125" style="1" customWidth="1"/>
    <col min="2054" max="2056" width="8.6640625" style="1"/>
    <col min="2057" max="2057" width="3" style="1" customWidth="1"/>
    <col min="2058" max="2305" width="8.6640625" style="1"/>
    <col min="2306" max="2306" width="4.25" style="1" customWidth="1"/>
    <col min="2307" max="2307" width="28.08203125" style="1" customWidth="1"/>
    <col min="2308" max="2308" width="17.08203125" style="1" customWidth="1"/>
    <col min="2309" max="2309" width="11.58203125" style="1" customWidth="1"/>
    <col min="2310" max="2312" width="8.6640625" style="1"/>
    <col min="2313" max="2313" width="3" style="1" customWidth="1"/>
    <col min="2314" max="2561" width="8.6640625" style="1"/>
    <col min="2562" max="2562" width="4.25" style="1" customWidth="1"/>
    <col min="2563" max="2563" width="28.08203125" style="1" customWidth="1"/>
    <col min="2564" max="2564" width="17.08203125" style="1" customWidth="1"/>
    <col min="2565" max="2565" width="11.58203125" style="1" customWidth="1"/>
    <col min="2566" max="2568" width="8.6640625" style="1"/>
    <col min="2569" max="2569" width="3" style="1" customWidth="1"/>
    <col min="2570" max="2817" width="8.6640625" style="1"/>
    <col min="2818" max="2818" width="4.25" style="1" customWidth="1"/>
    <col min="2819" max="2819" width="28.08203125" style="1" customWidth="1"/>
    <col min="2820" max="2820" width="17.08203125" style="1" customWidth="1"/>
    <col min="2821" max="2821" width="11.58203125" style="1" customWidth="1"/>
    <col min="2822" max="2824" width="8.6640625" style="1"/>
    <col min="2825" max="2825" width="3" style="1" customWidth="1"/>
    <col min="2826" max="3073" width="8.6640625" style="1"/>
    <col min="3074" max="3074" width="4.25" style="1" customWidth="1"/>
    <col min="3075" max="3075" width="28.08203125" style="1" customWidth="1"/>
    <col min="3076" max="3076" width="17.08203125" style="1" customWidth="1"/>
    <col min="3077" max="3077" width="11.58203125" style="1" customWidth="1"/>
    <col min="3078" max="3080" width="8.6640625" style="1"/>
    <col min="3081" max="3081" width="3" style="1" customWidth="1"/>
    <col min="3082" max="3329" width="8.6640625" style="1"/>
    <col min="3330" max="3330" width="4.25" style="1" customWidth="1"/>
    <col min="3331" max="3331" width="28.08203125" style="1" customWidth="1"/>
    <col min="3332" max="3332" width="17.08203125" style="1" customWidth="1"/>
    <col min="3333" max="3333" width="11.58203125" style="1" customWidth="1"/>
    <col min="3334" max="3336" width="8.6640625" style="1"/>
    <col min="3337" max="3337" width="3" style="1" customWidth="1"/>
    <col min="3338" max="3585" width="8.6640625" style="1"/>
    <col min="3586" max="3586" width="4.25" style="1" customWidth="1"/>
    <col min="3587" max="3587" width="28.08203125" style="1" customWidth="1"/>
    <col min="3588" max="3588" width="17.08203125" style="1" customWidth="1"/>
    <col min="3589" max="3589" width="11.58203125" style="1" customWidth="1"/>
    <col min="3590" max="3592" width="8.6640625" style="1"/>
    <col min="3593" max="3593" width="3" style="1" customWidth="1"/>
    <col min="3594" max="3841" width="8.6640625" style="1"/>
    <col min="3842" max="3842" width="4.25" style="1" customWidth="1"/>
    <col min="3843" max="3843" width="28.08203125" style="1" customWidth="1"/>
    <col min="3844" max="3844" width="17.08203125" style="1" customWidth="1"/>
    <col min="3845" max="3845" width="11.58203125" style="1" customWidth="1"/>
    <col min="3846" max="3848" width="8.6640625" style="1"/>
    <col min="3849" max="3849" width="3" style="1" customWidth="1"/>
    <col min="3850" max="4097" width="8.6640625" style="1"/>
    <col min="4098" max="4098" width="4.25" style="1" customWidth="1"/>
    <col min="4099" max="4099" width="28.08203125" style="1" customWidth="1"/>
    <col min="4100" max="4100" width="17.08203125" style="1" customWidth="1"/>
    <col min="4101" max="4101" width="11.58203125" style="1" customWidth="1"/>
    <col min="4102" max="4104" width="8.6640625" style="1"/>
    <col min="4105" max="4105" width="3" style="1" customWidth="1"/>
    <col min="4106" max="4353" width="8.6640625" style="1"/>
    <col min="4354" max="4354" width="4.25" style="1" customWidth="1"/>
    <col min="4355" max="4355" width="28.08203125" style="1" customWidth="1"/>
    <col min="4356" max="4356" width="17.08203125" style="1" customWidth="1"/>
    <col min="4357" max="4357" width="11.58203125" style="1" customWidth="1"/>
    <col min="4358" max="4360" width="8.6640625" style="1"/>
    <col min="4361" max="4361" width="3" style="1" customWidth="1"/>
    <col min="4362" max="4609" width="8.6640625" style="1"/>
    <col min="4610" max="4610" width="4.25" style="1" customWidth="1"/>
    <col min="4611" max="4611" width="28.08203125" style="1" customWidth="1"/>
    <col min="4612" max="4612" width="17.08203125" style="1" customWidth="1"/>
    <col min="4613" max="4613" width="11.58203125" style="1" customWidth="1"/>
    <col min="4614" max="4616" width="8.6640625" style="1"/>
    <col min="4617" max="4617" width="3" style="1" customWidth="1"/>
    <col min="4618" max="4865" width="8.6640625" style="1"/>
    <col min="4866" max="4866" width="4.25" style="1" customWidth="1"/>
    <col min="4867" max="4867" width="28.08203125" style="1" customWidth="1"/>
    <col min="4868" max="4868" width="17.08203125" style="1" customWidth="1"/>
    <col min="4869" max="4869" width="11.58203125" style="1" customWidth="1"/>
    <col min="4870" max="4872" width="8.6640625" style="1"/>
    <col min="4873" max="4873" width="3" style="1" customWidth="1"/>
    <col min="4874" max="5121" width="8.6640625" style="1"/>
    <col min="5122" max="5122" width="4.25" style="1" customWidth="1"/>
    <col min="5123" max="5123" width="28.08203125" style="1" customWidth="1"/>
    <col min="5124" max="5124" width="17.08203125" style="1" customWidth="1"/>
    <col min="5125" max="5125" width="11.58203125" style="1" customWidth="1"/>
    <col min="5126" max="5128" width="8.6640625" style="1"/>
    <col min="5129" max="5129" width="3" style="1" customWidth="1"/>
    <col min="5130" max="5377" width="8.6640625" style="1"/>
    <col min="5378" max="5378" width="4.25" style="1" customWidth="1"/>
    <col min="5379" max="5379" width="28.08203125" style="1" customWidth="1"/>
    <col min="5380" max="5380" width="17.08203125" style="1" customWidth="1"/>
    <col min="5381" max="5381" width="11.58203125" style="1" customWidth="1"/>
    <col min="5382" max="5384" width="8.6640625" style="1"/>
    <col min="5385" max="5385" width="3" style="1" customWidth="1"/>
    <col min="5386" max="5633" width="8.6640625" style="1"/>
    <col min="5634" max="5634" width="4.25" style="1" customWidth="1"/>
    <col min="5635" max="5635" width="28.08203125" style="1" customWidth="1"/>
    <col min="5636" max="5636" width="17.08203125" style="1" customWidth="1"/>
    <col min="5637" max="5637" width="11.58203125" style="1" customWidth="1"/>
    <col min="5638" max="5640" width="8.6640625" style="1"/>
    <col min="5641" max="5641" width="3" style="1" customWidth="1"/>
    <col min="5642" max="5889" width="8.6640625" style="1"/>
    <col min="5890" max="5890" width="4.25" style="1" customWidth="1"/>
    <col min="5891" max="5891" width="28.08203125" style="1" customWidth="1"/>
    <col min="5892" max="5892" width="17.08203125" style="1" customWidth="1"/>
    <col min="5893" max="5893" width="11.58203125" style="1" customWidth="1"/>
    <col min="5894" max="5896" width="8.6640625" style="1"/>
    <col min="5897" max="5897" width="3" style="1" customWidth="1"/>
    <col min="5898" max="6145" width="8.6640625" style="1"/>
    <col min="6146" max="6146" width="4.25" style="1" customWidth="1"/>
    <col min="6147" max="6147" width="28.08203125" style="1" customWidth="1"/>
    <col min="6148" max="6148" width="17.08203125" style="1" customWidth="1"/>
    <col min="6149" max="6149" width="11.58203125" style="1" customWidth="1"/>
    <col min="6150" max="6152" width="8.6640625" style="1"/>
    <col min="6153" max="6153" width="3" style="1" customWidth="1"/>
    <col min="6154" max="6401" width="8.6640625" style="1"/>
    <col min="6402" max="6402" width="4.25" style="1" customWidth="1"/>
    <col min="6403" max="6403" width="28.08203125" style="1" customWidth="1"/>
    <col min="6404" max="6404" width="17.08203125" style="1" customWidth="1"/>
    <col min="6405" max="6405" width="11.58203125" style="1" customWidth="1"/>
    <col min="6406" max="6408" width="8.6640625" style="1"/>
    <col min="6409" max="6409" width="3" style="1" customWidth="1"/>
    <col min="6410" max="6657" width="8.6640625" style="1"/>
    <col min="6658" max="6658" width="4.25" style="1" customWidth="1"/>
    <col min="6659" max="6659" width="28.08203125" style="1" customWidth="1"/>
    <col min="6660" max="6660" width="17.08203125" style="1" customWidth="1"/>
    <col min="6661" max="6661" width="11.58203125" style="1" customWidth="1"/>
    <col min="6662" max="6664" width="8.6640625" style="1"/>
    <col min="6665" max="6665" width="3" style="1" customWidth="1"/>
    <col min="6666" max="6913" width="8.6640625" style="1"/>
    <col min="6914" max="6914" width="4.25" style="1" customWidth="1"/>
    <col min="6915" max="6915" width="28.08203125" style="1" customWidth="1"/>
    <col min="6916" max="6916" width="17.08203125" style="1" customWidth="1"/>
    <col min="6917" max="6917" width="11.58203125" style="1" customWidth="1"/>
    <col min="6918" max="6920" width="8.6640625" style="1"/>
    <col min="6921" max="6921" width="3" style="1" customWidth="1"/>
    <col min="6922" max="7169" width="8.6640625" style="1"/>
    <col min="7170" max="7170" width="4.25" style="1" customWidth="1"/>
    <col min="7171" max="7171" width="28.08203125" style="1" customWidth="1"/>
    <col min="7172" max="7172" width="17.08203125" style="1" customWidth="1"/>
    <col min="7173" max="7173" width="11.58203125" style="1" customWidth="1"/>
    <col min="7174" max="7176" width="8.6640625" style="1"/>
    <col min="7177" max="7177" width="3" style="1" customWidth="1"/>
    <col min="7178" max="7425" width="8.6640625" style="1"/>
    <col min="7426" max="7426" width="4.25" style="1" customWidth="1"/>
    <col min="7427" max="7427" width="28.08203125" style="1" customWidth="1"/>
    <col min="7428" max="7428" width="17.08203125" style="1" customWidth="1"/>
    <col min="7429" max="7429" width="11.58203125" style="1" customWidth="1"/>
    <col min="7430" max="7432" width="8.6640625" style="1"/>
    <col min="7433" max="7433" width="3" style="1" customWidth="1"/>
    <col min="7434" max="7681" width="8.6640625" style="1"/>
    <col min="7682" max="7682" width="4.25" style="1" customWidth="1"/>
    <col min="7683" max="7683" width="28.08203125" style="1" customWidth="1"/>
    <col min="7684" max="7684" width="17.08203125" style="1" customWidth="1"/>
    <col min="7685" max="7685" width="11.58203125" style="1" customWidth="1"/>
    <col min="7686" max="7688" width="8.6640625" style="1"/>
    <col min="7689" max="7689" width="3" style="1" customWidth="1"/>
    <col min="7690" max="7937" width="8.6640625" style="1"/>
    <col min="7938" max="7938" width="4.25" style="1" customWidth="1"/>
    <col min="7939" max="7939" width="28.08203125" style="1" customWidth="1"/>
    <col min="7940" max="7940" width="17.08203125" style="1" customWidth="1"/>
    <col min="7941" max="7941" width="11.58203125" style="1" customWidth="1"/>
    <col min="7942" max="7944" width="8.6640625" style="1"/>
    <col min="7945" max="7945" width="3" style="1" customWidth="1"/>
    <col min="7946" max="8193" width="8.6640625" style="1"/>
    <col min="8194" max="8194" width="4.25" style="1" customWidth="1"/>
    <col min="8195" max="8195" width="28.08203125" style="1" customWidth="1"/>
    <col min="8196" max="8196" width="17.08203125" style="1" customWidth="1"/>
    <col min="8197" max="8197" width="11.58203125" style="1" customWidth="1"/>
    <col min="8198" max="8200" width="8.6640625" style="1"/>
    <col min="8201" max="8201" width="3" style="1" customWidth="1"/>
    <col min="8202" max="8449" width="8.6640625" style="1"/>
    <col min="8450" max="8450" width="4.25" style="1" customWidth="1"/>
    <col min="8451" max="8451" width="28.08203125" style="1" customWidth="1"/>
    <col min="8452" max="8452" width="17.08203125" style="1" customWidth="1"/>
    <col min="8453" max="8453" width="11.58203125" style="1" customWidth="1"/>
    <col min="8454" max="8456" width="8.6640625" style="1"/>
    <col min="8457" max="8457" width="3" style="1" customWidth="1"/>
    <col min="8458" max="8705" width="8.6640625" style="1"/>
    <col min="8706" max="8706" width="4.25" style="1" customWidth="1"/>
    <col min="8707" max="8707" width="28.08203125" style="1" customWidth="1"/>
    <col min="8708" max="8708" width="17.08203125" style="1" customWidth="1"/>
    <col min="8709" max="8709" width="11.58203125" style="1" customWidth="1"/>
    <col min="8710" max="8712" width="8.6640625" style="1"/>
    <col min="8713" max="8713" width="3" style="1" customWidth="1"/>
    <col min="8714" max="8961" width="8.6640625" style="1"/>
    <col min="8962" max="8962" width="4.25" style="1" customWidth="1"/>
    <col min="8963" max="8963" width="28.08203125" style="1" customWidth="1"/>
    <col min="8964" max="8964" width="17.08203125" style="1" customWidth="1"/>
    <col min="8965" max="8965" width="11.58203125" style="1" customWidth="1"/>
    <col min="8966" max="8968" width="8.6640625" style="1"/>
    <col min="8969" max="8969" width="3" style="1" customWidth="1"/>
    <col min="8970" max="9217" width="8.6640625" style="1"/>
    <col min="9218" max="9218" width="4.25" style="1" customWidth="1"/>
    <col min="9219" max="9219" width="28.08203125" style="1" customWidth="1"/>
    <col min="9220" max="9220" width="17.08203125" style="1" customWidth="1"/>
    <col min="9221" max="9221" width="11.58203125" style="1" customWidth="1"/>
    <col min="9222" max="9224" width="8.6640625" style="1"/>
    <col min="9225" max="9225" width="3" style="1" customWidth="1"/>
    <col min="9226" max="9473" width="8.6640625" style="1"/>
    <col min="9474" max="9474" width="4.25" style="1" customWidth="1"/>
    <col min="9475" max="9475" width="28.08203125" style="1" customWidth="1"/>
    <col min="9476" max="9476" width="17.08203125" style="1" customWidth="1"/>
    <col min="9477" max="9477" width="11.58203125" style="1" customWidth="1"/>
    <col min="9478" max="9480" width="8.6640625" style="1"/>
    <col min="9481" max="9481" width="3" style="1" customWidth="1"/>
    <col min="9482" max="9729" width="8.6640625" style="1"/>
    <col min="9730" max="9730" width="4.25" style="1" customWidth="1"/>
    <col min="9731" max="9731" width="28.08203125" style="1" customWidth="1"/>
    <col min="9732" max="9732" width="17.08203125" style="1" customWidth="1"/>
    <col min="9733" max="9733" width="11.58203125" style="1" customWidth="1"/>
    <col min="9734" max="9736" width="8.6640625" style="1"/>
    <col min="9737" max="9737" width="3" style="1" customWidth="1"/>
    <col min="9738" max="9985" width="8.6640625" style="1"/>
    <col min="9986" max="9986" width="4.25" style="1" customWidth="1"/>
    <col min="9987" max="9987" width="28.08203125" style="1" customWidth="1"/>
    <col min="9988" max="9988" width="17.08203125" style="1" customWidth="1"/>
    <col min="9989" max="9989" width="11.58203125" style="1" customWidth="1"/>
    <col min="9990" max="9992" width="8.6640625" style="1"/>
    <col min="9993" max="9993" width="3" style="1" customWidth="1"/>
    <col min="9994" max="10241" width="8.6640625" style="1"/>
    <col min="10242" max="10242" width="4.25" style="1" customWidth="1"/>
    <col min="10243" max="10243" width="28.08203125" style="1" customWidth="1"/>
    <col min="10244" max="10244" width="17.08203125" style="1" customWidth="1"/>
    <col min="10245" max="10245" width="11.58203125" style="1" customWidth="1"/>
    <col min="10246" max="10248" width="8.6640625" style="1"/>
    <col min="10249" max="10249" width="3" style="1" customWidth="1"/>
    <col min="10250" max="10497" width="8.6640625" style="1"/>
    <col min="10498" max="10498" width="4.25" style="1" customWidth="1"/>
    <col min="10499" max="10499" width="28.08203125" style="1" customWidth="1"/>
    <col min="10500" max="10500" width="17.08203125" style="1" customWidth="1"/>
    <col min="10501" max="10501" width="11.58203125" style="1" customWidth="1"/>
    <col min="10502" max="10504" width="8.6640625" style="1"/>
    <col min="10505" max="10505" width="3" style="1" customWidth="1"/>
    <col min="10506" max="10753" width="8.6640625" style="1"/>
    <col min="10754" max="10754" width="4.25" style="1" customWidth="1"/>
    <col min="10755" max="10755" width="28.08203125" style="1" customWidth="1"/>
    <col min="10756" max="10756" width="17.08203125" style="1" customWidth="1"/>
    <col min="10757" max="10757" width="11.58203125" style="1" customWidth="1"/>
    <col min="10758" max="10760" width="8.6640625" style="1"/>
    <col min="10761" max="10761" width="3" style="1" customWidth="1"/>
    <col min="10762" max="11009" width="8.6640625" style="1"/>
    <col min="11010" max="11010" width="4.25" style="1" customWidth="1"/>
    <col min="11011" max="11011" width="28.08203125" style="1" customWidth="1"/>
    <col min="11012" max="11012" width="17.08203125" style="1" customWidth="1"/>
    <col min="11013" max="11013" width="11.58203125" style="1" customWidth="1"/>
    <col min="11014" max="11016" width="8.6640625" style="1"/>
    <col min="11017" max="11017" width="3" style="1" customWidth="1"/>
    <col min="11018" max="11265" width="8.6640625" style="1"/>
    <col min="11266" max="11266" width="4.25" style="1" customWidth="1"/>
    <col min="11267" max="11267" width="28.08203125" style="1" customWidth="1"/>
    <col min="11268" max="11268" width="17.08203125" style="1" customWidth="1"/>
    <col min="11269" max="11269" width="11.58203125" style="1" customWidth="1"/>
    <col min="11270" max="11272" width="8.6640625" style="1"/>
    <col min="11273" max="11273" width="3" style="1" customWidth="1"/>
    <col min="11274" max="11521" width="8.6640625" style="1"/>
    <col min="11522" max="11522" width="4.25" style="1" customWidth="1"/>
    <col min="11523" max="11523" width="28.08203125" style="1" customWidth="1"/>
    <col min="11524" max="11524" width="17.08203125" style="1" customWidth="1"/>
    <col min="11525" max="11525" width="11.58203125" style="1" customWidth="1"/>
    <col min="11526" max="11528" width="8.6640625" style="1"/>
    <col min="11529" max="11529" width="3" style="1" customWidth="1"/>
    <col min="11530" max="11777" width="8.6640625" style="1"/>
    <col min="11778" max="11778" width="4.25" style="1" customWidth="1"/>
    <col min="11779" max="11779" width="28.08203125" style="1" customWidth="1"/>
    <col min="11780" max="11780" width="17.08203125" style="1" customWidth="1"/>
    <col min="11781" max="11781" width="11.58203125" style="1" customWidth="1"/>
    <col min="11782" max="11784" width="8.6640625" style="1"/>
    <col min="11785" max="11785" width="3" style="1" customWidth="1"/>
    <col min="11786" max="12033" width="8.6640625" style="1"/>
    <col min="12034" max="12034" width="4.25" style="1" customWidth="1"/>
    <col min="12035" max="12035" width="28.08203125" style="1" customWidth="1"/>
    <col min="12036" max="12036" width="17.08203125" style="1" customWidth="1"/>
    <col min="12037" max="12037" width="11.58203125" style="1" customWidth="1"/>
    <col min="12038" max="12040" width="8.6640625" style="1"/>
    <col min="12041" max="12041" width="3" style="1" customWidth="1"/>
    <col min="12042" max="12289" width="8.6640625" style="1"/>
    <col min="12290" max="12290" width="4.25" style="1" customWidth="1"/>
    <col min="12291" max="12291" width="28.08203125" style="1" customWidth="1"/>
    <col min="12292" max="12292" width="17.08203125" style="1" customWidth="1"/>
    <col min="12293" max="12293" width="11.58203125" style="1" customWidth="1"/>
    <col min="12294" max="12296" width="8.6640625" style="1"/>
    <col min="12297" max="12297" width="3" style="1" customWidth="1"/>
    <col min="12298" max="12545" width="8.6640625" style="1"/>
    <col min="12546" max="12546" width="4.25" style="1" customWidth="1"/>
    <col min="12547" max="12547" width="28.08203125" style="1" customWidth="1"/>
    <col min="12548" max="12548" width="17.08203125" style="1" customWidth="1"/>
    <col min="12549" max="12549" width="11.58203125" style="1" customWidth="1"/>
    <col min="12550" max="12552" width="8.6640625" style="1"/>
    <col min="12553" max="12553" width="3" style="1" customWidth="1"/>
    <col min="12554" max="12801" width="8.6640625" style="1"/>
    <col min="12802" max="12802" width="4.25" style="1" customWidth="1"/>
    <col min="12803" max="12803" width="28.08203125" style="1" customWidth="1"/>
    <col min="12804" max="12804" width="17.08203125" style="1" customWidth="1"/>
    <col min="12805" max="12805" width="11.58203125" style="1" customWidth="1"/>
    <col min="12806" max="12808" width="8.6640625" style="1"/>
    <col min="12809" max="12809" width="3" style="1" customWidth="1"/>
    <col min="12810" max="13057" width="8.6640625" style="1"/>
    <col min="13058" max="13058" width="4.25" style="1" customWidth="1"/>
    <col min="13059" max="13059" width="28.08203125" style="1" customWidth="1"/>
    <col min="13060" max="13060" width="17.08203125" style="1" customWidth="1"/>
    <col min="13061" max="13061" width="11.58203125" style="1" customWidth="1"/>
    <col min="13062" max="13064" width="8.6640625" style="1"/>
    <col min="13065" max="13065" width="3" style="1" customWidth="1"/>
    <col min="13066" max="13313" width="8.6640625" style="1"/>
    <col min="13314" max="13314" width="4.25" style="1" customWidth="1"/>
    <col min="13315" max="13315" width="28.08203125" style="1" customWidth="1"/>
    <col min="13316" max="13316" width="17.08203125" style="1" customWidth="1"/>
    <col min="13317" max="13317" width="11.58203125" style="1" customWidth="1"/>
    <col min="13318" max="13320" width="8.6640625" style="1"/>
    <col min="13321" max="13321" width="3" style="1" customWidth="1"/>
    <col min="13322" max="13569" width="8.6640625" style="1"/>
    <col min="13570" max="13570" width="4.25" style="1" customWidth="1"/>
    <col min="13571" max="13571" width="28.08203125" style="1" customWidth="1"/>
    <col min="13572" max="13572" width="17.08203125" style="1" customWidth="1"/>
    <col min="13573" max="13573" width="11.58203125" style="1" customWidth="1"/>
    <col min="13574" max="13576" width="8.6640625" style="1"/>
    <col min="13577" max="13577" width="3" style="1" customWidth="1"/>
    <col min="13578" max="13825" width="8.6640625" style="1"/>
    <col min="13826" max="13826" width="4.25" style="1" customWidth="1"/>
    <col min="13827" max="13827" width="28.08203125" style="1" customWidth="1"/>
    <col min="13828" max="13828" width="17.08203125" style="1" customWidth="1"/>
    <col min="13829" max="13829" width="11.58203125" style="1" customWidth="1"/>
    <col min="13830" max="13832" width="8.6640625" style="1"/>
    <col min="13833" max="13833" width="3" style="1" customWidth="1"/>
    <col min="13834" max="14081" width="8.6640625" style="1"/>
    <col min="14082" max="14082" width="4.25" style="1" customWidth="1"/>
    <col min="14083" max="14083" width="28.08203125" style="1" customWidth="1"/>
    <col min="14084" max="14084" width="17.08203125" style="1" customWidth="1"/>
    <col min="14085" max="14085" width="11.58203125" style="1" customWidth="1"/>
    <col min="14086" max="14088" width="8.6640625" style="1"/>
    <col min="14089" max="14089" width="3" style="1" customWidth="1"/>
    <col min="14090" max="14337" width="8.6640625" style="1"/>
    <col min="14338" max="14338" width="4.25" style="1" customWidth="1"/>
    <col min="14339" max="14339" width="28.08203125" style="1" customWidth="1"/>
    <col min="14340" max="14340" width="17.08203125" style="1" customWidth="1"/>
    <col min="14341" max="14341" width="11.58203125" style="1" customWidth="1"/>
    <col min="14342" max="14344" width="8.6640625" style="1"/>
    <col min="14345" max="14345" width="3" style="1" customWidth="1"/>
    <col min="14346" max="14593" width="8.6640625" style="1"/>
    <col min="14594" max="14594" width="4.25" style="1" customWidth="1"/>
    <col min="14595" max="14595" width="28.08203125" style="1" customWidth="1"/>
    <col min="14596" max="14596" width="17.08203125" style="1" customWidth="1"/>
    <col min="14597" max="14597" width="11.58203125" style="1" customWidth="1"/>
    <col min="14598" max="14600" width="8.6640625" style="1"/>
    <col min="14601" max="14601" width="3" style="1" customWidth="1"/>
    <col min="14602" max="14849" width="8.6640625" style="1"/>
    <col min="14850" max="14850" width="4.25" style="1" customWidth="1"/>
    <col min="14851" max="14851" width="28.08203125" style="1" customWidth="1"/>
    <col min="14852" max="14852" width="17.08203125" style="1" customWidth="1"/>
    <col min="14853" max="14853" width="11.58203125" style="1" customWidth="1"/>
    <col min="14854" max="14856" width="8.6640625" style="1"/>
    <col min="14857" max="14857" width="3" style="1" customWidth="1"/>
    <col min="14858" max="15105" width="8.6640625" style="1"/>
    <col min="15106" max="15106" width="4.25" style="1" customWidth="1"/>
    <col min="15107" max="15107" width="28.08203125" style="1" customWidth="1"/>
    <col min="15108" max="15108" width="17.08203125" style="1" customWidth="1"/>
    <col min="15109" max="15109" width="11.58203125" style="1" customWidth="1"/>
    <col min="15110" max="15112" width="8.6640625" style="1"/>
    <col min="15113" max="15113" width="3" style="1" customWidth="1"/>
    <col min="15114" max="15361" width="8.6640625" style="1"/>
    <col min="15362" max="15362" width="4.25" style="1" customWidth="1"/>
    <col min="15363" max="15363" width="28.08203125" style="1" customWidth="1"/>
    <col min="15364" max="15364" width="17.08203125" style="1" customWidth="1"/>
    <col min="15365" max="15365" width="11.58203125" style="1" customWidth="1"/>
    <col min="15366" max="15368" width="8.6640625" style="1"/>
    <col min="15369" max="15369" width="3" style="1" customWidth="1"/>
    <col min="15370" max="15617" width="8.6640625" style="1"/>
    <col min="15618" max="15618" width="4.25" style="1" customWidth="1"/>
    <col min="15619" max="15619" width="28.08203125" style="1" customWidth="1"/>
    <col min="15620" max="15620" width="17.08203125" style="1" customWidth="1"/>
    <col min="15621" max="15621" width="11.58203125" style="1" customWidth="1"/>
    <col min="15622" max="15624" width="8.6640625" style="1"/>
    <col min="15625" max="15625" width="3" style="1" customWidth="1"/>
    <col min="15626" max="15873" width="8.6640625" style="1"/>
    <col min="15874" max="15874" width="4.25" style="1" customWidth="1"/>
    <col min="15875" max="15875" width="28.08203125" style="1" customWidth="1"/>
    <col min="15876" max="15876" width="17.08203125" style="1" customWidth="1"/>
    <col min="15877" max="15877" width="11.58203125" style="1" customWidth="1"/>
    <col min="15878" max="15880" width="8.6640625" style="1"/>
    <col min="15881" max="15881" width="3" style="1" customWidth="1"/>
    <col min="15882" max="16129" width="8.6640625" style="1"/>
    <col min="16130" max="16130" width="4.25" style="1" customWidth="1"/>
    <col min="16131" max="16131" width="28.08203125" style="1" customWidth="1"/>
    <col min="16132" max="16132" width="17.08203125" style="1" customWidth="1"/>
    <col min="16133" max="16133" width="11.58203125" style="1" customWidth="1"/>
    <col min="16134" max="16136" width="8.6640625" style="1"/>
    <col min="16137" max="16137" width="3" style="1" customWidth="1"/>
    <col min="16138" max="16384" width="8.6640625" style="1"/>
  </cols>
  <sheetData>
    <row r="2" spans="2:8" ht="25" customHeight="1">
      <c r="B2" s="213" t="s">
        <v>7</v>
      </c>
      <c r="C2" s="213"/>
      <c r="D2" s="213"/>
      <c r="E2" s="213"/>
      <c r="F2" s="213"/>
      <c r="G2" s="213"/>
    </row>
    <row r="5" spans="2:8" ht="50" customHeight="1">
      <c r="B5" s="214" t="s">
        <v>144</v>
      </c>
      <c r="C5" s="214"/>
      <c r="D5" s="214"/>
      <c r="E5" s="214"/>
      <c r="F5" s="214"/>
      <c r="G5" s="214"/>
      <c r="H5" s="73"/>
    </row>
    <row r="7" spans="2:8" ht="18">
      <c r="H7"/>
    </row>
    <row r="8" spans="2:8" ht="24" customHeight="1">
      <c r="B8" s="215" t="s">
        <v>8</v>
      </c>
      <c r="C8" s="216"/>
      <c r="D8" s="210"/>
      <c r="E8" s="211"/>
      <c r="F8" s="211"/>
      <c r="G8" s="212"/>
      <c r="H8"/>
    </row>
    <row r="9" spans="2:8" ht="24" customHeight="1">
      <c r="B9" s="215" t="s">
        <v>9</v>
      </c>
      <c r="C9" s="216"/>
      <c r="D9" s="210"/>
      <c r="E9" s="211"/>
      <c r="F9" s="211"/>
      <c r="G9" s="212"/>
      <c r="H9"/>
    </row>
    <row r="10" spans="2:8" ht="24" customHeight="1">
      <c r="B10" s="206" t="s">
        <v>10</v>
      </c>
      <c r="C10" s="207"/>
      <c r="D10" s="210"/>
      <c r="E10" s="211"/>
      <c r="F10" s="211"/>
      <c r="G10" s="212"/>
      <c r="H10"/>
    </row>
    <row r="11" spans="2:8" ht="24" customHeight="1">
      <c r="B11" s="206" t="s">
        <v>71</v>
      </c>
      <c r="C11" s="207"/>
      <c r="D11" s="210"/>
      <c r="E11" s="211"/>
      <c r="F11" s="211"/>
      <c r="G11" s="212"/>
      <c r="H11"/>
    </row>
    <row r="12" spans="2:8" ht="24" customHeight="1">
      <c r="B12" s="208" t="s">
        <v>11</v>
      </c>
      <c r="C12" s="209"/>
      <c r="D12" s="210"/>
      <c r="E12" s="211"/>
      <c r="F12" s="211"/>
      <c r="G12" s="212"/>
      <c r="H12"/>
    </row>
    <row r="13" spans="2:8" ht="24" customHeight="1">
      <c r="B13" s="215" t="s">
        <v>12</v>
      </c>
      <c r="C13" s="216"/>
      <c r="D13" s="217" t="s">
        <v>13</v>
      </c>
      <c r="E13" s="218"/>
      <c r="F13" s="218"/>
      <c r="G13" s="219"/>
      <c r="H13"/>
    </row>
    <row r="15" spans="2:8" s="75" customFormat="1" ht="14">
      <c r="B15" s="75" t="s">
        <v>173</v>
      </c>
      <c r="C15" s="76"/>
    </row>
    <row r="16" spans="2:8" s="75" customFormat="1" ht="6.5" customHeight="1">
      <c r="B16" s="77"/>
      <c r="C16" s="78"/>
      <c r="D16" s="79"/>
      <c r="E16" s="80"/>
      <c r="F16" s="80"/>
      <c r="G16" s="81"/>
    </row>
    <row r="17" spans="2:7" s="75" customFormat="1">
      <c r="B17" s="82"/>
      <c r="C17" s="83" t="s">
        <v>176</v>
      </c>
      <c r="D17" s="84"/>
      <c r="G17" s="85"/>
    </row>
    <row r="18" spans="2:7" s="75" customFormat="1" ht="6" customHeight="1">
      <c r="B18" s="82"/>
      <c r="C18" s="86"/>
      <c r="D18" s="78"/>
      <c r="G18" s="85"/>
    </row>
    <row r="19" spans="2:7" s="75" customFormat="1" ht="18">
      <c r="B19" s="82"/>
      <c r="C19" s="87" t="s">
        <v>174</v>
      </c>
      <c r="D19" s="88"/>
      <c r="G19" s="85"/>
    </row>
    <row r="20" spans="2:7" s="75" customFormat="1" ht="18">
      <c r="B20" s="82"/>
      <c r="C20" s="84" t="s">
        <v>159</v>
      </c>
      <c r="D20" s="84"/>
      <c r="E20" t="s">
        <v>160</v>
      </c>
      <c r="G20" s="85"/>
    </row>
    <row r="21" spans="2:7" s="75" customFormat="1" ht="18">
      <c r="B21" s="82"/>
      <c r="C21" s="84" t="s">
        <v>159</v>
      </c>
      <c r="D21" s="89"/>
      <c r="E21"/>
      <c r="G21" s="85"/>
    </row>
    <row r="22" spans="2:7" s="75" customFormat="1" ht="18">
      <c r="B22" s="82"/>
      <c r="C22" s="84" t="s">
        <v>159</v>
      </c>
      <c r="D22" s="89"/>
      <c r="E22"/>
      <c r="G22" s="85"/>
    </row>
    <row r="23" spans="2:7" s="75" customFormat="1" ht="18">
      <c r="B23" s="82"/>
      <c r="C23" s="84" t="s">
        <v>159</v>
      </c>
      <c r="D23" s="89"/>
      <c r="E23"/>
      <c r="G23" s="85"/>
    </row>
    <row r="24" spans="2:7" s="75" customFormat="1" ht="18">
      <c r="B24" s="82"/>
      <c r="C24" s="84" t="s">
        <v>161</v>
      </c>
      <c r="D24" s="89"/>
      <c r="E24"/>
      <c r="G24" s="85"/>
    </row>
    <row r="25" spans="2:7" s="75" customFormat="1" ht="18">
      <c r="B25" s="82"/>
      <c r="C25" s="84" t="s">
        <v>162</v>
      </c>
      <c r="D25" s="89">
        <f>SUM(D20:D24)</f>
        <v>0</v>
      </c>
      <c r="E25" t="s">
        <v>163</v>
      </c>
      <c r="G25" s="85"/>
    </row>
    <row r="26" spans="2:7" s="75" customFormat="1" ht="5.5" customHeight="1">
      <c r="B26" s="82"/>
      <c r="C26" s="86"/>
      <c r="D26"/>
      <c r="G26" s="85"/>
    </row>
    <row r="27" spans="2:7" s="75" customFormat="1" ht="18">
      <c r="B27" s="82"/>
      <c r="C27" s="86" t="s">
        <v>175</v>
      </c>
      <c r="D27" s="88"/>
      <c r="G27" s="85"/>
    </row>
    <row r="28" spans="2:7" s="75" customFormat="1" ht="18">
      <c r="B28" s="82"/>
      <c r="C28" s="84" t="s">
        <v>164</v>
      </c>
      <c r="D28" s="90"/>
      <c r="E28" s="75" t="s">
        <v>165</v>
      </c>
      <c r="G28" s="85"/>
    </row>
    <row r="29" spans="2:7" s="75" customFormat="1" ht="18">
      <c r="B29" s="82"/>
      <c r="C29" s="84" t="s">
        <v>166</v>
      </c>
      <c r="D29" s="90"/>
      <c r="E29" s="75" t="s">
        <v>167</v>
      </c>
      <c r="G29" s="85"/>
    </row>
    <row r="30" spans="2:7" s="75" customFormat="1" ht="18">
      <c r="B30" s="82"/>
      <c r="C30" s="84" t="s">
        <v>168</v>
      </c>
      <c r="D30" s="90"/>
      <c r="G30" s="85"/>
    </row>
    <row r="31" spans="2:7" s="75" customFormat="1" ht="18">
      <c r="B31" s="82"/>
      <c r="C31" s="84" t="s">
        <v>169</v>
      </c>
      <c r="D31" s="90"/>
      <c r="G31" s="85"/>
    </row>
    <row r="32" spans="2:7" s="75" customFormat="1" ht="18">
      <c r="B32" s="82"/>
      <c r="C32" s="89" t="s">
        <v>170</v>
      </c>
      <c r="D32" s="89"/>
      <c r="G32" s="85"/>
    </row>
    <row r="33" spans="2:10" s="75" customFormat="1" ht="18">
      <c r="B33" s="82"/>
      <c r="C33" s="89" t="s">
        <v>171</v>
      </c>
      <c r="D33" s="89"/>
      <c r="G33" s="85"/>
    </row>
    <row r="34" spans="2:10" s="75" customFormat="1" ht="18">
      <c r="B34" s="82"/>
      <c r="C34" s="89" t="s">
        <v>172</v>
      </c>
      <c r="D34" s="89"/>
      <c r="G34" s="85"/>
    </row>
    <row r="35" spans="2:10" s="75" customFormat="1" ht="9" customHeight="1">
      <c r="B35" s="91"/>
      <c r="C35" s="92"/>
      <c r="D35" s="92"/>
      <c r="E35" s="93"/>
      <c r="F35" s="93"/>
      <c r="G35" s="94"/>
      <c r="H35" s="82"/>
    </row>
    <row r="36" spans="2:10" ht="12" customHeight="1"/>
    <row r="37" spans="2:10" ht="30" customHeight="1">
      <c r="B37" s="227" t="s">
        <v>145</v>
      </c>
      <c r="C37" s="228"/>
      <c r="D37" s="228"/>
      <c r="E37" s="228"/>
      <c r="F37" s="228"/>
      <c r="G37" s="229"/>
    </row>
    <row r="38" spans="2:10" ht="20" customHeight="1">
      <c r="B38" s="3" t="s">
        <v>15</v>
      </c>
      <c r="C38" s="215" t="s">
        <v>16</v>
      </c>
      <c r="D38" s="216"/>
      <c r="E38" s="4" t="s">
        <v>17</v>
      </c>
      <c r="F38" s="215" t="s">
        <v>18</v>
      </c>
      <c r="G38" s="216"/>
    </row>
    <row r="39" spans="2:10" ht="24" customHeight="1">
      <c r="B39" s="5">
        <v>1</v>
      </c>
      <c r="C39" s="222" t="s">
        <v>19</v>
      </c>
      <c r="D39" s="222"/>
      <c r="E39" s="5"/>
      <c r="F39" s="225"/>
      <c r="G39" s="226"/>
    </row>
    <row r="40" spans="2:10" ht="24" customHeight="1">
      <c r="B40" s="5">
        <v>2</v>
      </c>
      <c r="C40" s="222" t="s">
        <v>20</v>
      </c>
      <c r="D40" s="222"/>
      <c r="E40" s="5"/>
      <c r="F40" s="225"/>
      <c r="G40" s="226"/>
    </row>
    <row r="41" spans="2:10" ht="24" customHeight="1">
      <c r="B41" s="5">
        <v>3</v>
      </c>
      <c r="C41" s="222" t="s">
        <v>21</v>
      </c>
      <c r="D41" s="222"/>
      <c r="E41" s="5"/>
      <c r="F41" s="230" t="s">
        <v>22</v>
      </c>
      <c r="G41" s="231"/>
    </row>
    <row r="42" spans="2:10" ht="24" customHeight="1">
      <c r="B42" s="5">
        <v>4</v>
      </c>
      <c r="C42" s="222" t="s">
        <v>23</v>
      </c>
      <c r="D42" s="222"/>
      <c r="E42" s="5"/>
      <c r="F42" s="225"/>
      <c r="G42" s="226"/>
    </row>
    <row r="43" spans="2:10" ht="24" customHeight="1">
      <c r="B43" s="5">
        <v>5</v>
      </c>
      <c r="C43" s="222" t="s">
        <v>24</v>
      </c>
      <c r="D43" s="222"/>
      <c r="E43" s="5"/>
      <c r="F43" s="223"/>
      <c r="G43" s="224"/>
    </row>
    <row r="44" spans="2:10" ht="24" customHeight="1">
      <c r="B44" s="5">
        <v>6</v>
      </c>
      <c r="C44" s="232" t="s">
        <v>153</v>
      </c>
      <c r="D44" s="232"/>
      <c r="E44" s="5"/>
      <c r="F44" s="220"/>
      <c r="G44" s="221"/>
    </row>
    <row r="45" spans="2:10" ht="24" customHeight="1">
      <c r="B45" s="5">
        <v>7</v>
      </c>
      <c r="C45" s="222" t="s">
        <v>26</v>
      </c>
      <c r="D45" s="222"/>
      <c r="E45" s="5"/>
      <c r="F45" s="233" t="s">
        <v>151</v>
      </c>
      <c r="G45" s="234"/>
    </row>
    <row r="46" spans="2:10" ht="24" customHeight="1">
      <c r="B46" s="5">
        <v>8</v>
      </c>
      <c r="C46" s="222" t="s">
        <v>27</v>
      </c>
      <c r="D46" s="222"/>
      <c r="E46" s="5"/>
      <c r="F46" s="233" t="s">
        <v>152</v>
      </c>
      <c r="G46" s="234"/>
    </row>
    <row r="47" spans="2:10" ht="24" customHeight="1">
      <c r="B47" s="5">
        <v>9</v>
      </c>
      <c r="C47" s="222" t="s">
        <v>146</v>
      </c>
      <c r="D47" s="222"/>
      <c r="E47" s="5"/>
      <c r="F47" s="225"/>
      <c r="G47" s="226"/>
    </row>
    <row r="48" spans="2:10" ht="24" customHeight="1">
      <c r="B48" s="5">
        <v>10</v>
      </c>
      <c r="C48" s="222" t="s">
        <v>25</v>
      </c>
      <c r="D48" s="222"/>
      <c r="E48" s="5"/>
      <c r="F48" s="225"/>
      <c r="G48" s="226"/>
      <c r="J48" s="1" t="s">
        <v>187</v>
      </c>
    </row>
    <row r="49" ht="25" customHeight="1"/>
    <row r="50" ht="25" customHeight="1"/>
    <row r="51" ht="25" customHeight="1"/>
    <row r="52" ht="25" customHeight="1"/>
    <row r="53" ht="25" customHeight="1"/>
    <row r="54" ht="25" customHeight="1"/>
  </sheetData>
  <mergeCells count="37">
    <mergeCell ref="F47:G47"/>
    <mergeCell ref="C44:D44"/>
    <mergeCell ref="C47:D47"/>
    <mergeCell ref="C48:D48"/>
    <mergeCell ref="C45:D45"/>
    <mergeCell ref="F48:G48"/>
    <mergeCell ref="C46:D46"/>
    <mergeCell ref="F46:G46"/>
    <mergeCell ref="F45:G45"/>
    <mergeCell ref="D13:G13"/>
    <mergeCell ref="F44:G44"/>
    <mergeCell ref="C43:D43"/>
    <mergeCell ref="F43:G43"/>
    <mergeCell ref="C39:D39"/>
    <mergeCell ref="F39:G39"/>
    <mergeCell ref="B37:G37"/>
    <mergeCell ref="C38:D38"/>
    <mergeCell ref="F38:G38"/>
    <mergeCell ref="C40:D40"/>
    <mergeCell ref="F40:G40"/>
    <mergeCell ref="C41:D41"/>
    <mergeCell ref="F41:G41"/>
    <mergeCell ref="B13:C13"/>
    <mergeCell ref="C42:D42"/>
    <mergeCell ref="F42:G42"/>
    <mergeCell ref="B11:C11"/>
    <mergeCell ref="B12:C12"/>
    <mergeCell ref="D8:G8"/>
    <mergeCell ref="B2:G2"/>
    <mergeCell ref="B5:G5"/>
    <mergeCell ref="D9:G9"/>
    <mergeCell ref="D10:G10"/>
    <mergeCell ref="B8:C8"/>
    <mergeCell ref="B9:C9"/>
    <mergeCell ref="B10:C10"/>
    <mergeCell ref="D11:G11"/>
    <mergeCell ref="D12:G12"/>
  </mergeCells>
  <phoneticPr fontId="1"/>
  <dataValidations count="2">
    <dataValidation type="list" allowBlank="1" showInputMessage="1" showErrorMessage="1" sqref="WVM983077:WVM983087 WLQ983077:WLQ983087 WBU983077:WBU983087 VRY983077:VRY983087 VIC983077:VIC983087 UYG983077:UYG983087 UOK983077:UOK983087 UEO983077:UEO983087 TUS983077:TUS983087 TKW983077:TKW983087 TBA983077:TBA983087 SRE983077:SRE983087 SHI983077:SHI983087 RXM983077:RXM983087 RNQ983077:RNQ983087 RDU983077:RDU983087 QTY983077:QTY983087 QKC983077:QKC983087 QAG983077:QAG983087 PQK983077:PQK983087 PGO983077:PGO983087 OWS983077:OWS983087 OMW983077:OMW983087 ODA983077:ODA983087 NTE983077:NTE983087 NJI983077:NJI983087 MZM983077:MZM983087 MPQ983077:MPQ983087 MFU983077:MFU983087 LVY983077:LVY983087 LMC983077:LMC983087 LCG983077:LCG983087 KSK983077:KSK983087 KIO983077:KIO983087 JYS983077:JYS983087 JOW983077:JOW983087 JFA983077:JFA983087 IVE983077:IVE983087 ILI983077:ILI983087 IBM983077:IBM983087 HRQ983077:HRQ983087 HHU983077:HHU983087 GXY983077:GXY983087 GOC983077:GOC983087 GEG983077:GEG983087 FUK983077:FUK983087 FKO983077:FKO983087 FAS983077:FAS983087 EQW983077:EQW983087 EHA983077:EHA983087 DXE983077:DXE983087 DNI983077:DNI983087 DDM983077:DDM983087 CTQ983077:CTQ983087 CJU983077:CJU983087 BZY983077:BZY983087 BQC983077:BQC983087 BGG983077:BGG983087 AWK983077:AWK983087 AMO983077:AMO983087 ACS983077:ACS983087 SW983077:SW983087 JA983077:JA983087 E983077:E983087 WVM917541:WVM917551 WLQ917541:WLQ917551 WBU917541:WBU917551 VRY917541:VRY917551 VIC917541:VIC917551 UYG917541:UYG917551 UOK917541:UOK917551 UEO917541:UEO917551 TUS917541:TUS917551 TKW917541:TKW917551 TBA917541:TBA917551 SRE917541:SRE917551 SHI917541:SHI917551 RXM917541:RXM917551 RNQ917541:RNQ917551 RDU917541:RDU917551 QTY917541:QTY917551 QKC917541:QKC917551 QAG917541:QAG917551 PQK917541:PQK917551 PGO917541:PGO917551 OWS917541:OWS917551 OMW917541:OMW917551 ODA917541:ODA917551 NTE917541:NTE917551 NJI917541:NJI917551 MZM917541:MZM917551 MPQ917541:MPQ917551 MFU917541:MFU917551 LVY917541:LVY917551 LMC917541:LMC917551 LCG917541:LCG917551 KSK917541:KSK917551 KIO917541:KIO917551 JYS917541:JYS917551 JOW917541:JOW917551 JFA917541:JFA917551 IVE917541:IVE917551 ILI917541:ILI917551 IBM917541:IBM917551 HRQ917541:HRQ917551 HHU917541:HHU917551 GXY917541:GXY917551 GOC917541:GOC917551 GEG917541:GEG917551 FUK917541:FUK917551 FKO917541:FKO917551 FAS917541:FAS917551 EQW917541:EQW917551 EHA917541:EHA917551 DXE917541:DXE917551 DNI917541:DNI917551 DDM917541:DDM917551 CTQ917541:CTQ917551 CJU917541:CJU917551 BZY917541:BZY917551 BQC917541:BQC917551 BGG917541:BGG917551 AWK917541:AWK917551 AMO917541:AMO917551 ACS917541:ACS917551 SW917541:SW917551 JA917541:JA917551 E917541:E917551 WVM852005:WVM852015 WLQ852005:WLQ852015 WBU852005:WBU852015 VRY852005:VRY852015 VIC852005:VIC852015 UYG852005:UYG852015 UOK852005:UOK852015 UEO852005:UEO852015 TUS852005:TUS852015 TKW852005:TKW852015 TBA852005:TBA852015 SRE852005:SRE852015 SHI852005:SHI852015 RXM852005:RXM852015 RNQ852005:RNQ852015 RDU852005:RDU852015 QTY852005:QTY852015 QKC852005:QKC852015 QAG852005:QAG852015 PQK852005:PQK852015 PGO852005:PGO852015 OWS852005:OWS852015 OMW852005:OMW852015 ODA852005:ODA852015 NTE852005:NTE852015 NJI852005:NJI852015 MZM852005:MZM852015 MPQ852005:MPQ852015 MFU852005:MFU852015 LVY852005:LVY852015 LMC852005:LMC852015 LCG852005:LCG852015 KSK852005:KSK852015 KIO852005:KIO852015 JYS852005:JYS852015 JOW852005:JOW852015 JFA852005:JFA852015 IVE852005:IVE852015 ILI852005:ILI852015 IBM852005:IBM852015 HRQ852005:HRQ852015 HHU852005:HHU852015 GXY852005:GXY852015 GOC852005:GOC852015 GEG852005:GEG852015 FUK852005:FUK852015 FKO852005:FKO852015 FAS852005:FAS852015 EQW852005:EQW852015 EHA852005:EHA852015 DXE852005:DXE852015 DNI852005:DNI852015 DDM852005:DDM852015 CTQ852005:CTQ852015 CJU852005:CJU852015 BZY852005:BZY852015 BQC852005:BQC852015 BGG852005:BGG852015 AWK852005:AWK852015 AMO852005:AMO852015 ACS852005:ACS852015 SW852005:SW852015 JA852005:JA852015 E852005:E852015 WVM786469:WVM786479 WLQ786469:WLQ786479 WBU786469:WBU786479 VRY786469:VRY786479 VIC786469:VIC786479 UYG786469:UYG786479 UOK786469:UOK786479 UEO786469:UEO786479 TUS786469:TUS786479 TKW786469:TKW786479 TBA786469:TBA786479 SRE786469:SRE786479 SHI786469:SHI786479 RXM786469:RXM786479 RNQ786469:RNQ786479 RDU786469:RDU786479 QTY786469:QTY786479 QKC786469:QKC786479 QAG786469:QAG786479 PQK786469:PQK786479 PGO786469:PGO786479 OWS786469:OWS786479 OMW786469:OMW786479 ODA786469:ODA786479 NTE786469:NTE786479 NJI786469:NJI786479 MZM786469:MZM786479 MPQ786469:MPQ786479 MFU786469:MFU786479 LVY786469:LVY786479 LMC786469:LMC786479 LCG786469:LCG786479 KSK786469:KSK786479 KIO786469:KIO786479 JYS786469:JYS786479 JOW786469:JOW786479 JFA786469:JFA786479 IVE786469:IVE786479 ILI786469:ILI786479 IBM786469:IBM786479 HRQ786469:HRQ786479 HHU786469:HHU786479 GXY786469:GXY786479 GOC786469:GOC786479 GEG786469:GEG786479 FUK786469:FUK786479 FKO786469:FKO786479 FAS786469:FAS786479 EQW786469:EQW786479 EHA786469:EHA786479 DXE786469:DXE786479 DNI786469:DNI786479 DDM786469:DDM786479 CTQ786469:CTQ786479 CJU786469:CJU786479 BZY786469:BZY786479 BQC786469:BQC786479 BGG786469:BGG786479 AWK786469:AWK786479 AMO786469:AMO786479 ACS786469:ACS786479 SW786469:SW786479 JA786469:JA786479 E786469:E786479 WVM720933:WVM720943 WLQ720933:WLQ720943 WBU720933:WBU720943 VRY720933:VRY720943 VIC720933:VIC720943 UYG720933:UYG720943 UOK720933:UOK720943 UEO720933:UEO720943 TUS720933:TUS720943 TKW720933:TKW720943 TBA720933:TBA720943 SRE720933:SRE720943 SHI720933:SHI720943 RXM720933:RXM720943 RNQ720933:RNQ720943 RDU720933:RDU720943 QTY720933:QTY720943 QKC720933:QKC720943 QAG720933:QAG720943 PQK720933:PQK720943 PGO720933:PGO720943 OWS720933:OWS720943 OMW720933:OMW720943 ODA720933:ODA720943 NTE720933:NTE720943 NJI720933:NJI720943 MZM720933:MZM720943 MPQ720933:MPQ720943 MFU720933:MFU720943 LVY720933:LVY720943 LMC720933:LMC720943 LCG720933:LCG720943 KSK720933:KSK720943 KIO720933:KIO720943 JYS720933:JYS720943 JOW720933:JOW720943 JFA720933:JFA720943 IVE720933:IVE720943 ILI720933:ILI720943 IBM720933:IBM720943 HRQ720933:HRQ720943 HHU720933:HHU720943 GXY720933:GXY720943 GOC720933:GOC720943 GEG720933:GEG720943 FUK720933:FUK720943 FKO720933:FKO720943 FAS720933:FAS720943 EQW720933:EQW720943 EHA720933:EHA720943 DXE720933:DXE720943 DNI720933:DNI720943 DDM720933:DDM720943 CTQ720933:CTQ720943 CJU720933:CJU720943 BZY720933:BZY720943 BQC720933:BQC720943 BGG720933:BGG720943 AWK720933:AWK720943 AMO720933:AMO720943 ACS720933:ACS720943 SW720933:SW720943 JA720933:JA720943 E720933:E720943 WVM655397:WVM655407 WLQ655397:WLQ655407 WBU655397:WBU655407 VRY655397:VRY655407 VIC655397:VIC655407 UYG655397:UYG655407 UOK655397:UOK655407 UEO655397:UEO655407 TUS655397:TUS655407 TKW655397:TKW655407 TBA655397:TBA655407 SRE655397:SRE655407 SHI655397:SHI655407 RXM655397:RXM655407 RNQ655397:RNQ655407 RDU655397:RDU655407 QTY655397:QTY655407 QKC655397:QKC655407 QAG655397:QAG655407 PQK655397:PQK655407 PGO655397:PGO655407 OWS655397:OWS655407 OMW655397:OMW655407 ODA655397:ODA655407 NTE655397:NTE655407 NJI655397:NJI655407 MZM655397:MZM655407 MPQ655397:MPQ655407 MFU655397:MFU655407 LVY655397:LVY655407 LMC655397:LMC655407 LCG655397:LCG655407 KSK655397:KSK655407 KIO655397:KIO655407 JYS655397:JYS655407 JOW655397:JOW655407 JFA655397:JFA655407 IVE655397:IVE655407 ILI655397:ILI655407 IBM655397:IBM655407 HRQ655397:HRQ655407 HHU655397:HHU655407 GXY655397:GXY655407 GOC655397:GOC655407 GEG655397:GEG655407 FUK655397:FUK655407 FKO655397:FKO655407 FAS655397:FAS655407 EQW655397:EQW655407 EHA655397:EHA655407 DXE655397:DXE655407 DNI655397:DNI655407 DDM655397:DDM655407 CTQ655397:CTQ655407 CJU655397:CJU655407 BZY655397:BZY655407 BQC655397:BQC655407 BGG655397:BGG655407 AWK655397:AWK655407 AMO655397:AMO655407 ACS655397:ACS655407 SW655397:SW655407 JA655397:JA655407 E655397:E655407 WVM589861:WVM589871 WLQ589861:WLQ589871 WBU589861:WBU589871 VRY589861:VRY589871 VIC589861:VIC589871 UYG589861:UYG589871 UOK589861:UOK589871 UEO589861:UEO589871 TUS589861:TUS589871 TKW589861:TKW589871 TBA589861:TBA589871 SRE589861:SRE589871 SHI589861:SHI589871 RXM589861:RXM589871 RNQ589861:RNQ589871 RDU589861:RDU589871 QTY589861:QTY589871 QKC589861:QKC589871 QAG589861:QAG589871 PQK589861:PQK589871 PGO589861:PGO589871 OWS589861:OWS589871 OMW589861:OMW589871 ODA589861:ODA589871 NTE589861:NTE589871 NJI589861:NJI589871 MZM589861:MZM589871 MPQ589861:MPQ589871 MFU589861:MFU589871 LVY589861:LVY589871 LMC589861:LMC589871 LCG589861:LCG589871 KSK589861:KSK589871 KIO589861:KIO589871 JYS589861:JYS589871 JOW589861:JOW589871 JFA589861:JFA589871 IVE589861:IVE589871 ILI589861:ILI589871 IBM589861:IBM589871 HRQ589861:HRQ589871 HHU589861:HHU589871 GXY589861:GXY589871 GOC589861:GOC589871 GEG589861:GEG589871 FUK589861:FUK589871 FKO589861:FKO589871 FAS589861:FAS589871 EQW589861:EQW589871 EHA589861:EHA589871 DXE589861:DXE589871 DNI589861:DNI589871 DDM589861:DDM589871 CTQ589861:CTQ589871 CJU589861:CJU589871 BZY589861:BZY589871 BQC589861:BQC589871 BGG589861:BGG589871 AWK589861:AWK589871 AMO589861:AMO589871 ACS589861:ACS589871 SW589861:SW589871 JA589861:JA589871 E589861:E589871 WVM524325:WVM524335 WLQ524325:WLQ524335 WBU524325:WBU524335 VRY524325:VRY524335 VIC524325:VIC524335 UYG524325:UYG524335 UOK524325:UOK524335 UEO524325:UEO524335 TUS524325:TUS524335 TKW524325:TKW524335 TBA524325:TBA524335 SRE524325:SRE524335 SHI524325:SHI524335 RXM524325:RXM524335 RNQ524325:RNQ524335 RDU524325:RDU524335 QTY524325:QTY524335 QKC524325:QKC524335 QAG524325:QAG524335 PQK524325:PQK524335 PGO524325:PGO524335 OWS524325:OWS524335 OMW524325:OMW524335 ODA524325:ODA524335 NTE524325:NTE524335 NJI524325:NJI524335 MZM524325:MZM524335 MPQ524325:MPQ524335 MFU524325:MFU524335 LVY524325:LVY524335 LMC524325:LMC524335 LCG524325:LCG524335 KSK524325:KSK524335 KIO524325:KIO524335 JYS524325:JYS524335 JOW524325:JOW524335 JFA524325:JFA524335 IVE524325:IVE524335 ILI524325:ILI524335 IBM524325:IBM524335 HRQ524325:HRQ524335 HHU524325:HHU524335 GXY524325:GXY524335 GOC524325:GOC524335 GEG524325:GEG524335 FUK524325:FUK524335 FKO524325:FKO524335 FAS524325:FAS524335 EQW524325:EQW524335 EHA524325:EHA524335 DXE524325:DXE524335 DNI524325:DNI524335 DDM524325:DDM524335 CTQ524325:CTQ524335 CJU524325:CJU524335 BZY524325:BZY524335 BQC524325:BQC524335 BGG524325:BGG524335 AWK524325:AWK524335 AMO524325:AMO524335 ACS524325:ACS524335 SW524325:SW524335 JA524325:JA524335 E524325:E524335 WVM458789:WVM458799 WLQ458789:WLQ458799 WBU458789:WBU458799 VRY458789:VRY458799 VIC458789:VIC458799 UYG458789:UYG458799 UOK458789:UOK458799 UEO458789:UEO458799 TUS458789:TUS458799 TKW458789:TKW458799 TBA458789:TBA458799 SRE458789:SRE458799 SHI458789:SHI458799 RXM458789:RXM458799 RNQ458789:RNQ458799 RDU458789:RDU458799 QTY458789:QTY458799 QKC458789:QKC458799 QAG458789:QAG458799 PQK458789:PQK458799 PGO458789:PGO458799 OWS458789:OWS458799 OMW458789:OMW458799 ODA458789:ODA458799 NTE458789:NTE458799 NJI458789:NJI458799 MZM458789:MZM458799 MPQ458789:MPQ458799 MFU458789:MFU458799 LVY458789:LVY458799 LMC458789:LMC458799 LCG458789:LCG458799 KSK458789:KSK458799 KIO458789:KIO458799 JYS458789:JYS458799 JOW458789:JOW458799 JFA458789:JFA458799 IVE458789:IVE458799 ILI458789:ILI458799 IBM458789:IBM458799 HRQ458789:HRQ458799 HHU458789:HHU458799 GXY458789:GXY458799 GOC458789:GOC458799 GEG458789:GEG458799 FUK458789:FUK458799 FKO458789:FKO458799 FAS458789:FAS458799 EQW458789:EQW458799 EHA458789:EHA458799 DXE458789:DXE458799 DNI458789:DNI458799 DDM458789:DDM458799 CTQ458789:CTQ458799 CJU458789:CJU458799 BZY458789:BZY458799 BQC458789:BQC458799 BGG458789:BGG458799 AWK458789:AWK458799 AMO458789:AMO458799 ACS458789:ACS458799 SW458789:SW458799 JA458789:JA458799 E458789:E458799 WVM393253:WVM393263 WLQ393253:WLQ393263 WBU393253:WBU393263 VRY393253:VRY393263 VIC393253:VIC393263 UYG393253:UYG393263 UOK393253:UOK393263 UEO393253:UEO393263 TUS393253:TUS393263 TKW393253:TKW393263 TBA393253:TBA393263 SRE393253:SRE393263 SHI393253:SHI393263 RXM393253:RXM393263 RNQ393253:RNQ393263 RDU393253:RDU393263 QTY393253:QTY393263 QKC393253:QKC393263 QAG393253:QAG393263 PQK393253:PQK393263 PGO393253:PGO393263 OWS393253:OWS393263 OMW393253:OMW393263 ODA393253:ODA393263 NTE393253:NTE393263 NJI393253:NJI393263 MZM393253:MZM393263 MPQ393253:MPQ393263 MFU393253:MFU393263 LVY393253:LVY393263 LMC393253:LMC393263 LCG393253:LCG393263 KSK393253:KSK393263 KIO393253:KIO393263 JYS393253:JYS393263 JOW393253:JOW393263 JFA393253:JFA393263 IVE393253:IVE393263 ILI393253:ILI393263 IBM393253:IBM393263 HRQ393253:HRQ393263 HHU393253:HHU393263 GXY393253:GXY393263 GOC393253:GOC393263 GEG393253:GEG393263 FUK393253:FUK393263 FKO393253:FKO393263 FAS393253:FAS393263 EQW393253:EQW393263 EHA393253:EHA393263 DXE393253:DXE393263 DNI393253:DNI393263 DDM393253:DDM393263 CTQ393253:CTQ393263 CJU393253:CJU393263 BZY393253:BZY393263 BQC393253:BQC393263 BGG393253:BGG393263 AWK393253:AWK393263 AMO393253:AMO393263 ACS393253:ACS393263 SW393253:SW393263 JA393253:JA393263 E393253:E393263 WVM327717:WVM327727 WLQ327717:WLQ327727 WBU327717:WBU327727 VRY327717:VRY327727 VIC327717:VIC327727 UYG327717:UYG327727 UOK327717:UOK327727 UEO327717:UEO327727 TUS327717:TUS327727 TKW327717:TKW327727 TBA327717:TBA327727 SRE327717:SRE327727 SHI327717:SHI327727 RXM327717:RXM327727 RNQ327717:RNQ327727 RDU327717:RDU327727 QTY327717:QTY327727 QKC327717:QKC327727 QAG327717:QAG327727 PQK327717:PQK327727 PGO327717:PGO327727 OWS327717:OWS327727 OMW327717:OMW327727 ODA327717:ODA327727 NTE327717:NTE327727 NJI327717:NJI327727 MZM327717:MZM327727 MPQ327717:MPQ327727 MFU327717:MFU327727 LVY327717:LVY327727 LMC327717:LMC327727 LCG327717:LCG327727 KSK327717:KSK327727 KIO327717:KIO327727 JYS327717:JYS327727 JOW327717:JOW327727 JFA327717:JFA327727 IVE327717:IVE327727 ILI327717:ILI327727 IBM327717:IBM327727 HRQ327717:HRQ327727 HHU327717:HHU327727 GXY327717:GXY327727 GOC327717:GOC327727 GEG327717:GEG327727 FUK327717:FUK327727 FKO327717:FKO327727 FAS327717:FAS327727 EQW327717:EQW327727 EHA327717:EHA327727 DXE327717:DXE327727 DNI327717:DNI327727 DDM327717:DDM327727 CTQ327717:CTQ327727 CJU327717:CJU327727 BZY327717:BZY327727 BQC327717:BQC327727 BGG327717:BGG327727 AWK327717:AWK327727 AMO327717:AMO327727 ACS327717:ACS327727 SW327717:SW327727 JA327717:JA327727 E327717:E327727 WVM262181:WVM262191 WLQ262181:WLQ262191 WBU262181:WBU262191 VRY262181:VRY262191 VIC262181:VIC262191 UYG262181:UYG262191 UOK262181:UOK262191 UEO262181:UEO262191 TUS262181:TUS262191 TKW262181:TKW262191 TBA262181:TBA262191 SRE262181:SRE262191 SHI262181:SHI262191 RXM262181:RXM262191 RNQ262181:RNQ262191 RDU262181:RDU262191 QTY262181:QTY262191 QKC262181:QKC262191 QAG262181:QAG262191 PQK262181:PQK262191 PGO262181:PGO262191 OWS262181:OWS262191 OMW262181:OMW262191 ODA262181:ODA262191 NTE262181:NTE262191 NJI262181:NJI262191 MZM262181:MZM262191 MPQ262181:MPQ262191 MFU262181:MFU262191 LVY262181:LVY262191 LMC262181:LMC262191 LCG262181:LCG262191 KSK262181:KSK262191 KIO262181:KIO262191 JYS262181:JYS262191 JOW262181:JOW262191 JFA262181:JFA262191 IVE262181:IVE262191 ILI262181:ILI262191 IBM262181:IBM262191 HRQ262181:HRQ262191 HHU262181:HHU262191 GXY262181:GXY262191 GOC262181:GOC262191 GEG262181:GEG262191 FUK262181:FUK262191 FKO262181:FKO262191 FAS262181:FAS262191 EQW262181:EQW262191 EHA262181:EHA262191 DXE262181:DXE262191 DNI262181:DNI262191 DDM262181:DDM262191 CTQ262181:CTQ262191 CJU262181:CJU262191 BZY262181:BZY262191 BQC262181:BQC262191 BGG262181:BGG262191 AWK262181:AWK262191 AMO262181:AMO262191 ACS262181:ACS262191 SW262181:SW262191 JA262181:JA262191 E262181:E262191 WVM196645:WVM196655 WLQ196645:WLQ196655 WBU196645:WBU196655 VRY196645:VRY196655 VIC196645:VIC196655 UYG196645:UYG196655 UOK196645:UOK196655 UEO196645:UEO196655 TUS196645:TUS196655 TKW196645:TKW196655 TBA196645:TBA196655 SRE196645:SRE196655 SHI196645:SHI196655 RXM196645:RXM196655 RNQ196645:RNQ196655 RDU196645:RDU196655 QTY196645:QTY196655 QKC196645:QKC196655 QAG196645:QAG196655 PQK196645:PQK196655 PGO196645:PGO196655 OWS196645:OWS196655 OMW196645:OMW196655 ODA196645:ODA196655 NTE196645:NTE196655 NJI196645:NJI196655 MZM196645:MZM196655 MPQ196645:MPQ196655 MFU196645:MFU196655 LVY196645:LVY196655 LMC196645:LMC196655 LCG196645:LCG196655 KSK196645:KSK196655 KIO196645:KIO196655 JYS196645:JYS196655 JOW196645:JOW196655 JFA196645:JFA196655 IVE196645:IVE196655 ILI196645:ILI196655 IBM196645:IBM196655 HRQ196645:HRQ196655 HHU196645:HHU196655 GXY196645:GXY196655 GOC196645:GOC196655 GEG196645:GEG196655 FUK196645:FUK196655 FKO196645:FKO196655 FAS196645:FAS196655 EQW196645:EQW196655 EHA196645:EHA196655 DXE196645:DXE196655 DNI196645:DNI196655 DDM196645:DDM196655 CTQ196645:CTQ196655 CJU196645:CJU196655 BZY196645:BZY196655 BQC196645:BQC196655 BGG196645:BGG196655 AWK196645:AWK196655 AMO196645:AMO196655 ACS196645:ACS196655 SW196645:SW196655 JA196645:JA196655 E196645:E196655 WVM131109:WVM131119 WLQ131109:WLQ131119 WBU131109:WBU131119 VRY131109:VRY131119 VIC131109:VIC131119 UYG131109:UYG131119 UOK131109:UOK131119 UEO131109:UEO131119 TUS131109:TUS131119 TKW131109:TKW131119 TBA131109:TBA131119 SRE131109:SRE131119 SHI131109:SHI131119 RXM131109:RXM131119 RNQ131109:RNQ131119 RDU131109:RDU131119 QTY131109:QTY131119 QKC131109:QKC131119 QAG131109:QAG131119 PQK131109:PQK131119 PGO131109:PGO131119 OWS131109:OWS131119 OMW131109:OMW131119 ODA131109:ODA131119 NTE131109:NTE131119 NJI131109:NJI131119 MZM131109:MZM131119 MPQ131109:MPQ131119 MFU131109:MFU131119 LVY131109:LVY131119 LMC131109:LMC131119 LCG131109:LCG131119 KSK131109:KSK131119 KIO131109:KIO131119 JYS131109:JYS131119 JOW131109:JOW131119 JFA131109:JFA131119 IVE131109:IVE131119 ILI131109:ILI131119 IBM131109:IBM131119 HRQ131109:HRQ131119 HHU131109:HHU131119 GXY131109:GXY131119 GOC131109:GOC131119 GEG131109:GEG131119 FUK131109:FUK131119 FKO131109:FKO131119 FAS131109:FAS131119 EQW131109:EQW131119 EHA131109:EHA131119 DXE131109:DXE131119 DNI131109:DNI131119 DDM131109:DDM131119 CTQ131109:CTQ131119 CJU131109:CJU131119 BZY131109:BZY131119 BQC131109:BQC131119 BGG131109:BGG131119 AWK131109:AWK131119 AMO131109:AMO131119 ACS131109:ACS131119 SW131109:SW131119 JA131109:JA131119 E131109:E131119 WVM65573:WVM65583 WLQ65573:WLQ65583 WBU65573:WBU65583 VRY65573:VRY65583 VIC65573:VIC65583 UYG65573:UYG65583 UOK65573:UOK65583 UEO65573:UEO65583 TUS65573:TUS65583 TKW65573:TKW65583 TBA65573:TBA65583 SRE65573:SRE65583 SHI65573:SHI65583 RXM65573:RXM65583 RNQ65573:RNQ65583 RDU65573:RDU65583 QTY65573:QTY65583 QKC65573:QKC65583 QAG65573:QAG65583 PQK65573:PQK65583 PGO65573:PGO65583 OWS65573:OWS65583 OMW65573:OMW65583 ODA65573:ODA65583 NTE65573:NTE65583 NJI65573:NJI65583 MZM65573:MZM65583 MPQ65573:MPQ65583 MFU65573:MFU65583 LVY65573:LVY65583 LMC65573:LMC65583 LCG65573:LCG65583 KSK65573:KSK65583 KIO65573:KIO65583 JYS65573:JYS65583 JOW65573:JOW65583 JFA65573:JFA65583 IVE65573:IVE65583 ILI65573:ILI65583 IBM65573:IBM65583 HRQ65573:HRQ65583 HHU65573:HHU65583 GXY65573:GXY65583 GOC65573:GOC65583 GEG65573:GEG65583 FUK65573:FUK65583 FKO65573:FKO65583 FAS65573:FAS65583 EQW65573:EQW65583 EHA65573:EHA65583 DXE65573:DXE65583 DNI65573:DNI65583 DDM65573:DDM65583 CTQ65573:CTQ65583 CJU65573:CJU65583 BZY65573:BZY65583 BQC65573:BQC65583 BGG65573:BGG65583 AWK65573:AWK65583 AMO65573:AMO65583 ACS65573:ACS65583 SW65573:SW65583 JA65573:JA65583 E65573:E65583 JA39:JA48 WVM39:WVM48 WLQ39:WLQ48 WBU39:WBU48 VRY39:VRY48 VIC39:VIC48 UYG39:UYG48 UOK39:UOK48 UEO39:UEO48 TUS39:TUS48 TKW39:TKW48 TBA39:TBA48 SRE39:SRE48 SHI39:SHI48 RXM39:RXM48 RNQ39:RNQ48 RDU39:RDU48 QTY39:QTY48 QKC39:QKC48 QAG39:QAG48 PQK39:PQK48 PGO39:PGO48 OWS39:OWS48 OMW39:OMW48 ODA39:ODA48 NTE39:NTE48 NJI39:NJI48 MZM39:MZM48 MPQ39:MPQ48 MFU39:MFU48 LVY39:LVY48 LMC39:LMC48 LCG39:LCG48 KSK39:KSK48 KIO39:KIO48 JYS39:JYS48 JOW39:JOW48 JFA39:JFA48 IVE39:IVE48 ILI39:ILI48 IBM39:IBM48 HRQ39:HRQ48 HHU39:HHU48 GXY39:GXY48 GOC39:GOC48 GEG39:GEG48 FUK39:FUK48 FKO39:FKO48 FAS39:FAS48 EQW39:EQW48 EHA39:EHA48 DXE39:DXE48 DNI39:DNI48 DDM39:DDM48 CTQ39:CTQ48 CJU39:CJU48 BZY39:BZY48 BQC39:BQC48 BGG39:BGG48 AWK39:AWK48 AMO39:AMO48 ACS39:ACS48 SW39:SW48" xr:uid="{00000000-0002-0000-0000-000000000000}">
      <formula1>#REF!</formula1>
    </dataValidation>
    <dataValidation type="list" allowBlank="1" showInputMessage="1" showErrorMessage="1" sqref="E39:E48" xr:uid="{00000000-0002-0000-0000-000001000000}">
      <formula1>$J$48</formula1>
    </dataValidation>
  </dataValidations>
  <printOptions horizontalCentered="1"/>
  <pageMargins left="0.78740157480314965" right="0.78740157480314965" top="0.98425196850393704" bottom="0.78740157480314965"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AFE6-92C8-4A79-9D37-9CCB155CCABC}">
  <dimension ref="A1:AN66"/>
  <sheetViews>
    <sheetView showGridLines="0" view="pageBreakPreview" topLeftCell="A19" zoomScaleNormal="100" zoomScaleSheetLayoutView="100" workbookViewId="0">
      <selection activeCell="R33" sqref="Q33:R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284</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c r="C12" s="115"/>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6.5" customHeight="1">
      <c r="A13" s="110">
        <v>3</v>
      </c>
      <c r="B13" s="133"/>
      <c r="C13" s="115"/>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c r="C14" s="115"/>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0"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0"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0"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0" ht="15" customHeight="1">
      <c r="A36" s="122" t="s">
        <v>209</v>
      </c>
      <c r="B36" s="123"/>
      <c r="C36" s="124"/>
      <c r="D36" s="124"/>
      <c r="E36" s="124"/>
      <c r="F36" s="125"/>
      <c r="G36" s="124"/>
      <c r="H36" s="126"/>
      <c r="I36" s="126"/>
      <c r="J36" s="126"/>
      <c r="K36" s="126"/>
      <c r="L36" s="126"/>
      <c r="M36" s="126"/>
      <c r="N36" s="126"/>
      <c r="O36" s="126"/>
      <c r="P36" s="126"/>
      <c r="Q36" s="126"/>
      <c r="R36" s="126">
        <v>6</v>
      </c>
      <c r="S36" s="126"/>
      <c r="T36" s="126"/>
      <c r="U36" s="126"/>
      <c r="V36" s="126"/>
      <c r="W36" s="126"/>
      <c r="X36" s="126">
        <v>7</v>
      </c>
      <c r="Y36" s="126"/>
      <c r="Z36" s="126"/>
      <c r="AA36" s="126"/>
      <c r="AB36" s="126"/>
      <c r="AC36" s="126"/>
      <c r="AD36" s="126">
        <v>8</v>
      </c>
      <c r="AE36" s="126"/>
      <c r="AF36" s="126"/>
      <c r="AG36" s="127"/>
      <c r="AH36" s="127"/>
      <c r="AI36" s="127"/>
      <c r="AJ36" s="127">
        <v>9</v>
      </c>
      <c r="AK36" s="128"/>
      <c r="AL36" s="128"/>
      <c r="AM36" s="100"/>
    </row>
    <row r="37" spans="1:40" s="122" customFormat="1" ht="15" customHeight="1">
      <c r="A37" s="122" t="s">
        <v>210</v>
      </c>
      <c r="B37" s="129"/>
      <c r="C37" s="129"/>
      <c r="D37" s="129"/>
      <c r="E37" s="129"/>
      <c r="F37" s="129"/>
      <c r="G37" s="12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row>
    <row r="38" spans="1:40" s="122" customFormat="1" ht="15" customHeight="1">
      <c r="A38" s="122" t="s">
        <v>211</v>
      </c>
      <c r="B38" s="129"/>
      <c r="C38" s="129"/>
      <c r="D38" s="129"/>
      <c r="E38" s="129"/>
      <c r="F38" s="129"/>
      <c r="G38" s="12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row>
    <row r="39" spans="1:40" s="122" customFormat="1" ht="15" customHeight="1">
      <c r="A39" s="122" t="s">
        <v>212</v>
      </c>
      <c r="B39" s="129"/>
      <c r="C39" s="129"/>
      <c r="D39" s="129"/>
      <c r="E39" s="129"/>
      <c r="F39" s="129"/>
      <c r="G39" s="12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row>
    <row r="40" spans="1:40" s="122" customFormat="1" ht="15" customHeight="1">
      <c r="A40" s="122" t="s">
        <v>213</v>
      </c>
      <c r="B40" s="129"/>
      <c r="C40" s="129"/>
      <c r="D40" s="129"/>
      <c r="E40" s="129"/>
      <c r="F40" s="129"/>
      <c r="G40" s="12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row>
    <row r="41" spans="1:40" ht="15" customHeight="1">
      <c r="A41" s="122" t="s">
        <v>214</v>
      </c>
      <c r="B41" s="130"/>
      <c r="C41" s="122"/>
      <c r="D41" s="122"/>
      <c r="E41" s="122"/>
      <c r="F41" s="122"/>
      <c r="G41" s="122"/>
    </row>
    <row r="42" spans="1:40" ht="15" customHeight="1">
      <c r="A42" s="122" t="s">
        <v>215</v>
      </c>
      <c r="B42" s="130"/>
      <c r="C42" s="122"/>
      <c r="D42" s="122"/>
      <c r="E42" s="122"/>
      <c r="F42" s="122"/>
      <c r="G42" s="122"/>
    </row>
    <row r="43" spans="1:40" ht="15" customHeight="1">
      <c r="A43" s="122"/>
      <c r="B43" s="111" t="s">
        <v>216</v>
      </c>
      <c r="C43" s="181" t="s">
        <v>217</v>
      </c>
      <c r="D43" s="181"/>
      <c r="E43" s="181"/>
      <c r="F43" s="122"/>
      <c r="G43" s="122"/>
    </row>
    <row r="44" spans="1:40" ht="15" customHeight="1">
      <c r="A44" s="122"/>
      <c r="B44" s="131" t="s">
        <v>218</v>
      </c>
      <c r="C44" s="183" t="s">
        <v>219</v>
      </c>
      <c r="D44" s="183"/>
      <c r="E44" s="183"/>
      <c r="F44" s="122"/>
      <c r="G44" s="122"/>
    </row>
    <row r="45" spans="1:40" ht="15" customHeight="1">
      <c r="A45" s="122"/>
      <c r="B45" s="131" t="s">
        <v>220</v>
      </c>
      <c r="C45" s="183" t="s">
        <v>221</v>
      </c>
      <c r="D45" s="183"/>
      <c r="E45" s="183"/>
      <c r="F45" s="122"/>
      <c r="G45" s="122"/>
    </row>
    <row r="46" spans="1:40" ht="15" customHeight="1">
      <c r="A46" s="122"/>
      <c r="B46" s="131" t="s">
        <v>222</v>
      </c>
      <c r="C46" s="183" t="s">
        <v>223</v>
      </c>
      <c r="D46" s="183"/>
      <c r="E46" s="183"/>
      <c r="F46" s="122"/>
      <c r="G46" s="122"/>
    </row>
    <row r="47" spans="1:40" ht="15" customHeight="1">
      <c r="A47" s="122"/>
      <c r="B47" s="131" t="s">
        <v>224</v>
      </c>
      <c r="C47" s="183" t="s">
        <v>225</v>
      </c>
      <c r="D47" s="183"/>
      <c r="E47" s="183"/>
      <c r="F47" s="122"/>
      <c r="G47" s="122"/>
    </row>
    <row r="48" spans="1:40" ht="15" customHeight="1">
      <c r="A48" s="122"/>
      <c r="B48" s="122" t="s">
        <v>226</v>
      </c>
      <c r="C48" s="122"/>
      <c r="D48" s="122"/>
      <c r="E48" s="122"/>
      <c r="F48" s="122"/>
      <c r="G48" s="122"/>
    </row>
    <row r="49" spans="1:7" ht="15" customHeight="1">
      <c r="A49" s="122"/>
      <c r="B49" s="122" t="s">
        <v>227</v>
      </c>
      <c r="C49" s="122"/>
      <c r="D49" s="122"/>
      <c r="E49" s="122"/>
      <c r="F49" s="122"/>
      <c r="G49" s="122"/>
    </row>
    <row r="50" spans="1:7" ht="15" customHeight="1">
      <c r="A50" s="122"/>
      <c r="B50" s="122" t="s">
        <v>228</v>
      </c>
      <c r="C50" s="122"/>
      <c r="D50" s="122"/>
      <c r="E50" s="122"/>
      <c r="F50" s="122"/>
      <c r="G50" s="122"/>
    </row>
    <row r="51" spans="1:7" ht="15" customHeight="1">
      <c r="A51" s="122" t="s">
        <v>229</v>
      </c>
      <c r="B51" s="130"/>
      <c r="C51" s="122"/>
      <c r="D51" s="122"/>
      <c r="E51" s="122"/>
      <c r="F51" s="122"/>
      <c r="G51" s="122"/>
    </row>
    <row r="52" spans="1:7" ht="15" customHeight="1">
      <c r="A52" s="122" t="s">
        <v>230</v>
      </c>
      <c r="B52" s="130"/>
      <c r="C52" s="122"/>
      <c r="D52" s="122"/>
      <c r="E52" s="122"/>
      <c r="F52" s="122"/>
      <c r="G52" s="122"/>
    </row>
    <row r="53" spans="1:7" ht="15" customHeight="1">
      <c r="A53" s="122" t="s">
        <v>231</v>
      </c>
      <c r="B53" s="130"/>
      <c r="C53" s="122"/>
      <c r="D53" s="122"/>
      <c r="E53" s="122"/>
      <c r="F53" s="122"/>
      <c r="G53" s="122"/>
    </row>
    <row r="54" spans="1:7" ht="15" customHeight="1">
      <c r="A54" s="122" t="s">
        <v>232</v>
      </c>
      <c r="B54" s="130"/>
      <c r="C54" s="122"/>
      <c r="D54" s="122"/>
      <c r="E54" s="122"/>
      <c r="F54" s="122"/>
      <c r="G54" s="122"/>
    </row>
    <row r="55" spans="1:7" ht="15" customHeight="1">
      <c r="A55" s="122" t="s">
        <v>233</v>
      </c>
      <c r="B55" s="130"/>
      <c r="C55" s="122"/>
      <c r="D55" s="122"/>
      <c r="E55" s="122"/>
      <c r="F55" s="122"/>
      <c r="G55" s="122"/>
    </row>
    <row r="56" spans="1:7" ht="15" customHeight="1">
      <c r="A56" s="122" t="s">
        <v>234</v>
      </c>
      <c r="B56" s="130"/>
      <c r="C56" s="122"/>
      <c r="D56" s="122"/>
      <c r="E56" s="122"/>
      <c r="F56" s="122"/>
      <c r="G56" s="122"/>
    </row>
    <row r="57" spans="1:7" ht="15" customHeight="1">
      <c r="A57" s="122"/>
      <c r="B57" s="122" t="s">
        <v>235</v>
      </c>
      <c r="C57" s="122"/>
      <c r="D57" s="122"/>
      <c r="E57" s="122"/>
      <c r="F57" s="122"/>
      <c r="G57" s="122"/>
    </row>
    <row r="58" spans="1:7" ht="15" customHeight="1">
      <c r="A58" s="122"/>
      <c r="B58" s="122" t="s">
        <v>236</v>
      </c>
      <c r="C58" s="122"/>
      <c r="D58" s="122"/>
      <c r="E58" s="122"/>
      <c r="F58" s="122"/>
      <c r="G58" s="122"/>
    </row>
    <row r="59" spans="1:7" ht="15" customHeight="1">
      <c r="A59" s="122" t="s">
        <v>237</v>
      </c>
      <c r="B59" s="130"/>
      <c r="C59" s="122"/>
      <c r="D59" s="122"/>
      <c r="E59" s="122"/>
      <c r="F59" s="122"/>
      <c r="G59" s="122"/>
    </row>
    <row r="60" spans="1:7" ht="15" customHeight="1">
      <c r="A60" s="122" t="s">
        <v>238</v>
      </c>
      <c r="B60" s="130"/>
      <c r="C60" s="122"/>
      <c r="D60" s="122"/>
      <c r="E60" s="122"/>
      <c r="F60" s="122"/>
      <c r="G60" s="122"/>
    </row>
    <row r="61" spans="1:7" ht="15" customHeight="1">
      <c r="A61" s="122" t="s">
        <v>239</v>
      </c>
      <c r="B61" s="130"/>
      <c r="C61" s="122"/>
      <c r="D61" s="122"/>
      <c r="E61" s="122"/>
      <c r="F61" s="122"/>
      <c r="G61" s="122"/>
    </row>
    <row r="62" spans="1:7" ht="15" customHeight="1">
      <c r="A62" s="122" t="s">
        <v>240</v>
      </c>
      <c r="B62" s="130"/>
      <c r="C62" s="122"/>
      <c r="D62" s="122"/>
      <c r="E62" s="122"/>
      <c r="F62" s="122"/>
      <c r="G62" s="122"/>
    </row>
    <row r="63" spans="1:7" ht="15" customHeight="1">
      <c r="A63" s="122" t="s">
        <v>241</v>
      </c>
      <c r="B63" s="130"/>
      <c r="C63" s="122"/>
      <c r="D63" s="122"/>
      <c r="E63" s="122"/>
      <c r="F63" s="122"/>
      <c r="G63" s="122"/>
    </row>
    <row r="64" spans="1:7" ht="15" customHeight="1">
      <c r="A64" s="122" t="s">
        <v>242</v>
      </c>
      <c r="B64" s="130"/>
      <c r="C64" s="122"/>
      <c r="D64" s="122"/>
      <c r="E64" s="122"/>
      <c r="F64" s="122"/>
      <c r="G64" s="122"/>
    </row>
    <row r="65" spans="1:7" ht="15" customHeight="1">
      <c r="A65" s="122" t="s">
        <v>243</v>
      </c>
      <c r="B65" s="130"/>
      <c r="C65" s="122"/>
      <c r="D65" s="122"/>
      <c r="E65" s="122"/>
      <c r="F65" s="122"/>
      <c r="G65" s="122"/>
    </row>
    <row r="66" spans="1:7" ht="15" customHeight="1">
      <c r="A66" s="122" t="s">
        <v>244</v>
      </c>
      <c r="B66" s="130"/>
      <c r="C66" s="122"/>
      <c r="D66" s="122"/>
      <c r="E66" s="122"/>
      <c r="F66" s="122"/>
      <c r="G66" s="122"/>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allowBlank="1" showInputMessage="1" sqref="B11" xr:uid="{1803BB7E-096D-4A01-9204-7E13D646F467}"/>
    <dataValidation type="list" allowBlank="1" showInputMessage="1" sqref="B12:B30" xr:uid="{7180701C-531A-4F21-AA14-5DFBF61B975C}">
      <formula1>INDIRECT($AK$1)</formula1>
    </dataValidation>
    <dataValidation type="list" allowBlank="1" showInputMessage="1" showErrorMessage="1" sqref="AK3:AN3" xr:uid="{A27E79C9-1202-4C33-A658-1F593E6BF7E5}">
      <formula1>"４週,歴月"</formula1>
    </dataValidation>
    <dataValidation type="list" allowBlank="1" showInputMessage="1" showErrorMessage="1" sqref="AK4:AN4" xr:uid="{35480528-D854-4642-B3B8-F85ACD25B597}">
      <formula1>"予定,実績"</formula1>
    </dataValidation>
    <dataValidation type="list" allowBlank="1" showInputMessage="1" showErrorMessage="1" sqref="C11:C30" xr:uid="{33528753-8CF4-405C-84E3-AFF11A9581E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4C53-C9E8-44FD-AEA9-02FB479E934E}">
  <dimension ref="A1:AN66"/>
  <sheetViews>
    <sheetView showGridLines="0" view="pageBreakPreview" topLeftCell="A26" zoomScaleNormal="100" zoomScaleSheetLayoutView="100" workbookViewId="0">
      <selection activeCell="AK33" sqref="AK33:AL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285</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c r="C12" s="115"/>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6.5" customHeight="1">
      <c r="A13" s="110">
        <v>3</v>
      </c>
      <c r="B13" s="133"/>
      <c r="C13" s="115"/>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c r="C14" s="115"/>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19"/>
      <c r="AL32" s="121"/>
      <c r="AM32" s="187"/>
      <c r="AN32" s="187"/>
    </row>
    <row r="33" spans="1:40"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0"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0"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0" ht="15" customHeight="1">
      <c r="A36" s="122" t="s">
        <v>209</v>
      </c>
      <c r="B36" s="123"/>
      <c r="C36" s="124"/>
      <c r="D36" s="124"/>
      <c r="E36" s="124"/>
      <c r="F36" s="125"/>
      <c r="G36" s="124"/>
      <c r="H36" s="126"/>
      <c r="I36" s="126"/>
      <c r="J36" s="126"/>
      <c r="K36" s="126"/>
      <c r="L36" s="126"/>
      <c r="M36" s="126"/>
      <c r="N36" s="126"/>
      <c r="O36" s="126"/>
      <c r="P36" s="126"/>
      <c r="Q36" s="126"/>
      <c r="R36" s="126">
        <v>6</v>
      </c>
      <c r="S36" s="126"/>
      <c r="T36" s="126"/>
      <c r="U36" s="126"/>
      <c r="V36" s="126"/>
      <c r="W36" s="126"/>
      <c r="X36" s="126">
        <v>7</v>
      </c>
      <c r="Y36" s="126"/>
      <c r="Z36" s="126"/>
      <c r="AA36" s="126"/>
      <c r="AB36" s="126"/>
      <c r="AC36" s="126"/>
      <c r="AD36" s="126">
        <v>8</v>
      </c>
      <c r="AE36" s="126"/>
      <c r="AF36" s="126"/>
      <c r="AG36" s="127"/>
      <c r="AH36" s="127"/>
      <c r="AI36" s="127"/>
      <c r="AJ36" s="127">
        <v>9</v>
      </c>
      <c r="AK36" s="128"/>
      <c r="AL36" s="128"/>
      <c r="AM36" s="100"/>
    </row>
    <row r="37" spans="1:40" s="122" customFormat="1" ht="15" customHeight="1">
      <c r="A37" s="122" t="s">
        <v>210</v>
      </c>
      <c r="B37" s="129"/>
      <c r="C37" s="129"/>
      <c r="D37" s="129"/>
      <c r="E37" s="129"/>
      <c r="F37" s="129"/>
      <c r="G37" s="12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row>
    <row r="38" spans="1:40" s="122" customFormat="1" ht="15" customHeight="1">
      <c r="A38" s="122" t="s">
        <v>211</v>
      </c>
      <c r="B38" s="129"/>
      <c r="C38" s="129"/>
      <c r="D38" s="129"/>
      <c r="E38" s="129"/>
      <c r="F38" s="129"/>
      <c r="G38" s="12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row>
    <row r="39" spans="1:40" s="122" customFormat="1" ht="15" customHeight="1">
      <c r="A39" s="122" t="s">
        <v>212</v>
      </c>
      <c r="B39" s="129"/>
      <c r="C39" s="129"/>
      <c r="D39" s="129"/>
      <c r="E39" s="129"/>
      <c r="F39" s="129"/>
      <c r="G39" s="12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row>
    <row r="40" spans="1:40" s="122" customFormat="1" ht="15" customHeight="1">
      <c r="A40" s="122" t="s">
        <v>213</v>
      </c>
      <c r="B40" s="129"/>
      <c r="C40" s="129"/>
      <c r="D40" s="129"/>
      <c r="E40" s="129"/>
      <c r="F40" s="129"/>
      <c r="G40" s="12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row>
    <row r="41" spans="1:40" ht="15" customHeight="1">
      <c r="A41" s="122" t="s">
        <v>214</v>
      </c>
      <c r="B41" s="130"/>
      <c r="C41" s="122"/>
      <c r="D41" s="122"/>
      <c r="E41" s="122"/>
      <c r="F41" s="122"/>
      <c r="G41" s="122"/>
    </row>
    <row r="42" spans="1:40" ht="15" customHeight="1">
      <c r="A42" s="122" t="s">
        <v>215</v>
      </c>
      <c r="B42" s="130"/>
      <c r="C42" s="122"/>
      <c r="D42" s="122"/>
      <c r="E42" s="122"/>
      <c r="F42" s="122"/>
      <c r="G42" s="122"/>
    </row>
    <row r="43" spans="1:40" ht="15" customHeight="1">
      <c r="A43" s="122"/>
      <c r="B43" s="111" t="s">
        <v>216</v>
      </c>
      <c r="C43" s="181" t="s">
        <v>217</v>
      </c>
      <c r="D43" s="181"/>
      <c r="E43" s="181"/>
      <c r="F43" s="122"/>
      <c r="G43" s="122"/>
    </row>
    <row r="44" spans="1:40" ht="15" customHeight="1">
      <c r="A44" s="122"/>
      <c r="B44" s="131" t="s">
        <v>218</v>
      </c>
      <c r="C44" s="183" t="s">
        <v>219</v>
      </c>
      <c r="D44" s="183"/>
      <c r="E44" s="183"/>
      <c r="F44" s="122"/>
      <c r="G44" s="122"/>
    </row>
    <row r="45" spans="1:40" ht="15" customHeight="1">
      <c r="A45" s="122"/>
      <c r="B45" s="131" t="s">
        <v>220</v>
      </c>
      <c r="C45" s="183" t="s">
        <v>221</v>
      </c>
      <c r="D45" s="183"/>
      <c r="E45" s="183"/>
      <c r="F45" s="122"/>
      <c r="G45" s="122"/>
    </row>
    <row r="46" spans="1:40" ht="15" customHeight="1">
      <c r="A46" s="122"/>
      <c r="B46" s="131" t="s">
        <v>222</v>
      </c>
      <c r="C46" s="183" t="s">
        <v>223</v>
      </c>
      <c r="D46" s="183"/>
      <c r="E46" s="183"/>
      <c r="F46" s="122"/>
      <c r="G46" s="122"/>
    </row>
    <row r="47" spans="1:40" ht="15" customHeight="1">
      <c r="A47" s="122"/>
      <c r="B47" s="131" t="s">
        <v>224</v>
      </c>
      <c r="C47" s="183" t="s">
        <v>225</v>
      </c>
      <c r="D47" s="183"/>
      <c r="E47" s="183"/>
      <c r="F47" s="122"/>
      <c r="G47" s="122"/>
    </row>
    <row r="48" spans="1:40" ht="15" customHeight="1">
      <c r="A48" s="122"/>
      <c r="B48" s="122" t="s">
        <v>226</v>
      </c>
      <c r="C48" s="122"/>
      <c r="D48" s="122"/>
      <c r="E48" s="122"/>
      <c r="F48" s="122"/>
      <c r="G48" s="122"/>
    </row>
    <row r="49" spans="1:7" ht="15" customHeight="1">
      <c r="A49" s="122"/>
      <c r="B49" s="122" t="s">
        <v>227</v>
      </c>
      <c r="C49" s="122"/>
      <c r="D49" s="122"/>
      <c r="E49" s="122"/>
      <c r="F49" s="122"/>
      <c r="G49" s="122"/>
    </row>
    <row r="50" spans="1:7" ht="15" customHeight="1">
      <c r="A50" s="122"/>
      <c r="B50" s="122" t="s">
        <v>228</v>
      </c>
      <c r="C50" s="122"/>
      <c r="D50" s="122"/>
      <c r="E50" s="122"/>
      <c r="F50" s="122"/>
      <c r="G50" s="122"/>
    </row>
    <row r="51" spans="1:7" ht="15" customHeight="1">
      <c r="A51" s="122" t="s">
        <v>229</v>
      </c>
      <c r="B51" s="130"/>
      <c r="C51" s="122"/>
      <c r="D51" s="122"/>
      <c r="E51" s="122"/>
      <c r="F51" s="122"/>
      <c r="G51" s="122"/>
    </row>
    <row r="52" spans="1:7" ht="15" customHeight="1">
      <c r="A52" s="122" t="s">
        <v>230</v>
      </c>
      <c r="B52" s="130"/>
      <c r="C52" s="122"/>
      <c r="D52" s="122"/>
      <c r="E52" s="122"/>
      <c r="F52" s="122"/>
      <c r="G52" s="122"/>
    </row>
    <row r="53" spans="1:7" ht="15" customHeight="1">
      <c r="A53" s="122" t="s">
        <v>231</v>
      </c>
      <c r="B53" s="130"/>
      <c r="C53" s="122"/>
      <c r="D53" s="122"/>
      <c r="E53" s="122"/>
      <c r="F53" s="122"/>
      <c r="G53" s="122"/>
    </row>
    <row r="54" spans="1:7" ht="15" customHeight="1">
      <c r="A54" s="122" t="s">
        <v>232</v>
      </c>
      <c r="B54" s="130"/>
      <c r="C54" s="122"/>
      <c r="D54" s="122"/>
      <c r="E54" s="122"/>
      <c r="F54" s="122"/>
      <c r="G54" s="122"/>
    </row>
    <row r="55" spans="1:7" ht="15" customHeight="1">
      <c r="A55" s="122" t="s">
        <v>233</v>
      </c>
      <c r="B55" s="130"/>
      <c r="C55" s="122"/>
      <c r="D55" s="122"/>
      <c r="E55" s="122"/>
      <c r="F55" s="122"/>
      <c r="G55" s="122"/>
    </row>
    <row r="56" spans="1:7" ht="15" customHeight="1">
      <c r="A56" s="122" t="s">
        <v>234</v>
      </c>
      <c r="B56" s="130"/>
      <c r="C56" s="122"/>
      <c r="D56" s="122"/>
      <c r="E56" s="122"/>
      <c r="F56" s="122"/>
      <c r="G56" s="122"/>
    </row>
    <row r="57" spans="1:7" ht="15" customHeight="1">
      <c r="A57" s="122"/>
      <c r="B57" s="122" t="s">
        <v>235</v>
      </c>
      <c r="C57" s="122"/>
      <c r="D57" s="122"/>
      <c r="E57" s="122"/>
      <c r="F57" s="122"/>
      <c r="G57" s="122"/>
    </row>
    <row r="58" spans="1:7" ht="15" customHeight="1">
      <c r="A58" s="122"/>
      <c r="B58" s="122" t="s">
        <v>236</v>
      </c>
      <c r="C58" s="122"/>
      <c r="D58" s="122"/>
      <c r="E58" s="122"/>
      <c r="F58" s="122"/>
      <c r="G58" s="122"/>
    </row>
    <row r="59" spans="1:7" ht="15" customHeight="1">
      <c r="A59" s="122" t="s">
        <v>237</v>
      </c>
      <c r="B59" s="130"/>
      <c r="C59" s="122"/>
      <c r="D59" s="122"/>
      <c r="E59" s="122"/>
      <c r="F59" s="122"/>
      <c r="G59" s="122"/>
    </row>
    <row r="60" spans="1:7" ht="15" customHeight="1">
      <c r="A60" s="122" t="s">
        <v>238</v>
      </c>
      <c r="B60" s="130"/>
      <c r="C60" s="122"/>
      <c r="D60" s="122"/>
      <c r="E60" s="122"/>
      <c r="F60" s="122"/>
      <c r="G60" s="122"/>
    </row>
    <row r="61" spans="1:7" ht="15" customHeight="1">
      <c r="A61" s="122" t="s">
        <v>239</v>
      </c>
      <c r="B61" s="130"/>
      <c r="C61" s="122"/>
      <c r="D61" s="122"/>
      <c r="E61" s="122"/>
      <c r="F61" s="122"/>
      <c r="G61" s="122"/>
    </row>
    <row r="62" spans="1:7" ht="15" customHeight="1">
      <c r="A62" s="122" t="s">
        <v>240</v>
      </c>
      <c r="B62" s="130"/>
      <c r="C62" s="122"/>
      <c r="D62" s="122"/>
      <c r="E62" s="122"/>
      <c r="F62" s="122"/>
      <c r="G62" s="122"/>
    </row>
    <row r="63" spans="1:7" ht="15" customHeight="1">
      <c r="A63" s="122" t="s">
        <v>241</v>
      </c>
      <c r="B63" s="130"/>
      <c r="C63" s="122"/>
      <c r="D63" s="122"/>
      <c r="E63" s="122"/>
      <c r="F63" s="122"/>
      <c r="G63" s="122"/>
    </row>
    <row r="64" spans="1:7" ht="15" customHeight="1">
      <c r="A64" s="122" t="s">
        <v>242</v>
      </c>
      <c r="B64" s="130"/>
      <c r="C64" s="122"/>
      <c r="D64" s="122"/>
      <c r="E64" s="122"/>
      <c r="F64" s="122"/>
      <c r="G64" s="122"/>
    </row>
    <row r="65" spans="1:7" ht="15" customHeight="1">
      <c r="A65" s="122" t="s">
        <v>243</v>
      </c>
      <c r="B65" s="130"/>
      <c r="C65" s="122"/>
      <c r="D65" s="122"/>
      <c r="E65" s="122"/>
      <c r="F65" s="122"/>
      <c r="G65" s="122"/>
    </row>
    <row r="66" spans="1:7" ht="15" customHeight="1">
      <c r="A66" s="122" t="s">
        <v>244</v>
      </c>
      <c r="B66" s="130"/>
      <c r="C66" s="122"/>
      <c r="D66" s="122"/>
      <c r="E66" s="122"/>
      <c r="F66" s="122"/>
      <c r="G66" s="122"/>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type="list" allowBlank="1" showInputMessage="1" showErrorMessage="1" sqref="C11:C30" xr:uid="{6D0E4AA9-137D-47F2-9998-28353E60BF29}">
      <formula1>"A,B,C,D"</formula1>
    </dataValidation>
    <dataValidation type="list" allowBlank="1" showInputMessage="1" showErrorMessage="1" sqref="AK4:AN4" xr:uid="{EC772A60-302F-449A-B5D9-78A0E16D5F4E}">
      <formula1>"予定,実績"</formula1>
    </dataValidation>
    <dataValidation type="list" allowBlank="1" showInputMessage="1" showErrorMessage="1" sqref="AK3:AN3" xr:uid="{92C284A1-F6A8-407D-A2B7-59762D91B9BD}">
      <formula1>"４週,歴月"</formula1>
    </dataValidation>
    <dataValidation type="list" allowBlank="1" showInputMessage="1" sqref="B12:B30" xr:uid="{29EDDCF8-B0BA-4644-9C6C-305D1E4AE4D1}">
      <formula1>INDIRECT($AK$1)</formula1>
    </dataValidation>
    <dataValidation allowBlank="1" showInputMessage="1" sqref="B11" xr:uid="{9463AAE8-7A31-4A24-8916-35924A2B51A4}"/>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1AECA-6B2A-445F-A5C1-86565D96DAF7}">
  <dimension ref="A1:AN66"/>
  <sheetViews>
    <sheetView showGridLines="0" view="pageBreakPreview" topLeftCell="A23" zoomScaleNormal="100" zoomScaleSheetLayoutView="100" workbookViewId="0">
      <selection activeCell="AK33" sqref="AK33:AL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286</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c r="C12" s="115"/>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6.5" customHeight="1">
      <c r="A13" s="110">
        <v>3</v>
      </c>
      <c r="B13" s="133"/>
      <c r="C13" s="115"/>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c r="C14" s="115"/>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0"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0"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0"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0" ht="15" customHeight="1">
      <c r="A36" s="122" t="s">
        <v>209</v>
      </c>
      <c r="B36" s="123"/>
      <c r="C36" s="124"/>
      <c r="D36" s="124"/>
      <c r="E36" s="124"/>
      <c r="F36" s="125"/>
      <c r="G36" s="124"/>
      <c r="H36" s="126"/>
      <c r="I36" s="126"/>
      <c r="J36" s="126"/>
      <c r="K36" s="126"/>
      <c r="L36" s="126"/>
      <c r="M36" s="126"/>
      <c r="N36" s="126"/>
      <c r="O36" s="126"/>
      <c r="P36" s="126"/>
      <c r="Q36" s="126"/>
      <c r="R36" s="126">
        <v>6</v>
      </c>
      <c r="S36" s="126"/>
      <c r="T36" s="126"/>
      <c r="U36" s="126"/>
      <c r="V36" s="126"/>
      <c r="W36" s="126"/>
      <c r="X36" s="126">
        <v>7</v>
      </c>
      <c r="Y36" s="126"/>
      <c r="Z36" s="126"/>
      <c r="AA36" s="126"/>
      <c r="AB36" s="126"/>
      <c r="AC36" s="126"/>
      <c r="AD36" s="126">
        <v>8</v>
      </c>
      <c r="AE36" s="126"/>
      <c r="AF36" s="126"/>
      <c r="AG36" s="127"/>
      <c r="AH36" s="127"/>
      <c r="AI36" s="127"/>
      <c r="AJ36" s="127">
        <v>9</v>
      </c>
      <c r="AK36" s="128"/>
      <c r="AL36" s="128"/>
      <c r="AM36" s="100"/>
    </row>
    <row r="37" spans="1:40" s="122" customFormat="1" ht="15" customHeight="1">
      <c r="A37" s="122" t="s">
        <v>210</v>
      </c>
      <c r="B37" s="129"/>
      <c r="C37" s="129"/>
      <c r="D37" s="129"/>
      <c r="E37" s="129"/>
      <c r="F37" s="129"/>
      <c r="G37" s="12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row>
    <row r="38" spans="1:40" s="122" customFormat="1" ht="15" customHeight="1">
      <c r="A38" s="122" t="s">
        <v>211</v>
      </c>
      <c r="B38" s="129"/>
      <c r="C38" s="129"/>
      <c r="D38" s="129"/>
      <c r="E38" s="129"/>
      <c r="F38" s="129"/>
      <c r="G38" s="12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row>
    <row r="39" spans="1:40" s="122" customFormat="1" ht="15" customHeight="1">
      <c r="A39" s="122" t="s">
        <v>212</v>
      </c>
      <c r="B39" s="129"/>
      <c r="C39" s="129"/>
      <c r="D39" s="129"/>
      <c r="E39" s="129"/>
      <c r="F39" s="129"/>
      <c r="G39" s="12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row>
    <row r="40" spans="1:40" s="122" customFormat="1" ht="15" customHeight="1">
      <c r="A40" s="122" t="s">
        <v>213</v>
      </c>
      <c r="B40" s="129"/>
      <c r="C40" s="129"/>
      <c r="D40" s="129"/>
      <c r="E40" s="129"/>
      <c r="F40" s="129"/>
      <c r="G40" s="12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row>
    <row r="41" spans="1:40" ht="15" customHeight="1">
      <c r="A41" s="122" t="s">
        <v>214</v>
      </c>
      <c r="B41" s="130"/>
      <c r="C41" s="122"/>
      <c r="D41" s="122"/>
      <c r="E41" s="122"/>
      <c r="F41" s="122"/>
      <c r="G41" s="122"/>
    </row>
    <row r="42" spans="1:40" ht="15" customHeight="1">
      <c r="A42" s="122" t="s">
        <v>215</v>
      </c>
      <c r="B42" s="130"/>
      <c r="C42" s="122"/>
      <c r="D42" s="122"/>
      <c r="E42" s="122"/>
      <c r="F42" s="122"/>
      <c r="G42" s="122"/>
    </row>
    <row r="43" spans="1:40" ht="15" customHeight="1">
      <c r="A43" s="122"/>
      <c r="B43" s="111" t="s">
        <v>216</v>
      </c>
      <c r="C43" s="181" t="s">
        <v>217</v>
      </c>
      <c r="D43" s="181"/>
      <c r="E43" s="181"/>
      <c r="F43" s="122"/>
      <c r="G43" s="122"/>
    </row>
    <row r="44" spans="1:40" ht="15" customHeight="1">
      <c r="A44" s="122"/>
      <c r="B44" s="131" t="s">
        <v>218</v>
      </c>
      <c r="C44" s="183" t="s">
        <v>219</v>
      </c>
      <c r="D44" s="183"/>
      <c r="E44" s="183"/>
      <c r="F44" s="122"/>
      <c r="G44" s="122"/>
    </row>
    <row r="45" spans="1:40" ht="15" customHeight="1">
      <c r="A45" s="122"/>
      <c r="B45" s="131" t="s">
        <v>220</v>
      </c>
      <c r="C45" s="183" t="s">
        <v>221</v>
      </c>
      <c r="D45" s="183"/>
      <c r="E45" s="183"/>
      <c r="F45" s="122"/>
      <c r="G45" s="122"/>
    </row>
    <row r="46" spans="1:40" ht="15" customHeight="1">
      <c r="A46" s="122"/>
      <c r="B46" s="131" t="s">
        <v>222</v>
      </c>
      <c r="C46" s="183" t="s">
        <v>223</v>
      </c>
      <c r="D46" s="183"/>
      <c r="E46" s="183"/>
      <c r="F46" s="122"/>
      <c r="G46" s="122"/>
    </row>
    <row r="47" spans="1:40" ht="15" customHeight="1">
      <c r="A47" s="122"/>
      <c r="B47" s="131" t="s">
        <v>224</v>
      </c>
      <c r="C47" s="183" t="s">
        <v>225</v>
      </c>
      <c r="D47" s="183"/>
      <c r="E47" s="183"/>
      <c r="F47" s="122"/>
      <c r="G47" s="122"/>
    </row>
    <row r="48" spans="1:40" ht="15" customHeight="1">
      <c r="A48" s="122"/>
      <c r="B48" s="122" t="s">
        <v>226</v>
      </c>
      <c r="C48" s="122"/>
      <c r="D48" s="122"/>
      <c r="E48" s="122"/>
      <c r="F48" s="122"/>
      <c r="G48" s="122"/>
    </row>
    <row r="49" spans="1:7" ht="15" customHeight="1">
      <c r="A49" s="122"/>
      <c r="B49" s="122" t="s">
        <v>227</v>
      </c>
      <c r="C49" s="122"/>
      <c r="D49" s="122"/>
      <c r="E49" s="122"/>
      <c r="F49" s="122"/>
      <c r="G49" s="122"/>
    </row>
    <row r="50" spans="1:7" ht="15" customHeight="1">
      <c r="A50" s="122"/>
      <c r="B50" s="122" t="s">
        <v>228</v>
      </c>
      <c r="C50" s="122"/>
      <c r="D50" s="122"/>
      <c r="E50" s="122"/>
      <c r="F50" s="122"/>
      <c r="G50" s="122"/>
    </row>
    <row r="51" spans="1:7" ht="15" customHeight="1">
      <c r="A51" s="122" t="s">
        <v>229</v>
      </c>
      <c r="B51" s="130"/>
      <c r="C51" s="122"/>
      <c r="D51" s="122"/>
      <c r="E51" s="122"/>
      <c r="F51" s="122"/>
      <c r="G51" s="122"/>
    </row>
    <row r="52" spans="1:7" ht="15" customHeight="1">
      <c r="A52" s="122" t="s">
        <v>230</v>
      </c>
      <c r="B52" s="130"/>
      <c r="C52" s="122"/>
      <c r="D52" s="122"/>
      <c r="E52" s="122"/>
      <c r="F52" s="122"/>
      <c r="G52" s="122"/>
    </row>
    <row r="53" spans="1:7" ht="15" customHeight="1">
      <c r="A53" s="122" t="s">
        <v>231</v>
      </c>
      <c r="B53" s="130"/>
      <c r="C53" s="122"/>
      <c r="D53" s="122"/>
      <c r="E53" s="122"/>
      <c r="F53" s="122"/>
      <c r="G53" s="122"/>
    </row>
    <row r="54" spans="1:7" ht="15" customHeight="1">
      <c r="A54" s="122" t="s">
        <v>232</v>
      </c>
      <c r="B54" s="130"/>
      <c r="C54" s="122"/>
      <c r="D54" s="122"/>
      <c r="E54" s="122"/>
      <c r="F54" s="122"/>
      <c r="G54" s="122"/>
    </row>
    <row r="55" spans="1:7" ht="15" customHeight="1">
      <c r="A55" s="122" t="s">
        <v>233</v>
      </c>
      <c r="B55" s="130"/>
      <c r="C55" s="122"/>
      <c r="D55" s="122"/>
      <c r="E55" s="122"/>
      <c r="F55" s="122"/>
      <c r="G55" s="122"/>
    </row>
    <row r="56" spans="1:7" ht="15" customHeight="1">
      <c r="A56" s="122" t="s">
        <v>234</v>
      </c>
      <c r="B56" s="130"/>
      <c r="C56" s="122"/>
      <c r="D56" s="122"/>
      <c r="E56" s="122"/>
      <c r="F56" s="122"/>
      <c r="G56" s="122"/>
    </row>
    <row r="57" spans="1:7" ht="15" customHeight="1">
      <c r="A57" s="122"/>
      <c r="B57" s="122" t="s">
        <v>235</v>
      </c>
      <c r="C57" s="122"/>
      <c r="D57" s="122"/>
      <c r="E57" s="122"/>
      <c r="F57" s="122"/>
      <c r="G57" s="122"/>
    </row>
    <row r="58" spans="1:7" ht="15" customHeight="1">
      <c r="A58" s="122"/>
      <c r="B58" s="122" t="s">
        <v>236</v>
      </c>
      <c r="C58" s="122"/>
      <c r="D58" s="122"/>
      <c r="E58" s="122"/>
      <c r="F58" s="122"/>
      <c r="G58" s="122"/>
    </row>
    <row r="59" spans="1:7" ht="15" customHeight="1">
      <c r="A59" s="122" t="s">
        <v>237</v>
      </c>
      <c r="B59" s="130"/>
      <c r="C59" s="122"/>
      <c r="D59" s="122"/>
      <c r="E59" s="122"/>
      <c r="F59" s="122"/>
      <c r="G59" s="122"/>
    </row>
    <row r="60" spans="1:7" ht="15" customHeight="1">
      <c r="A60" s="122" t="s">
        <v>238</v>
      </c>
      <c r="B60" s="130"/>
      <c r="C60" s="122"/>
      <c r="D60" s="122"/>
      <c r="E60" s="122"/>
      <c r="F60" s="122"/>
      <c r="G60" s="122"/>
    </row>
    <row r="61" spans="1:7" ht="15" customHeight="1">
      <c r="A61" s="122" t="s">
        <v>239</v>
      </c>
      <c r="B61" s="130"/>
      <c r="C61" s="122"/>
      <c r="D61" s="122"/>
      <c r="E61" s="122"/>
      <c r="F61" s="122"/>
      <c r="G61" s="122"/>
    </row>
    <row r="62" spans="1:7" ht="15" customHeight="1">
      <c r="A62" s="122" t="s">
        <v>240</v>
      </c>
      <c r="B62" s="130"/>
      <c r="C62" s="122"/>
      <c r="D62" s="122"/>
      <c r="E62" s="122"/>
      <c r="F62" s="122"/>
      <c r="G62" s="122"/>
    </row>
    <row r="63" spans="1:7" ht="15" customHeight="1">
      <c r="A63" s="122" t="s">
        <v>241</v>
      </c>
      <c r="B63" s="130"/>
      <c r="C63" s="122"/>
      <c r="D63" s="122"/>
      <c r="E63" s="122"/>
      <c r="F63" s="122"/>
      <c r="G63" s="122"/>
    </row>
    <row r="64" spans="1:7" ht="15" customHeight="1">
      <c r="A64" s="122" t="s">
        <v>242</v>
      </c>
      <c r="B64" s="130"/>
      <c r="C64" s="122"/>
      <c r="D64" s="122"/>
      <c r="E64" s="122"/>
      <c r="F64" s="122"/>
      <c r="G64" s="122"/>
    </row>
    <row r="65" spans="1:7" ht="15" customHeight="1">
      <c r="A65" s="122" t="s">
        <v>243</v>
      </c>
      <c r="B65" s="130"/>
      <c r="C65" s="122"/>
      <c r="D65" s="122"/>
      <c r="E65" s="122"/>
      <c r="F65" s="122"/>
      <c r="G65" s="122"/>
    </row>
    <row r="66" spans="1:7" ht="15" customHeight="1">
      <c r="A66" s="122" t="s">
        <v>244</v>
      </c>
      <c r="B66" s="130"/>
      <c r="C66" s="122"/>
      <c r="D66" s="122"/>
      <c r="E66" s="122"/>
      <c r="F66" s="122"/>
      <c r="G66" s="122"/>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allowBlank="1" showInputMessage="1" sqref="B11" xr:uid="{0413D595-E9F5-4125-B629-D3DE859766B0}"/>
    <dataValidation type="list" allowBlank="1" showInputMessage="1" sqref="B12:B30" xr:uid="{80CA3CE2-C57B-4EE5-B094-E6405203FB93}">
      <formula1>INDIRECT($AK$1)</formula1>
    </dataValidation>
    <dataValidation type="list" allowBlank="1" showInputMessage="1" showErrorMessage="1" sqref="AK3:AN3" xr:uid="{717EA4E5-03FE-4323-B02F-42D5E9CF142F}">
      <formula1>"４週,歴月"</formula1>
    </dataValidation>
    <dataValidation type="list" allowBlank="1" showInputMessage="1" showErrorMessage="1" sqref="AK4:AN4" xr:uid="{72B77E1F-0E8B-4229-A4E8-6DE956D5E21E}">
      <formula1>"予定,実績"</formula1>
    </dataValidation>
    <dataValidation type="list" allowBlank="1" showInputMessage="1" showErrorMessage="1" sqref="C11:C30" xr:uid="{E6A2BD91-5B2D-4AF1-8D7C-D9C4E2D87C5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009C2-09FD-442A-AB01-871FDC41B859}">
  <dimension ref="A1:AQ82"/>
  <sheetViews>
    <sheetView showGridLines="0" view="pageBreakPreview" topLeftCell="A26" zoomScaleNormal="100" zoomScaleSheetLayoutView="100" workbookViewId="0">
      <selection activeCell="X38" sqref="X38:Z38"/>
    </sheetView>
  </sheetViews>
  <sheetFormatPr defaultColWidth="8.25" defaultRowHeight="21" customHeight="1"/>
  <cols>
    <col min="1" max="1" width="2.58203125" style="103" customWidth="1"/>
    <col min="2" max="2" width="14.0820312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287</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264</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8" customHeight="1">
      <c r="A13" s="110">
        <v>3</v>
      </c>
      <c r="B13" s="133" t="s">
        <v>264</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t="s">
        <v>266</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t="s">
        <v>288</v>
      </c>
      <c r="C15" s="115" t="s">
        <v>220</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36"/>
      <c r="AN37" s="136"/>
      <c r="AO37" s="136"/>
      <c r="AP37" s="136"/>
      <c r="AQ37" s="136"/>
    </row>
    <row r="38" spans="1:43" ht="18" customHeight="1">
      <c r="A38" s="432" t="s">
        <v>269</v>
      </c>
      <c r="B38" s="432"/>
      <c r="C38" s="432"/>
      <c r="D38" s="116"/>
      <c r="E38" s="116"/>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183">
        <f>SUM(D38:AI38)</f>
        <v>0</v>
      </c>
      <c r="AK38" s="183"/>
      <c r="AL38" s="438" t="e">
        <f>ROUNDUP(AJ38/AJ39,1)</f>
        <v>#DIV/0!</v>
      </c>
      <c r="AM38" s="136"/>
      <c r="AN38" s="136"/>
      <c r="AO38" s="136"/>
      <c r="AP38" s="136"/>
      <c r="AQ38" s="136"/>
    </row>
    <row r="39" spans="1:43" ht="18" customHeight="1">
      <c r="A39" s="432" t="s">
        <v>270</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40"/>
      <c r="AM39" s="136"/>
      <c r="AN39" s="136"/>
      <c r="AO39" s="136"/>
      <c r="AP39" s="136"/>
      <c r="AQ39" s="136"/>
    </row>
    <row r="40" spans="1:43" ht="5.15" customHeight="1">
      <c r="A40" s="129"/>
      <c r="B40" s="129"/>
      <c r="C40" s="129"/>
      <c r="D40" s="136"/>
      <c r="E40" s="136"/>
      <c r="F40" s="136"/>
      <c r="G40" s="136"/>
      <c r="H40" s="136"/>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37"/>
      <c r="AK40" s="122"/>
      <c r="AL40" s="109"/>
      <c r="AM40" s="109"/>
      <c r="AN40" s="100"/>
    </row>
    <row r="41" spans="1:43" ht="18" customHeight="1">
      <c r="A41" s="99" t="s">
        <v>249</v>
      </c>
      <c r="B41" s="122"/>
      <c r="D41" s="122"/>
      <c r="E41" s="122"/>
      <c r="F41" s="122"/>
      <c r="G41" s="122"/>
      <c r="H41" s="122"/>
      <c r="I41" s="136"/>
      <c r="J41" s="136"/>
      <c r="K41" s="136"/>
      <c r="L41" s="136"/>
      <c r="M41" s="136"/>
      <c r="N41" s="136"/>
      <c r="O41" s="122"/>
      <c r="P41" s="122"/>
      <c r="Q41" s="122"/>
      <c r="R41" s="122"/>
      <c r="S41" s="122"/>
      <c r="T41" s="122"/>
      <c r="U41" s="122"/>
      <c r="V41" s="122"/>
      <c r="W41" s="109"/>
      <c r="X41" s="122"/>
      <c r="Y41" s="122"/>
      <c r="Z41" s="122"/>
      <c r="AA41" s="122"/>
      <c r="AB41" s="122"/>
      <c r="AC41" s="122"/>
      <c r="AD41" s="122"/>
      <c r="AE41" s="122"/>
      <c r="AF41" s="122"/>
      <c r="AG41" s="122"/>
      <c r="AH41" s="122"/>
      <c r="AI41" s="122"/>
      <c r="AJ41" s="137"/>
      <c r="AK41" s="122"/>
      <c r="AL41" s="109"/>
      <c r="AM41" s="109"/>
      <c r="AN41" s="100"/>
    </row>
    <row r="42" spans="1:43" ht="45" customHeight="1">
      <c r="A42" s="181" t="s">
        <v>250</v>
      </c>
      <c r="B42" s="181"/>
      <c r="C42" s="181" t="s">
        <v>264</v>
      </c>
      <c r="D42" s="181"/>
      <c r="E42" s="189" t="s">
        <v>289</v>
      </c>
      <c r="F42" s="189"/>
      <c r="G42" s="189"/>
      <c r="H42" s="189"/>
      <c r="I42" s="136"/>
      <c r="J42" s="136"/>
      <c r="K42" s="136"/>
      <c r="L42" s="136"/>
      <c r="M42" s="136"/>
      <c r="N42" s="136"/>
      <c r="O42" s="136"/>
      <c r="P42" s="136"/>
      <c r="Q42" s="136"/>
      <c r="R42" s="136"/>
      <c r="S42" s="136"/>
      <c r="T42" s="136"/>
      <c r="U42" s="136"/>
      <c r="W42" s="109"/>
      <c r="X42" s="122"/>
      <c r="Y42" s="122"/>
      <c r="Z42" s="122"/>
      <c r="AA42" s="122"/>
      <c r="AB42" s="122"/>
      <c r="AC42" s="122"/>
      <c r="AD42" s="122"/>
      <c r="AE42" s="122"/>
      <c r="AF42" s="122"/>
      <c r="AG42" s="122"/>
      <c r="AH42" s="122"/>
      <c r="AI42" s="122"/>
      <c r="AJ42" s="137"/>
      <c r="AK42" s="122"/>
      <c r="AL42" s="109"/>
      <c r="AM42" s="109"/>
      <c r="AN42" s="100"/>
    </row>
    <row r="43" spans="1:43" ht="18" customHeight="1">
      <c r="A43" s="189" t="s">
        <v>251</v>
      </c>
      <c r="B43" s="189"/>
      <c r="C43" s="430" t="e">
        <f>ROUNDDOWN(IF(AL38&lt;=60,1,1+ROUNDUP((AL38-60)/40,0)),1)</f>
        <v>#DIV/0!</v>
      </c>
      <c r="D43" s="430"/>
      <c r="E43" s="430" t="e">
        <f>ROUNDDOWN(AL38/6,1)</f>
        <v>#DIV/0!</v>
      </c>
      <c r="F43" s="430"/>
      <c r="G43" s="430"/>
      <c r="H43" s="430"/>
      <c r="I43" s="136"/>
      <c r="J43" s="136"/>
      <c r="K43" s="136"/>
      <c r="L43" s="136"/>
      <c r="M43" s="136"/>
      <c r="N43" s="136"/>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3" ht="5.15" customHeight="1">
      <c r="A44" s="129"/>
      <c r="B44" s="129"/>
      <c r="C44" s="129"/>
      <c r="D44" s="129"/>
      <c r="E44" s="129"/>
      <c r="F44" s="129"/>
      <c r="G44" s="129"/>
      <c r="H44" s="129"/>
      <c r="I44" s="129"/>
      <c r="J44" s="122"/>
      <c r="K44" s="122"/>
      <c r="L44" s="122"/>
      <c r="M44" s="137"/>
      <c r="N44" s="122"/>
      <c r="O44" s="122"/>
      <c r="P44" s="122"/>
      <c r="Q44" s="136"/>
      <c r="W44" s="109"/>
      <c r="X44" s="122"/>
      <c r="Y44" s="122"/>
      <c r="Z44" s="122"/>
      <c r="AA44" s="122"/>
      <c r="AB44" s="122"/>
      <c r="AC44" s="122"/>
      <c r="AD44" s="122"/>
      <c r="AE44" s="122"/>
      <c r="AF44" s="122"/>
      <c r="AG44" s="122"/>
      <c r="AH44" s="122"/>
      <c r="AI44" s="122"/>
      <c r="AJ44" s="137"/>
      <c r="AK44" s="122"/>
      <c r="AL44" s="109"/>
      <c r="AM44" s="109"/>
      <c r="AN44" s="100"/>
    </row>
    <row r="45" spans="1:43" ht="21" customHeight="1">
      <c r="A45" s="99" t="s">
        <v>252</v>
      </c>
      <c r="B45" s="103"/>
      <c r="C45" s="104"/>
      <c r="D45" s="104"/>
      <c r="E45" s="104"/>
      <c r="F45" s="104"/>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4"/>
      <c r="AM45" s="104"/>
      <c r="AN45" s="100"/>
    </row>
    <row r="46" spans="1:43" ht="25" customHeight="1">
      <c r="A46" s="100"/>
      <c r="B46" s="109"/>
      <c r="C46" s="422" t="str">
        <f>IF(VLOOKUP($AK$1,選択肢!$A$1:$J$32,C51,FALSE)=0,"-",VLOOKUP($AK$1,選択肢!$A$1:$J$32,C51,FALSE))</f>
        <v>管理者</v>
      </c>
      <c r="D46" s="423"/>
      <c r="E46" s="428" t="str">
        <f>IF(VLOOKUP($AK$1,選択肢!$A$1:$J$32,E51,FALSE)=0,"-",VLOOKUP($AK$1,選択肢!$A$1:$J$32,E51,FALSE))</f>
        <v>サービス管理責任者</v>
      </c>
      <c r="F46" s="428"/>
      <c r="G46" s="428"/>
      <c r="H46" s="428"/>
      <c r="I46" s="422" t="str">
        <f>IF(VLOOKUP($AK$1,選択肢!$A$1:$J$32,I51,FALSE)=0,"-",VLOOKUP($AK$1,選択肢!$A$1:$J$32,I51,FALSE))</f>
        <v>看護職員</v>
      </c>
      <c r="J46" s="423"/>
      <c r="K46" s="423"/>
      <c r="L46" s="423"/>
      <c r="M46" s="423"/>
      <c r="N46" s="424"/>
      <c r="O46" s="422" t="str">
        <f>IF(VLOOKUP($AK$1,選択肢!$A$1:$J$32,O51,FALSE)=0,"-",VLOOKUP($AK$1,選択肢!$A$1:$J$32,O51,FALSE))</f>
        <v>理学療法士</v>
      </c>
      <c r="P46" s="423"/>
      <c r="Q46" s="423"/>
      <c r="R46" s="423"/>
      <c r="S46" s="423"/>
      <c r="T46" s="424"/>
      <c r="U46" s="422" t="str">
        <f>IF(VLOOKUP($AK$1,選択肢!$A$1:$J$32,U51,FALSE)=0,"-",VLOOKUP($AK$1,選択肢!$A$1:$J$32,U51,FALSE))</f>
        <v>作業療法士</v>
      </c>
      <c r="V46" s="423"/>
      <c r="W46" s="423"/>
      <c r="X46" s="423"/>
      <c r="Y46" s="423"/>
      <c r="Z46" s="424"/>
      <c r="AA46" s="422" t="str">
        <f>IF(VLOOKUP($AK$1,選択肢!$A$1:$J$32,AA51,FALSE)=0,"-",VLOOKUP($AK$1,選択肢!$A$1:$J$32,AA51,FALSE))</f>
        <v>言語聴覚士</v>
      </c>
      <c r="AB46" s="423"/>
      <c r="AC46" s="423"/>
      <c r="AD46" s="423"/>
      <c r="AE46" s="423"/>
      <c r="AF46" s="424"/>
      <c r="AG46" s="428" t="str">
        <f>IF(VLOOKUP($AK$1,選択肢!$A$1:$J$32,AG51,FALSE)=0,"-",VLOOKUP($AK$1,選択肢!$A$1:$J$32,AG51,FALSE))</f>
        <v>生活支援員</v>
      </c>
      <c r="AH46" s="428"/>
      <c r="AI46" s="428"/>
      <c r="AJ46" s="428"/>
      <c r="AK46" s="428"/>
      <c r="AL46" s="428" t="str">
        <f>IF(VLOOKUP($AK$1,選択肢!$A$1:$J$32,AL51,FALSE)=0,"-",VLOOKUP($AK$1,選択肢!$A$1:$J$32,AL51,FALSE))</f>
        <v>-</v>
      </c>
      <c r="AM46" s="428"/>
      <c r="AN46" s="100"/>
    </row>
    <row r="47" spans="1:43" ht="18" customHeight="1">
      <c r="A47" s="100"/>
      <c r="B47" s="109"/>
      <c r="C47" s="141" t="s">
        <v>254</v>
      </c>
      <c r="D47" s="141" t="s">
        <v>256</v>
      </c>
      <c r="E47" s="142" t="s">
        <v>254</v>
      </c>
      <c r="F47" s="429" t="s">
        <v>256</v>
      </c>
      <c r="G47" s="429"/>
      <c r="H47" s="429"/>
      <c r="I47" s="425" t="s">
        <v>254</v>
      </c>
      <c r="J47" s="426"/>
      <c r="K47" s="427"/>
      <c r="L47" s="425" t="s">
        <v>256</v>
      </c>
      <c r="M47" s="426"/>
      <c r="N47" s="427"/>
      <c r="O47" s="425" t="s">
        <v>254</v>
      </c>
      <c r="P47" s="426"/>
      <c r="Q47" s="427"/>
      <c r="R47" s="425" t="s">
        <v>256</v>
      </c>
      <c r="S47" s="426"/>
      <c r="T47" s="427"/>
      <c r="U47" s="425" t="s">
        <v>254</v>
      </c>
      <c r="V47" s="426"/>
      <c r="W47" s="427"/>
      <c r="X47" s="425" t="s">
        <v>256</v>
      </c>
      <c r="Y47" s="426"/>
      <c r="Z47" s="427"/>
      <c r="AA47" s="425" t="s">
        <v>254</v>
      </c>
      <c r="AB47" s="426"/>
      <c r="AC47" s="427"/>
      <c r="AD47" s="425" t="s">
        <v>256</v>
      </c>
      <c r="AE47" s="426"/>
      <c r="AF47" s="427"/>
      <c r="AG47" s="425" t="s">
        <v>254</v>
      </c>
      <c r="AH47" s="426"/>
      <c r="AI47" s="427"/>
      <c r="AJ47" s="425" t="s">
        <v>256</v>
      </c>
      <c r="AK47" s="427"/>
      <c r="AL47" s="142" t="s">
        <v>253</v>
      </c>
      <c r="AM47" s="142" t="s">
        <v>255</v>
      </c>
      <c r="AN47" s="100"/>
    </row>
    <row r="48" spans="1:43" ht="18" customHeight="1">
      <c r="A48" s="100"/>
      <c r="B48" s="111" t="s">
        <v>257</v>
      </c>
      <c r="C48" s="142">
        <f>COUNTIFS($B$11:$B$30,C$46,$C$11:$C$30,"A",$E$11:$E$30,"*")</f>
        <v>0</v>
      </c>
      <c r="D48" s="142">
        <f>COUNTIFS($B$11:$B$30,C$46,$C$11:$C$30,"B",$E$11:$E$30,"*")</f>
        <v>0</v>
      </c>
      <c r="E48" s="142">
        <f>COUNTIFS($B$11:$B$30,E$46,$C$11:$C$30,"A",$E$11:$E$30,"*")</f>
        <v>0</v>
      </c>
      <c r="F48" s="425">
        <f>COUNTIFS($B$11:$B$30,E$46,$C$11:$C$30,"B",$E$11:$E$30,"*")</f>
        <v>0</v>
      </c>
      <c r="G48" s="426"/>
      <c r="H48" s="427"/>
      <c r="I48" s="425">
        <f>COUNTIFS($B$11:$B$30,I$46,$C$11:$C$30,"A",$E$11:$E$30,"*")</f>
        <v>0</v>
      </c>
      <c r="J48" s="426"/>
      <c r="K48" s="427"/>
      <c r="L48" s="425">
        <f>COUNTIFS($B$11:$B$30,I$46,$C$11:$C$30,"B",$E$11:$E$30,"*")</f>
        <v>0</v>
      </c>
      <c r="M48" s="426"/>
      <c r="N48" s="427"/>
      <c r="O48" s="425">
        <f>COUNTIFS($B$11:$B$30,O$46,$C$11:$C$30,"A",$E$11:$E$30,"*")</f>
        <v>0</v>
      </c>
      <c r="P48" s="426"/>
      <c r="Q48" s="427"/>
      <c r="R48" s="425">
        <f>COUNTIFS($B$11:$B$30,O$46,$C$11:$C$30,"B",$E$11:$E$30,"*")</f>
        <v>0</v>
      </c>
      <c r="S48" s="426"/>
      <c r="T48" s="427"/>
      <c r="U48" s="425">
        <f>COUNTIFS($B$11:$B$30,U$46,$C$11:$C$30,"A",$E$11:$E$30,"*")</f>
        <v>0</v>
      </c>
      <c r="V48" s="426"/>
      <c r="W48" s="427"/>
      <c r="X48" s="425">
        <f>COUNTIFS($B$11:$B$30,U$46,$C$11:$C$30,"B",$E$11:$E$30,"*")</f>
        <v>0</v>
      </c>
      <c r="Y48" s="426"/>
      <c r="Z48" s="427"/>
      <c r="AA48" s="425">
        <f>COUNTIFS($B$11:$B$30,AA$46,$C$11:$C$30,"A",$E$11:$E$30,"*")</f>
        <v>0</v>
      </c>
      <c r="AB48" s="426"/>
      <c r="AC48" s="427"/>
      <c r="AD48" s="425">
        <f>COUNTIFS($B$11:$B$30,AA$46,$C$11:$C$30,"B",$E$11:$E$30,"*")</f>
        <v>0</v>
      </c>
      <c r="AE48" s="426"/>
      <c r="AF48" s="427"/>
      <c r="AG48" s="425">
        <f>COUNTIFS($B$11:$B$30,AG$46,$C$11:$C$30,"A",$E$11:$E$30,"*")</f>
        <v>0</v>
      </c>
      <c r="AH48" s="426"/>
      <c r="AI48" s="427"/>
      <c r="AJ48" s="425">
        <f>COUNTIFS($B$11:$B$30,AG$46,$C$11:$C$30,"B",$E$11:$E$30,"*")</f>
        <v>0</v>
      </c>
      <c r="AK48" s="427"/>
      <c r="AL48" s="142">
        <f>COUNTIFS($B$11:$B$30,AL$46,$C$11:$C$30,"A",$E$11:$E$30,"*")</f>
        <v>0</v>
      </c>
      <c r="AM48" s="142">
        <f>COUNTIFS($B$11:$B$30,AL$46,$C$11:$C$30,"B",$E$11:$E$30,"*")</f>
        <v>0</v>
      </c>
      <c r="AN48" s="100"/>
    </row>
    <row r="49" spans="1:40" ht="18" customHeight="1">
      <c r="A49" s="100"/>
      <c r="B49" s="112" t="s">
        <v>258</v>
      </c>
      <c r="C49" s="142">
        <f>COUNTIFS($B$11:$B$30,C$46,$C$11:$C$30,"C",$E$11:$E$30,"*")</f>
        <v>0</v>
      </c>
      <c r="D49" s="142">
        <f>COUNTIFS($B$11:$B$30,C$46,$C$11:$C$30,"D",$E$11:$E$30,"*")</f>
        <v>0</v>
      </c>
      <c r="E49" s="142">
        <f>COUNTIFS($B$11:$B$30,E$46,$C$11:$C$30,"C",$E$11:$E$30,"*")</f>
        <v>0</v>
      </c>
      <c r="F49" s="425">
        <f>COUNTIFS($B$11:$B$30,E$46,$C$11:$C$30,"D",$E$11:$E$30,"*")</f>
        <v>0</v>
      </c>
      <c r="G49" s="426"/>
      <c r="H49" s="427"/>
      <c r="I49" s="425">
        <f>COUNTIFS($B$11:$B$30,I$46,$C$11:$C$30,"C",$E$11:$E$30,"*")</f>
        <v>0</v>
      </c>
      <c r="J49" s="426"/>
      <c r="K49" s="427"/>
      <c r="L49" s="425">
        <f>COUNTIFS($B$11:$B$30,I$46,$C$11:$C$30,"D",$E$11:$E$30,"*")</f>
        <v>0</v>
      </c>
      <c r="M49" s="426"/>
      <c r="N49" s="427"/>
      <c r="O49" s="425">
        <f>COUNTIFS($B$11:$B$30,O$46,$C$11:$C$30,"C",$E$11:$E$30,"*")</f>
        <v>0</v>
      </c>
      <c r="P49" s="426"/>
      <c r="Q49" s="427"/>
      <c r="R49" s="425">
        <f>COUNTIFS($B$11:$B$30,O$46,$C$11:$C$30,"D",$E$11:$E$30,"*")</f>
        <v>0</v>
      </c>
      <c r="S49" s="426"/>
      <c r="T49" s="427"/>
      <c r="U49" s="425">
        <f>COUNTIFS($B$11:$B$30,U$46,$C$11:$C$30,"C",$E$11:$E$30,"*")</f>
        <v>0</v>
      </c>
      <c r="V49" s="426"/>
      <c r="W49" s="427"/>
      <c r="X49" s="425">
        <f>COUNTIFS($B$11:$B$30,U$46,$C$11:$C$30,"D",$E$11:$E$30,"*")</f>
        <v>0</v>
      </c>
      <c r="Y49" s="426"/>
      <c r="Z49" s="427"/>
      <c r="AA49" s="425">
        <f>COUNTIFS($B$11:$B$30,AA$46,$C$11:$C$30,"C",$E$11:$E$30,"*")</f>
        <v>0</v>
      </c>
      <c r="AB49" s="426"/>
      <c r="AC49" s="427"/>
      <c r="AD49" s="425">
        <f>COUNTIFS($B$11:$B$30,AA$46,$C$11:$C$30,"D",$E$11:$E$30,"*")</f>
        <v>0</v>
      </c>
      <c r="AE49" s="426"/>
      <c r="AF49" s="427"/>
      <c r="AG49" s="425">
        <f>COUNTIFS($B$11:$B$30,AG$46,$C$11:$C$30,"C",$E$11:$E$30,"*")</f>
        <v>0</v>
      </c>
      <c r="AH49" s="426"/>
      <c r="AI49" s="427"/>
      <c r="AJ49" s="425">
        <f>COUNTIFS($B$11:$B$30,AG$46,$C$11:$C$30,"D",$E$11:$E$30,"*")</f>
        <v>0</v>
      </c>
      <c r="AK49" s="427"/>
      <c r="AL49" s="142">
        <f>COUNTIFS($B$11:$B$30,AL$46,$C$11:$C$30,"C",$E$11:$E$30,"*")</f>
        <v>0</v>
      </c>
      <c r="AM49" s="142">
        <f>COUNTIFS($B$11:$B$30,AL$46,$C$11:$C$30,"D",$E$11:$E$30,"*")</f>
        <v>0</v>
      </c>
      <c r="AN49" s="100"/>
    </row>
    <row r="50" spans="1:40" ht="25" customHeight="1">
      <c r="A50" s="100"/>
      <c r="B50" s="112" t="s">
        <v>259</v>
      </c>
      <c r="C50" s="422" t="str">
        <f>IF($AK$3="４週",SUMIFS($AK$11:$AK$30,$B$11:$B$30,C46)/4/$AH$5,IF($AK$3="歴月",SUMIFS($AK$11:$AK$30,$B$11:$B$30,C46)/$AL$5,"記載する期間を選択してください"))</f>
        <v>記載する期間を選択してください</v>
      </c>
      <c r="D50" s="424"/>
      <c r="E50" s="422" t="str">
        <f>IF($AK$3="４週",SUMIFS($AK$11:$AK$30,$B$11:$B$30,E46)/4/$AH$5,IF($AK$3="歴月",SUMIFS($AK$11:$AK$30,$B$11:$B$30,E46)/$AL$5,"記載する期間を選択してください"))</f>
        <v>記載する期間を選択してください</v>
      </c>
      <c r="F50" s="423"/>
      <c r="G50" s="423"/>
      <c r="H50" s="424"/>
      <c r="I50" s="422" t="str">
        <f>IF($AK$3="４週",SUMIFS($AK$11:$AK$30,$B$11:$B$30,I46)/4/$AH$5,IF($AK$3="歴月",SUMIFS($AK$11:$AK$30,$B$11:$B$30,I46)/$AL$5,"記載する期間を選択してください"))</f>
        <v>記載する期間を選択してください</v>
      </c>
      <c r="J50" s="423"/>
      <c r="K50" s="423"/>
      <c r="L50" s="423"/>
      <c r="M50" s="423"/>
      <c r="N50" s="424"/>
      <c r="O50" s="422" t="str">
        <f>IF($AK$3="４週",SUMIFS($AK$11:$AK$30,$B$11:$B$30,O46)/4/$AH$5,IF($AK$3="歴月",SUMIFS($AK$11:$AK$30,$B$11:$B$30,O46)/$AL$5,"記載する期間を選択してください"))</f>
        <v>記載する期間を選択してください</v>
      </c>
      <c r="P50" s="423"/>
      <c r="Q50" s="423"/>
      <c r="R50" s="423"/>
      <c r="S50" s="423"/>
      <c r="T50" s="424"/>
      <c r="U50" s="422" t="str">
        <f>IF($AK$3="４週",SUMIFS($AK$11:$AK$30,$B$11:$B$30,U46)/4/$AH$5,IF($AK$3="歴月",SUMIFS($AK$11:$AK$30,$B$11:$B$30,U46)/$AL$5,"記載する期間を選択してください"))</f>
        <v>記載する期間を選択してください</v>
      </c>
      <c r="V50" s="423"/>
      <c r="W50" s="423"/>
      <c r="X50" s="423"/>
      <c r="Y50" s="423"/>
      <c r="Z50" s="424"/>
      <c r="AA50" s="422" t="str">
        <f>IF($AK$3="４週",SUMIFS($AK$11:$AK$30,$B$11:$B$30,AA46)/4/$AH$5,IF($AK$3="歴月",SUMIFS($AK$11:$AK$30,$B$11:$B$30,AA46)/$AL$5,"記載する期間を選択してください"))</f>
        <v>記載する期間を選択してください</v>
      </c>
      <c r="AB50" s="423"/>
      <c r="AC50" s="423"/>
      <c r="AD50" s="423"/>
      <c r="AE50" s="423"/>
      <c r="AF50" s="424"/>
      <c r="AG50" s="422" t="str">
        <f>IF($AK$3="４週",SUMIFS($AK$11:$AK$30,$B$11:$B$30,AG46)/4/$AH$5,IF($AK$3="歴月",SUMIFS($AK$11:$AK$30,$B$11:$B$30,AG46)/$AL$5,"記載する期間を選択してください"))</f>
        <v>記載する期間を選択してください</v>
      </c>
      <c r="AH50" s="423"/>
      <c r="AI50" s="423"/>
      <c r="AJ50" s="423"/>
      <c r="AK50" s="424"/>
      <c r="AL50" s="422" t="str">
        <f>IF($AK$3="４週",SUMIFS($AK$11:$AK$30,$B$11:$B$30,AL46)/4/$AH$5,IF($AK$3="歴月",SUMIFS($AK$11:$AK$30,$B$11:$B$30,AL46)/$AL$5,"記載する期間を選択してください"))</f>
        <v>記載する期間を選択してください</v>
      </c>
      <c r="AM50" s="424"/>
      <c r="AN50" s="100"/>
    </row>
    <row r="51" spans="1:40" ht="5.15" customHeight="1">
      <c r="A51" s="100"/>
      <c r="B51" s="103"/>
      <c r="C51" s="126">
        <v>2</v>
      </c>
      <c r="D51" s="126"/>
      <c r="E51" s="126">
        <v>3</v>
      </c>
      <c r="F51" s="126"/>
      <c r="G51" s="126"/>
      <c r="H51" s="126"/>
      <c r="I51" s="126">
        <v>4</v>
      </c>
      <c r="J51" s="126"/>
      <c r="K51" s="126"/>
      <c r="L51" s="126"/>
      <c r="M51" s="126"/>
      <c r="N51" s="126"/>
      <c r="O51" s="126">
        <v>5</v>
      </c>
      <c r="P51" s="126"/>
      <c r="Q51" s="126"/>
      <c r="R51" s="126"/>
      <c r="S51" s="126"/>
      <c r="T51" s="126"/>
      <c r="U51" s="126">
        <v>6</v>
      </c>
      <c r="V51" s="126"/>
      <c r="W51" s="126"/>
      <c r="X51" s="126"/>
      <c r="Y51" s="126"/>
      <c r="Z51" s="126"/>
      <c r="AA51" s="126">
        <v>7</v>
      </c>
      <c r="AB51" s="126"/>
      <c r="AC51" s="126"/>
      <c r="AD51" s="126"/>
      <c r="AE51" s="126"/>
      <c r="AF51" s="126"/>
      <c r="AG51" s="126">
        <v>8</v>
      </c>
      <c r="AH51" s="126"/>
      <c r="AI51" s="126"/>
      <c r="AJ51" s="126"/>
      <c r="AK51" s="126"/>
      <c r="AL51" s="126">
        <v>9</v>
      </c>
      <c r="AM51" s="143"/>
      <c r="AN51" s="100"/>
    </row>
    <row r="52" spans="1:40" ht="15" customHeight="1">
      <c r="A52" s="122" t="s">
        <v>209</v>
      </c>
      <c r="B52" s="123"/>
      <c r="C52" s="124"/>
      <c r="D52" s="124"/>
      <c r="E52" s="124"/>
      <c r="F52" s="125"/>
      <c r="G52" s="124"/>
      <c r="H52" s="126"/>
      <c r="I52" s="126"/>
      <c r="J52" s="126"/>
      <c r="K52" s="126"/>
      <c r="L52" s="126"/>
      <c r="M52" s="126"/>
      <c r="N52" s="126"/>
      <c r="O52" s="126"/>
      <c r="P52" s="126"/>
      <c r="Q52" s="126"/>
      <c r="R52" s="126">
        <v>6</v>
      </c>
      <c r="S52" s="126"/>
      <c r="T52" s="126"/>
      <c r="U52" s="126"/>
      <c r="V52" s="126"/>
      <c r="W52" s="126"/>
      <c r="X52" s="126">
        <v>7</v>
      </c>
      <c r="Y52" s="126"/>
      <c r="Z52" s="126"/>
      <c r="AA52" s="126"/>
      <c r="AB52" s="126"/>
      <c r="AC52" s="126"/>
      <c r="AD52" s="126">
        <v>8</v>
      </c>
      <c r="AE52" s="126"/>
      <c r="AF52" s="126"/>
      <c r="AG52" s="127"/>
      <c r="AH52" s="127"/>
      <c r="AI52" s="127"/>
      <c r="AJ52" s="127">
        <v>9</v>
      </c>
      <c r="AK52" s="128"/>
      <c r="AL52" s="128"/>
      <c r="AM52" s="100"/>
    </row>
    <row r="53" spans="1:40" s="122" customFormat="1" ht="15" customHeight="1">
      <c r="A53" s="122" t="s">
        <v>210</v>
      </c>
      <c r="B53" s="129"/>
      <c r="C53" s="129"/>
      <c r="D53" s="129"/>
      <c r="E53" s="129"/>
      <c r="F53" s="129"/>
      <c r="G53" s="12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122" customFormat="1" ht="15" customHeight="1">
      <c r="A54" s="122" t="s">
        <v>211</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122" customFormat="1" ht="15" customHeight="1">
      <c r="A55" s="122" t="s">
        <v>212</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213</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ht="15" customHeight="1">
      <c r="A57" s="122" t="s">
        <v>214</v>
      </c>
      <c r="B57" s="130"/>
      <c r="C57" s="122"/>
      <c r="D57" s="122"/>
      <c r="E57" s="122"/>
      <c r="F57" s="122"/>
      <c r="G57" s="122"/>
    </row>
    <row r="58" spans="1:40" ht="15" customHeight="1">
      <c r="A58" s="122" t="s">
        <v>215</v>
      </c>
      <c r="B58" s="130"/>
      <c r="C58" s="122"/>
      <c r="D58" s="122"/>
      <c r="E58" s="122"/>
      <c r="F58" s="122"/>
      <c r="G58" s="122"/>
    </row>
    <row r="59" spans="1:40" ht="15" customHeight="1">
      <c r="A59" s="122"/>
      <c r="B59" s="111" t="s">
        <v>216</v>
      </c>
      <c r="C59" s="181" t="s">
        <v>217</v>
      </c>
      <c r="D59" s="181"/>
      <c r="E59" s="181"/>
      <c r="F59" s="122"/>
      <c r="G59" s="122"/>
    </row>
    <row r="60" spans="1:40" ht="15" customHeight="1">
      <c r="A60" s="122"/>
      <c r="B60" s="131" t="s">
        <v>218</v>
      </c>
      <c r="C60" s="183" t="s">
        <v>219</v>
      </c>
      <c r="D60" s="183"/>
      <c r="E60" s="183"/>
      <c r="F60" s="122"/>
      <c r="G60" s="122"/>
    </row>
    <row r="61" spans="1:40" ht="15" customHeight="1">
      <c r="A61" s="122"/>
      <c r="B61" s="131" t="s">
        <v>220</v>
      </c>
      <c r="C61" s="183" t="s">
        <v>221</v>
      </c>
      <c r="D61" s="183"/>
      <c r="E61" s="183"/>
      <c r="F61" s="122"/>
      <c r="G61" s="122"/>
    </row>
    <row r="62" spans="1:40" ht="15" customHeight="1">
      <c r="A62" s="122"/>
      <c r="B62" s="131" t="s">
        <v>222</v>
      </c>
      <c r="C62" s="183" t="s">
        <v>223</v>
      </c>
      <c r="D62" s="183"/>
      <c r="E62" s="183"/>
      <c r="F62" s="122"/>
      <c r="G62" s="122"/>
    </row>
    <row r="63" spans="1:40" ht="15" customHeight="1">
      <c r="A63" s="122"/>
      <c r="B63" s="131" t="s">
        <v>224</v>
      </c>
      <c r="C63" s="183" t="s">
        <v>225</v>
      </c>
      <c r="D63" s="183"/>
      <c r="E63" s="183"/>
      <c r="F63" s="122"/>
      <c r="G63" s="122"/>
    </row>
    <row r="64" spans="1:40" ht="15" customHeight="1">
      <c r="A64" s="122"/>
      <c r="B64" s="122" t="s">
        <v>226</v>
      </c>
      <c r="C64" s="122"/>
      <c r="D64" s="122"/>
      <c r="E64" s="122"/>
      <c r="F64" s="122"/>
      <c r="G64" s="122"/>
    </row>
    <row r="65" spans="1:7" ht="15" customHeight="1">
      <c r="A65" s="122"/>
      <c r="B65" s="122" t="s">
        <v>227</v>
      </c>
      <c r="C65" s="122"/>
      <c r="D65" s="122"/>
      <c r="E65" s="122"/>
      <c r="F65" s="122"/>
      <c r="G65" s="122"/>
    </row>
    <row r="66" spans="1:7" ht="15" customHeight="1">
      <c r="A66" s="122"/>
      <c r="B66" s="122" t="s">
        <v>228</v>
      </c>
      <c r="C66" s="122"/>
      <c r="D66" s="122"/>
      <c r="E66" s="122"/>
      <c r="F66" s="122"/>
      <c r="G66" s="122"/>
    </row>
    <row r="67" spans="1:7" ht="15" customHeight="1">
      <c r="A67" s="122" t="s">
        <v>229</v>
      </c>
      <c r="B67" s="130"/>
      <c r="C67" s="122"/>
      <c r="D67" s="122"/>
      <c r="E67" s="122"/>
      <c r="F67" s="122"/>
      <c r="G67" s="122"/>
    </row>
    <row r="68" spans="1:7" ht="15" customHeight="1">
      <c r="A68" s="122" t="s">
        <v>230</v>
      </c>
      <c r="B68" s="130"/>
      <c r="C68" s="122"/>
      <c r="D68" s="122"/>
      <c r="E68" s="122"/>
      <c r="F68" s="122"/>
      <c r="G68" s="122"/>
    </row>
    <row r="69" spans="1:7" ht="15" customHeight="1">
      <c r="A69" s="122" t="s">
        <v>231</v>
      </c>
      <c r="B69" s="130"/>
      <c r="C69" s="122"/>
      <c r="D69" s="122"/>
      <c r="E69" s="122"/>
      <c r="F69" s="122"/>
      <c r="G69" s="122"/>
    </row>
    <row r="70" spans="1:7" ht="15" customHeight="1">
      <c r="A70" s="122" t="s">
        <v>232</v>
      </c>
      <c r="B70" s="130"/>
      <c r="C70" s="122"/>
      <c r="D70" s="122"/>
      <c r="E70" s="122"/>
      <c r="F70" s="122"/>
      <c r="G70" s="122"/>
    </row>
    <row r="71" spans="1:7" ht="15" customHeight="1">
      <c r="A71" s="122" t="s">
        <v>233</v>
      </c>
      <c r="B71" s="130"/>
      <c r="C71" s="122"/>
      <c r="D71" s="122"/>
      <c r="E71" s="122"/>
      <c r="F71" s="122"/>
      <c r="G71" s="122"/>
    </row>
    <row r="72" spans="1:7" ht="15" customHeight="1">
      <c r="A72" s="122" t="s">
        <v>234</v>
      </c>
      <c r="B72" s="130"/>
      <c r="C72" s="122"/>
      <c r="D72" s="122"/>
      <c r="E72" s="122"/>
      <c r="F72" s="122"/>
      <c r="G72" s="122"/>
    </row>
    <row r="73" spans="1:7" ht="15" customHeight="1">
      <c r="A73" s="122"/>
      <c r="B73" s="122" t="s">
        <v>235</v>
      </c>
      <c r="C73" s="122"/>
      <c r="D73" s="122"/>
      <c r="E73" s="122"/>
      <c r="F73" s="122"/>
      <c r="G73" s="122"/>
    </row>
    <row r="74" spans="1:7" ht="15" customHeight="1">
      <c r="A74" s="122"/>
      <c r="B74" s="122" t="s">
        <v>236</v>
      </c>
      <c r="C74" s="122"/>
      <c r="D74" s="122"/>
      <c r="E74" s="122"/>
      <c r="F74" s="122"/>
      <c r="G74" s="122"/>
    </row>
    <row r="75" spans="1:7" ht="15" customHeight="1">
      <c r="A75" s="122" t="s">
        <v>237</v>
      </c>
      <c r="B75" s="130"/>
      <c r="C75" s="122"/>
      <c r="D75" s="122"/>
      <c r="E75" s="122"/>
      <c r="F75" s="122"/>
      <c r="G75" s="122"/>
    </row>
    <row r="76" spans="1:7" ht="15" customHeight="1">
      <c r="A76" s="122" t="s">
        <v>238</v>
      </c>
      <c r="B76" s="130"/>
      <c r="C76" s="122"/>
      <c r="D76" s="122"/>
      <c r="E76" s="122"/>
      <c r="F76" s="122"/>
      <c r="G76" s="122"/>
    </row>
    <row r="77" spans="1:7" ht="15" customHeight="1">
      <c r="A77" s="122" t="s">
        <v>239</v>
      </c>
      <c r="B77" s="130"/>
      <c r="C77" s="122"/>
      <c r="D77" s="122"/>
      <c r="E77" s="122"/>
      <c r="F77" s="122"/>
      <c r="G77" s="122"/>
    </row>
    <row r="78" spans="1:7" ht="15" customHeight="1">
      <c r="A78" s="122" t="s">
        <v>240</v>
      </c>
      <c r="B78" s="130"/>
      <c r="C78" s="122"/>
      <c r="D78" s="122"/>
      <c r="E78" s="122"/>
      <c r="F78" s="122"/>
      <c r="G78" s="122"/>
    </row>
    <row r="79" spans="1:7" ht="15" customHeight="1">
      <c r="A79" s="122" t="s">
        <v>241</v>
      </c>
      <c r="B79" s="130"/>
      <c r="C79" s="122"/>
      <c r="D79" s="122"/>
      <c r="E79" s="122"/>
      <c r="F79" s="122"/>
      <c r="G79" s="122"/>
    </row>
    <row r="80" spans="1:7" ht="15" customHeight="1">
      <c r="A80" s="122" t="s">
        <v>242</v>
      </c>
      <c r="B80" s="130"/>
      <c r="C80" s="122"/>
      <c r="D80" s="122"/>
      <c r="E80" s="122"/>
      <c r="F80" s="122"/>
      <c r="G80" s="122"/>
    </row>
    <row r="81" spans="1:7" ht="15" customHeight="1">
      <c r="A81" s="122" t="s">
        <v>243</v>
      </c>
      <c r="B81" s="130"/>
      <c r="C81" s="122"/>
      <c r="D81" s="122"/>
      <c r="E81" s="122"/>
      <c r="F81" s="122"/>
      <c r="G81" s="122"/>
    </row>
    <row r="82" spans="1:7" ht="15" customHeight="1">
      <c r="A82" s="122" t="s">
        <v>244</v>
      </c>
      <c r="B82" s="130"/>
      <c r="C82" s="122"/>
      <c r="D82" s="122"/>
      <c r="E82" s="122"/>
      <c r="F82" s="122"/>
      <c r="G82" s="12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6317BF64-1B94-464D-8241-F4530285C47F}"/>
    <dataValidation type="list" allowBlank="1" showInputMessage="1" sqref="B13:B30" xr:uid="{C9FADB31-0B9E-4D47-9EE9-503D17C9533F}">
      <formula1>INDIRECT($AK$1)</formula1>
    </dataValidation>
    <dataValidation type="list" allowBlank="1" showInputMessage="1" showErrorMessage="1" sqref="AK3:AN3" xr:uid="{96CA844E-88CC-4D15-BAE2-50CED93CDDDE}">
      <formula1>"４週,歴月"</formula1>
    </dataValidation>
    <dataValidation type="list" allowBlank="1" showInputMessage="1" showErrorMessage="1" sqref="AK4:AN4" xr:uid="{C1A95A62-AC83-494D-A9B6-BFCDFAA70AF8}">
      <formula1>"予定,実績"</formula1>
    </dataValidation>
    <dataValidation type="whole" operator="greaterThanOrEqual" allowBlank="1" showInputMessage="1" showErrorMessage="1" sqref="I38:I39 D38:F39 AG38:AG39 AD38:AD39 AA38:AA39 X38:X39 U38:U39 R38:R39 O38:O39 L38:L39" xr:uid="{C6ED4456-0BDD-485A-84DF-E4F829AC513A}">
      <formula1>0</formula1>
    </dataValidation>
    <dataValidation operator="greaterThanOrEqual" allowBlank="1" showInputMessage="1" showErrorMessage="1" sqref="I44 AJ38:AJ39 AL38 L40 L44 I40" xr:uid="{C81BB929-409F-4E43-9C65-86E906940D72}"/>
    <dataValidation type="list" allowBlank="1" showInputMessage="1" showErrorMessage="1" sqref="C11:C30" xr:uid="{90AF8F2F-EA8C-4502-BE8C-5224B1E8A03E}">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1245-1E32-49D9-BC61-16B0FD5EA666}">
  <dimension ref="A1:AQ84"/>
  <sheetViews>
    <sheetView showGridLines="0" view="pageBreakPreview" topLeftCell="A23" zoomScaleNormal="100" zoomScaleSheetLayoutView="100" workbookViewId="0">
      <selection activeCell="F25" sqref="F25"/>
    </sheetView>
  </sheetViews>
  <sheetFormatPr defaultColWidth="8.25" defaultRowHeight="21" customHeight="1"/>
  <cols>
    <col min="1" max="1" width="2.58203125" style="103" customWidth="1"/>
    <col min="2" max="2" width="14.75" style="97" customWidth="1"/>
    <col min="3" max="3" width="6.58203125" style="103" customWidth="1"/>
    <col min="4" max="5" width="7.58203125" style="103" customWidth="1"/>
    <col min="6" max="36" width="2.58203125" style="103" customWidth="1"/>
    <col min="37" max="37" width="6.58203125" style="103" customWidth="1"/>
    <col min="38" max="38" width="7.5" style="103" customWidth="1"/>
    <col min="39"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290</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264</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8" customHeight="1">
      <c r="A13" s="110">
        <v>3</v>
      </c>
      <c r="B13" s="133" t="s">
        <v>291</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t="s">
        <v>271</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36"/>
      <c r="AN37" s="136"/>
      <c r="AO37" s="136"/>
      <c r="AP37" s="136"/>
      <c r="AQ37" s="136"/>
    </row>
    <row r="38" spans="1:43" ht="25" customHeight="1">
      <c r="A38" s="432" t="s">
        <v>269</v>
      </c>
      <c r="B38" s="432"/>
      <c r="C38" s="432"/>
      <c r="D38" s="119">
        <f>SUM(D39:D40)</f>
        <v>0</v>
      </c>
      <c r="E38" s="119">
        <f>SUM(E39:E40)</f>
        <v>0</v>
      </c>
      <c r="F38" s="430">
        <f>SUM(F39:H40)</f>
        <v>0</v>
      </c>
      <c r="G38" s="430"/>
      <c r="H38" s="430"/>
      <c r="I38" s="430">
        <f>SUM(I39:K40)</f>
        <v>0</v>
      </c>
      <c r="J38" s="430"/>
      <c r="K38" s="430"/>
      <c r="L38" s="430">
        <f>SUM(L39:N40)</f>
        <v>0</v>
      </c>
      <c r="M38" s="430"/>
      <c r="N38" s="430"/>
      <c r="O38" s="430">
        <f>SUM(O39:Q40)</f>
        <v>0</v>
      </c>
      <c r="P38" s="430"/>
      <c r="Q38" s="430"/>
      <c r="R38" s="430">
        <f>SUM(R39:T40)</f>
        <v>0</v>
      </c>
      <c r="S38" s="430"/>
      <c r="T38" s="430"/>
      <c r="U38" s="430">
        <f>SUM(U39:W40)</f>
        <v>0</v>
      </c>
      <c r="V38" s="430"/>
      <c r="W38" s="430"/>
      <c r="X38" s="430">
        <f>SUM(X39:Z40)</f>
        <v>0</v>
      </c>
      <c r="Y38" s="430"/>
      <c r="Z38" s="430"/>
      <c r="AA38" s="430">
        <f>SUM(AA39:AC40)</f>
        <v>0</v>
      </c>
      <c r="AB38" s="430"/>
      <c r="AC38" s="430"/>
      <c r="AD38" s="430">
        <f>SUM(AD39:AF40)</f>
        <v>0</v>
      </c>
      <c r="AE38" s="430"/>
      <c r="AF38" s="430"/>
      <c r="AG38" s="430">
        <f>SUM(AG39:AI40)</f>
        <v>0</v>
      </c>
      <c r="AH38" s="430"/>
      <c r="AI38" s="430"/>
      <c r="AJ38" s="183">
        <f>SUM(D38:AI38)</f>
        <v>0</v>
      </c>
      <c r="AK38" s="183"/>
      <c r="AL38" s="146" t="e">
        <f>ROUNDUP(AJ38/AJ41,1)</f>
        <v>#DIV/0!</v>
      </c>
      <c r="AM38" s="136"/>
      <c r="AN38" s="136"/>
      <c r="AO38" s="136"/>
      <c r="AP38" s="136"/>
      <c r="AQ38" s="136"/>
    </row>
    <row r="39" spans="1:43" ht="25" customHeight="1">
      <c r="A39" s="444" t="s">
        <v>292</v>
      </c>
      <c r="B39" s="444"/>
      <c r="C39" s="444"/>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146" t="e">
        <f>ROUNDUP(AJ39/AJ41,1)</f>
        <v>#DIV/0!</v>
      </c>
      <c r="AM39" s="136"/>
      <c r="AN39" s="136"/>
      <c r="AO39" s="136"/>
      <c r="AP39" s="136"/>
      <c r="AQ39" s="136"/>
    </row>
    <row r="40" spans="1:43" ht="25" customHeight="1">
      <c r="A40" s="444" t="s">
        <v>293</v>
      </c>
      <c r="B40" s="444"/>
      <c r="C40" s="444"/>
      <c r="D40" s="116"/>
      <c r="E40" s="116"/>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183">
        <f>SUM(D40:AI40)</f>
        <v>0</v>
      </c>
      <c r="AK40" s="183"/>
      <c r="AL40" s="146" t="e">
        <f>ROUNDUP(AJ40/AJ41,1)</f>
        <v>#DIV/0!</v>
      </c>
      <c r="AM40" s="136"/>
      <c r="AN40" s="136"/>
      <c r="AO40" s="136"/>
      <c r="AP40" s="136"/>
      <c r="AQ40" s="136"/>
    </row>
    <row r="41" spans="1:43" ht="25" customHeight="1">
      <c r="A41" s="432" t="s">
        <v>270</v>
      </c>
      <c r="B41" s="432"/>
      <c r="C41" s="432"/>
      <c r="D41" s="116"/>
      <c r="E41" s="116"/>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183">
        <f>+SUM(D41:AI41)</f>
        <v>0</v>
      </c>
      <c r="AK41" s="183"/>
      <c r="AL41" s="147"/>
      <c r="AM41" s="136"/>
      <c r="AN41" s="136"/>
      <c r="AO41" s="136"/>
      <c r="AP41" s="136"/>
      <c r="AQ41" s="136"/>
    </row>
    <row r="42" spans="1:43" ht="5.15" customHeight="1">
      <c r="A42" s="129"/>
      <c r="B42" s="129"/>
      <c r="C42" s="129"/>
      <c r="D42" s="136"/>
      <c r="E42" s="136"/>
      <c r="F42" s="136"/>
      <c r="G42" s="136"/>
      <c r="H42" s="136"/>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37"/>
      <c r="AK42" s="122"/>
      <c r="AL42" s="109"/>
      <c r="AM42" s="109"/>
      <c r="AN42" s="100"/>
    </row>
    <row r="43" spans="1:43" ht="18" customHeight="1">
      <c r="A43" s="99" t="s">
        <v>249</v>
      </c>
      <c r="B43" s="122"/>
      <c r="D43" s="122"/>
      <c r="E43" s="122"/>
      <c r="F43" s="122"/>
      <c r="G43" s="122"/>
      <c r="H43" s="122"/>
      <c r="I43" s="136"/>
      <c r="J43" s="136"/>
      <c r="K43" s="136"/>
      <c r="L43" s="136"/>
      <c r="M43" s="136"/>
      <c r="N43" s="136"/>
      <c r="O43" s="122"/>
      <c r="P43" s="122"/>
      <c r="Q43" s="122"/>
      <c r="R43" s="122"/>
      <c r="S43" s="122"/>
      <c r="T43" s="122"/>
      <c r="U43" s="122"/>
      <c r="V43" s="122"/>
      <c r="W43" s="109"/>
      <c r="X43" s="122"/>
      <c r="Y43" s="122"/>
      <c r="Z43" s="122"/>
      <c r="AA43" s="122"/>
      <c r="AB43" s="122"/>
      <c r="AC43" s="122"/>
      <c r="AD43" s="122"/>
      <c r="AE43" s="122"/>
      <c r="AF43" s="122"/>
      <c r="AG43" s="122"/>
      <c r="AH43" s="122"/>
      <c r="AI43" s="122"/>
      <c r="AJ43" s="137"/>
      <c r="AK43" s="122"/>
      <c r="AL43" s="109"/>
      <c r="AM43" s="109"/>
      <c r="AN43" s="100"/>
    </row>
    <row r="44" spans="1:43" ht="18" customHeight="1">
      <c r="A44" s="181" t="s">
        <v>250</v>
      </c>
      <c r="B44" s="181"/>
      <c r="C44" s="181" t="s">
        <v>264</v>
      </c>
      <c r="D44" s="181"/>
      <c r="E44" s="189" t="s">
        <v>271</v>
      </c>
      <c r="F44" s="189"/>
      <c r="G44" s="189"/>
      <c r="H44" s="189"/>
      <c r="I44" s="136"/>
      <c r="J44" s="136"/>
      <c r="K44" s="136"/>
      <c r="L44" s="136"/>
      <c r="M44" s="136"/>
      <c r="N44" s="136"/>
      <c r="O44" s="136"/>
      <c r="P44" s="136"/>
      <c r="Q44" s="136"/>
      <c r="R44" s="136"/>
      <c r="S44" s="136"/>
      <c r="T44" s="136"/>
      <c r="U44" s="136"/>
      <c r="W44" s="109"/>
      <c r="X44" s="122"/>
      <c r="Y44" s="122"/>
      <c r="Z44" s="122"/>
      <c r="AA44" s="122"/>
      <c r="AB44" s="122"/>
      <c r="AC44" s="122"/>
      <c r="AD44" s="122"/>
      <c r="AE44" s="122"/>
      <c r="AF44" s="122"/>
      <c r="AG44" s="122"/>
      <c r="AH44" s="122"/>
      <c r="AI44" s="122"/>
      <c r="AJ44" s="137"/>
      <c r="AK44" s="122"/>
      <c r="AL44" s="109"/>
      <c r="AM44" s="109"/>
      <c r="AN44" s="100"/>
    </row>
    <row r="45" spans="1:43" ht="18" customHeight="1">
      <c r="A45" s="189" t="s">
        <v>251</v>
      </c>
      <c r="B45" s="189"/>
      <c r="C45" s="430" t="e">
        <f>ROUNDDOWN(IF(AL38&lt;=60,1,1+ROUNDUP((AL38-60)/40,0)),1)</f>
        <v>#DIV/0!</v>
      </c>
      <c r="D45" s="430"/>
      <c r="E45" s="430" t="e">
        <f>ROUNDDOWN(AL39/6+AL40/10,1)</f>
        <v>#DIV/0!</v>
      </c>
      <c r="F45" s="430"/>
      <c r="G45" s="430"/>
      <c r="H45" s="430"/>
      <c r="I45" s="136"/>
      <c r="J45" s="136"/>
      <c r="K45" s="136"/>
      <c r="L45" s="136"/>
      <c r="M45" s="136"/>
      <c r="N45" s="136"/>
      <c r="O45" s="136"/>
      <c r="P45" s="136"/>
      <c r="Q45" s="136"/>
      <c r="R45" s="136"/>
      <c r="S45" s="136"/>
      <c r="T45" s="136"/>
      <c r="U45" s="136"/>
      <c r="W45" s="109"/>
      <c r="X45" s="122"/>
      <c r="Y45" s="122"/>
      <c r="Z45" s="122"/>
      <c r="AA45" s="122"/>
      <c r="AB45" s="122"/>
      <c r="AC45" s="122"/>
      <c r="AD45" s="122"/>
      <c r="AE45" s="122"/>
      <c r="AF45" s="122"/>
      <c r="AG45" s="122"/>
      <c r="AH45" s="122"/>
      <c r="AI45" s="122"/>
      <c r="AJ45" s="137"/>
      <c r="AK45" s="122"/>
      <c r="AL45" s="109"/>
      <c r="AM45" s="109"/>
      <c r="AN45" s="100"/>
    </row>
    <row r="46" spans="1:43" ht="5.15" customHeight="1">
      <c r="A46" s="129"/>
      <c r="B46" s="129"/>
      <c r="C46" s="129"/>
      <c r="D46" s="129"/>
      <c r="E46" s="129"/>
      <c r="F46" s="129"/>
      <c r="G46" s="129"/>
      <c r="H46" s="129"/>
      <c r="I46" s="129"/>
      <c r="J46" s="122"/>
      <c r="K46" s="122"/>
      <c r="L46" s="122"/>
      <c r="M46" s="137"/>
      <c r="N46" s="122"/>
      <c r="O46" s="122"/>
      <c r="P46" s="122"/>
      <c r="Q46" s="136"/>
      <c r="W46" s="109"/>
      <c r="X46" s="122"/>
      <c r="Y46" s="122"/>
      <c r="Z46" s="122"/>
      <c r="AA46" s="122"/>
      <c r="AB46" s="122"/>
      <c r="AC46" s="122"/>
      <c r="AD46" s="122"/>
      <c r="AE46" s="122"/>
      <c r="AF46" s="122"/>
      <c r="AG46" s="122"/>
      <c r="AH46" s="122"/>
      <c r="AI46" s="122"/>
      <c r="AJ46" s="137"/>
      <c r="AK46" s="122"/>
      <c r="AL46" s="109"/>
      <c r="AM46" s="109"/>
      <c r="AN46" s="100"/>
    </row>
    <row r="47" spans="1:43" ht="21" customHeight="1">
      <c r="A47" s="99" t="s">
        <v>252</v>
      </c>
      <c r="B47" s="103"/>
      <c r="C47" s="104"/>
      <c r="D47" s="104"/>
      <c r="E47" s="104"/>
      <c r="F47" s="104"/>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4"/>
      <c r="AM47" s="104"/>
      <c r="AN47" s="100"/>
    </row>
    <row r="48" spans="1:43" ht="25" customHeight="1">
      <c r="A48" s="100"/>
      <c r="B48" s="109"/>
      <c r="C48" s="422" t="str">
        <f>IF(VLOOKUP($AK$1,選択肢!$A$1:$J$32,C53,FALSE)=0,"-",VLOOKUP($AK$1,選択肢!$A$1:$J$32,C53,FALSE))</f>
        <v>管理者</v>
      </c>
      <c r="D48" s="423"/>
      <c r="E48" s="428" t="str">
        <f>IF(VLOOKUP($AK$1,選択肢!$A$1:$J$32,E53,FALSE)=0,"-",VLOOKUP($AK$1,選択肢!$A$1:$J$32,E53,FALSE))</f>
        <v>サービス管理責任者</v>
      </c>
      <c r="F48" s="428"/>
      <c r="G48" s="428"/>
      <c r="H48" s="428"/>
      <c r="I48" s="422" t="str">
        <f>IF(VLOOKUP($AK$1,選択肢!$A$1:$J$32,I53,FALSE)=0,"-",VLOOKUP($AK$1,選択肢!$A$1:$J$32,I53,FALSE))</f>
        <v>地域移行支援員</v>
      </c>
      <c r="J48" s="423"/>
      <c r="K48" s="423"/>
      <c r="L48" s="423"/>
      <c r="M48" s="423"/>
      <c r="N48" s="424"/>
      <c r="O48" s="422" t="str">
        <f>IF(VLOOKUP($AK$1,選択肢!$A$1:$J$32,O53,FALSE)=0,"-",VLOOKUP($AK$1,選択肢!$A$1:$J$32,O53,FALSE))</f>
        <v>生活支援員</v>
      </c>
      <c r="P48" s="423"/>
      <c r="Q48" s="423"/>
      <c r="R48" s="423"/>
      <c r="S48" s="423"/>
      <c r="T48" s="424"/>
      <c r="U48" s="422" t="str">
        <f>IF(VLOOKUP($AK$1,選択肢!$A$1:$J$32,U53,FALSE)=0,"-",VLOOKUP($AK$1,選択肢!$A$1:$J$32,U53,FALSE))</f>
        <v>-</v>
      </c>
      <c r="V48" s="423"/>
      <c r="W48" s="423"/>
      <c r="X48" s="423"/>
      <c r="Y48" s="423"/>
      <c r="Z48" s="424"/>
      <c r="AA48" s="422" t="str">
        <f>IF(VLOOKUP($AK$1,選択肢!$A$1:$J$32,AA53,FALSE)=0,"-",VLOOKUP($AK$1,選択肢!$A$1:$J$32,AA53,FALSE))</f>
        <v>-</v>
      </c>
      <c r="AB48" s="423"/>
      <c r="AC48" s="423"/>
      <c r="AD48" s="423"/>
      <c r="AE48" s="423"/>
      <c r="AF48" s="424"/>
      <c r="AG48" s="428" t="str">
        <f>IF(VLOOKUP($AK$1,選択肢!$A$1:$J$32,AG53,FALSE)=0,"-",VLOOKUP($AK$1,選択肢!$A$1:$J$32,AG53,FALSE))</f>
        <v>-</v>
      </c>
      <c r="AH48" s="428"/>
      <c r="AI48" s="428"/>
      <c r="AJ48" s="428"/>
      <c r="AK48" s="428"/>
      <c r="AL48" s="428" t="str">
        <f>IF(VLOOKUP($AK$1,選択肢!$A$1:$J$32,AL53,FALSE)=0,"-",VLOOKUP($AK$1,選択肢!$A$1:$J$32,AL53,FALSE))</f>
        <v>-</v>
      </c>
      <c r="AM48" s="428"/>
      <c r="AN48" s="100"/>
    </row>
    <row r="49" spans="1:40" ht="18" customHeight="1">
      <c r="A49" s="100"/>
      <c r="B49" s="109"/>
      <c r="C49" s="141" t="s">
        <v>254</v>
      </c>
      <c r="D49" s="141" t="s">
        <v>256</v>
      </c>
      <c r="E49" s="142" t="s">
        <v>254</v>
      </c>
      <c r="F49" s="429" t="s">
        <v>256</v>
      </c>
      <c r="G49" s="429"/>
      <c r="H49" s="429"/>
      <c r="I49" s="425" t="s">
        <v>254</v>
      </c>
      <c r="J49" s="426"/>
      <c r="K49" s="427"/>
      <c r="L49" s="425" t="s">
        <v>256</v>
      </c>
      <c r="M49" s="426"/>
      <c r="N49" s="427"/>
      <c r="O49" s="425" t="s">
        <v>254</v>
      </c>
      <c r="P49" s="426"/>
      <c r="Q49" s="427"/>
      <c r="R49" s="425" t="s">
        <v>256</v>
      </c>
      <c r="S49" s="426"/>
      <c r="T49" s="427"/>
      <c r="U49" s="425" t="s">
        <v>254</v>
      </c>
      <c r="V49" s="426"/>
      <c r="W49" s="427"/>
      <c r="X49" s="425" t="s">
        <v>256</v>
      </c>
      <c r="Y49" s="426"/>
      <c r="Z49" s="427"/>
      <c r="AA49" s="425" t="s">
        <v>254</v>
      </c>
      <c r="AB49" s="426"/>
      <c r="AC49" s="427"/>
      <c r="AD49" s="425" t="s">
        <v>256</v>
      </c>
      <c r="AE49" s="426"/>
      <c r="AF49" s="427"/>
      <c r="AG49" s="425" t="s">
        <v>254</v>
      </c>
      <c r="AH49" s="426"/>
      <c r="AI49" s="427"/>
      <c r="AJ49" s="425" t="s">
        <v>256</v>
      </c>
      <c r="AK49" s="427"/>
      <c r="AL49" s="142" t="s">
        <v>253</v>
      </c>
      <c r="AM49" s="142" t="s">
        <v>255</v>
      </c>
      <c r="AN49" s="100"/>
    </row>
    <row r="50" spans="1:40" ht="18" customHeight="1">
      <c r="A50" s="100"/>
      <c r="B50" s="111" t="s">
        <v>257</v>
      </c>
      <c r="C50" s="142">
        <f>COUNTIFS($B$11:$B$30,C$48,$C$11:$C$30,"A",$E$11:$E$30,"*")</f>
        <v>0</v>
      </c>
      <c r="D50" s="142">
        <f>COUNTIFS($B$11:$B$30,C$48,$C$11:$C$30,"B",$E$11:$E$30,"*")</f>
        <v>0</v>
      </c>
      <c r="E50" s="142">
        <f>COUNTIFS($B$11:$B$30,E$48,$C$11:$C$30,"A",$E$11:$E$30,"*")</f>
        <v>0</v>
      </c>
      <c r="F50" s="425">
        <f>COUNTIFS($B$11:$B$30,E$48,$C$11:$C$30,"B",$E$11:$E$30,"*")</f>
        <v>0</v>
      </c>
      <c r="G50" s="426"/>
      <c r="H50" s="427"/>
      <c r="I50" s="425">
        <f>COUNTIFS($B$11:$B$30,I$48,$C$11:$C$30,"A",$E$11:$E$30,"*")</f>
        <v>0</v>
      </c>
      <c r="J50" s="426"/>
      <c r="K50" s="427"/>
      <c r="L50" s="425">
        <f>COUNTIFS($B$11:$B$30,I$48,$C$11:$C$30,"B",$E$11:$E$30,"*")</f>
        <v>0</v>
      </c>
      <c r="M50" s="426"/>
      <c r="N50" s="427"/>
      <c r="O50" s="425">
        <f>COUNTIFS($B$11:$B$30,O$48,$C$11:$C$30,"A",$E$11:$E$30,"*")</f>
        <v>0</v>
      </c>
      <c r="P50" s="426"/>
      <c r="Q50" s="427"/>
      <c r="R50" s="425">
        <f>COUNTIFS($B$11:$B$30,O$48,$C$11:$C$30,"B",$E$11:$E$30,"*")</f>
        <v>0</v>
      </c>
      <c r="S50" s="426"/>
      <c r="T50" s="427"/>
      <c r="U50" s="425">
        <f>COUNTIFS($B$11:$B$30,U$48,$C$11:$C$30,"A",$E$11:$E$30,"*")</f>
        <v>0</v>
      </c>
      <c r="V50" s="426"/>
      <c r="W50" s="427"/>
      <c r="X50" s="425">
        <f>COUNTIFS($B$11:$B$30,U$48,$C$11:$C$30,"B",$E$11:$E$30,"*")</f>
        <v>0</v>
      </c>
      <c r="Y50" s="426"/>
      <c r="Z50" s="427"/>
      <c r="AA50" s="425">
        <f>COUNTIFS($B$11:$B$30,AA$48,$C$11:$C$30,"A",$E$11:$E$30,"*")</f>
        <v>0</v>
      </c>
      <c r="AB50" s="426"/>
      <c r="AC50" s="427"/>
      <c r="AD50" s="425">
        <f>COUNTIFS($B$11:$B$30,AA$48,$C$11:$C$30,"B",$E$11:$E$30,"*")</f>
        <v>0</v>
      </c>
      <c r="AE50" s="426"/>
      <c r="AF50" s="427"/>
      <c r="AG50" s="425">
        <f>COUNTIFS($B$11:$B$30,AG$48,$C$11:$C$30,"A",$E$11:$E$30,"*")</f>
        <v>0</v>
      </c>
      <c r="AH50" s="426"/>
      <c r="AI50" s="427"/>
      <c r="AJ50" s="425">
        <f>COUNTIFS($B$11:$B$30,AG$48,$C$11:$C$30,"B",$E$11:$E$30,"*")</f>
        <v>0</v>
      </c>
      <c r="AK50" s="427"/>
      <c r="AL50" s="142">
        <f>COUNTIFS($B$11:$B$30,AL$48,$C$11:$C$30,"A",$E$11:$E$30,"*")</f>
        <v>0</v>
      </c>
      <c r="AM50" s="142">
        <f>COUNTIFS($B$11:$B$30,AL$48,$C$11:$C$30,"B",$E$11:$E$30,"*")</f>
        <v>0</v>
      </c>
      <c r="AN50" s="100"/>
    </row>
    <row r="51" spans="1:40" ht="18" customHeight="1">
      <c r="A51" s="100"/>
      <c r="B51" s="112" t="s">
        <v>258</v>
      </c>
      <c r="C51" s="142">
        <f>COUNTIFS($B$11:$B$30,C$48,$C$11:$C$30,"C",$E$11:$E$30,"*")</f>
        <v>0</v>
      </c>
      <c r="D51" s="142">
        <f>COUNTIFS($B$11:$B$30,C$48,$C$11:$C$30,"D",$E$11:$E$30,"*")</f>
        <v>0</v>
      </c>
      <c r="E51" s="142">
        <f>COUNTIFS($B$11:$B$30,E$48,$C$11:$C$30,"C",$E$11:$E$30,"*")</f>
        <v>0</v>
      </c>
      <c r="F51" s="425">
        <f>COUNTIFS($B$11:$B$30,E$48,$C$11:$C$30,"D",$E$11:$E$30,"*")</f>
        <v>0</v>
      </c>
      <c r="G51" s="426"/>
      <c r="H51" s="427"/>
      <c r="I51" s="425">
        <f>COUNTIFS($B$11:$B$30,I$48,$C$11:$C$30,"C",$E$11:$E$30,"*")</f>
        <v>0</v>
      </c>
      <c r="J51" s="426"/>
      <c r="K51" s="427"/>
      <c r="L51" s="425">
        <f>COUNTIFS($B$11:$B$30,I$48,$C$11:$C$30,"D",$E$11:$E$30,"*")</f>
        <v>0</v>
      </c>
      <c r="M51" s="426"/>
      <c r="N51" s="427"/>
      <c r="O51" s="425">
        <f>COUNTIFS($B$11:$B$30,O$48,$C$11:$C$30,"C",$E$11:$E$30,"*")</f>
        <v>0</v>
      </c>
      <c r="P51" s="426"/>
      <c r="Q51" s="427"/>
      <c r="R51" s="425">
        <f>COUNTIFS($B$11:$B$30,O$48,$C$11:$C$30,"D",$E$11:$E$30,"*")</f>
        <v>0</v>
      </c>
      <c r="S51" s="426"/>
      <c r="T51" s="427"/>
      <c r="U51" s="425">
        <f>COUNTIFS($B$11:$B$30,U$48,$C$11:$C$30,"C",$E$11:$E$30,"*")</f>
        <v>0</v>
      </c>
      <c r="V51" s="426"/>
      <c r="W51" s="427"/>
      <c r="X51" s="425">
        <f>COUNTIFS($B$11:$B$30,U$48,$C$11:$C$30,"D",$E$11:$E$30,"*")</f>
        <v>0</v>
      </c>
      <c r="Y51" s="426"/>
      <c r="Z51" s="427"/>
      <c r="AA51" s="425">
        <f>COUNTIFS($B$11:$B$30,AA$48,$C$11:$C$30,"C",$E$11:$E$30,"*")</f>
        <v>0</v>
      </c>
      <c r="AB51" s="426"/>
      <c r="AC51" s="427"/>
      <c r="AD51" s="425">
        <f>COUNTIFS($B$11:$B$30,AA$48,$C$11:$C$30,"D",$E$11:$E$30,"*")</f>
        <v>0</v>
      </c>
      <c r="AE51" s="426"/>
      <c r="AF51" s="427"/>
      <c r="AG51" s="425">
        <f>COUNTIFS($B$11:$B$30,AG$48,$C$11:$C$30,"C",$E$11:$E$30,"*")</f>
        <v>0</v>
      </c>
      <c r="AH51" s="426"/>
      <c r="AI51" s="427"/>
      <c r="AJ51" s="425">
        <f>COUNTIFS($B$11:$B$30,AG$48,$C$11:$C$30,"D",$E$11:$E$30,"*")</f>
        <v>0</v>
      </c>
      <c r="AK51" s="427"/>
      <c r="AL51" s="142">
        <f>COUNTIFS($B$11:$B$30,AL$48,$C$11:$C$30,"C",$E$11:$E$30,"*")</f>
        <v>0</v>
      </c>
      <c r="AM51" s="142">
        <f>COUNTIFS($B$11:$B$30,AL$48,$C$11:$C$30,"D",$E$11:$E$30,"*")</f>
        <v>0</v>
      </c>
      <c r="AN51" s="100"/>
    </row>
    <row r="52" spans="1:40" ht="25" customHeight="1">
      <c r="A52" s="100"/>
      <c r="B52" s="112" t="s">
        <v>259</v>
      </c>
      <c r="C52" s="422" t="str">
        <f>IF($AK$3="４週",SUMIFS($AK$11:$AK$30,$B$11:$B$30,C48)/4/$AH$5,IF($AK$3="歴月",SUMIFS($AK$11:$AK$30,$B$11:$B$30,C48)/$AL$5,"記載する期間を選択してください"))</f>
        <v>記載する期間を選択してください</v>
      </c>
      <c r="D52" s="424"/>
      <c r="E52" s="422" t="str">
        <f>IF($AK$3="４週",SUMIFS($AK$11:$AK$30,$B$11:$B$30,E48)/4/$AH$5,IF($AK$3="歴月",SUMIFS($AK$11:$AK$30,$B$11:$B$30,E48)/$AL$5,"記載する期間を選択してください"))</f>
        <v>記載する期間を選択してください</v>
      </c>
      <c r="F52" s="423"/>
      <c r="G52" s="423"/>
      <c r="H52" s="424"/>
      <c r="I52" s="422" t="str">
        <f>IF($AK$3="４週",SUMIFS($AK$11:$AK$30,$B$11:$B$30,I48)/4/$AH$5,IF($AK$3="歴月",SUMIFS($AK$11:$AK$30,$B$11:$B$30,I48)/$AL$5,"記載する期間を選択してください"))</f>
        <v>記載する期間を選択してください</v>
      </c>
      <c r="J52" s="423"/>
      <c r="K52" s="423"/>
      <c r="L52" s="423"/>
      <c r="M52" s="423"/>
      <c r="N52" s="424"/>
      <c r="O52" s="422" t="str">
        <f>IF($AK$3="４週",SUMIFS($AK$11:$AK$30,$B$11:$B$30,O48)/4/$AH$5,IF($AK$3="歴月",SUMIFS($AK$11:$AK$30,$B$11:$B$30,O48)/$AL$5,"記載する期間を選択してください"))</f>
        <v>記載する期間を選択してください</v>
      </c>
      <c r="P52" s="423"/>
      <c r="Q52" s="423"/>
      <c r="R52" s="423"/>
      <c r="S52" s="423"/>
      <c r="T52" s="424"/>
      <c r="U52" s="422" t="str">
        <f>IF($AK$3="４週",SUMIFS($AK$11:$AK$30,$B$11:$B$30,U48)/4/$AH$5,IF($AK$3="歴月",SUMIFS($AK$11:$AK$30,$B$11:$B$30,U48)/$AL$5,"記載する期間を選択してください"))</f>
        <v>記載する期間を選択してください</v>
      </c>
      <c r="V52" s="423"/>
      <c r="W52" s="423"/>
      <c r="X52" s="423"/>
      <c r="Y52" s="423"/>
      <c r="Z52" s="424"/>
      <c r="AA52" s="422" t="str">
        <f>IF($AK$3="４週",SUMIFS($AK$11:$AK$30,$B$11:$B$30,AA48)/4/$AH$5,IF($AK$3="歴月",SUMIFS($AK$11:$AK$30,$B$11:$B$30,AA48)/$AL$5,"記載する期間を選択してください"))</f>
        <v>記載する期間を選択してください</v>
      </c>
      <c r="AB52" s="423"/>
      <c r="AC52" s="423"/>
      <c r="AD52" s="423"/>
      <c r="AE52" s="423"/>
      <c r="AF52" s="424"/>
      <c r="AG52" s="422" t="str">
        <f>IF($AK$3="４週",SUMIFS($AK$11:$AK$30,$B$11:$B$30,AG48)/4/$AH$5,IF($AK$3="歴月",SUMIFS($AK$11:$AK$30,$B$11:$B$30,AG48)/$AL$5,"記載する期間を選択してください"))</f>
        <v>記載する期間を選択してください</v>
      </c>
      <c r="AH52" s="423"/>
      <c r="AI52" s="423"/>
      <c r="AJ52" s="423"/>
      <c r="AK52" s="424"/>
      <c r="AL52" s="422" t="str">
        <f>IF($AK$3="４週",SUMIFS($AK$11:$AK$30,$B$11:$B$30,AL48)/4/$AH$5,IF($AK$3="歴月",SUMIFS($AK$11:$AK$30,$B$11:$B$30,AL48)/$AL$5,"記載する期間を選択してください"))</f>
        <v>記載する期間を選択してください</v>
      </c>
      <c r="AM52" s="424"/>
      <c r="AN52" s="100"/>
    </row>
    <row r="53" spans="1:40" ht="5.15" customHeight="1">
      <c r="A53" s="100"/>
      <c r="B53" s="103"/>
      <c r="C53" s="126">
        <v>2</v>
      </c>
      <c r="D53" s="126"/>
      <c r="E53" s="126">
        <v>3</v>
      </c>
      <c r="F53" s="126"/>
      <c r="G53" s="126"/>
      <c r="H53" s="126"/>
      <c r="I53" s="126">
        <v>4</v>
      </c>
      <c r="J53" s="126"/>
      <c r="K53" s="126"/>
      <c r="L53" s="126"/>
      <c r="M53" s="126"/>
      <c r="N53" s="126"/>
      <c r="O53" s="126">
        <v>5</v>
      </c>
      <c r="P53" s="126"/>
      <c r="Q53" s="126"/>
      <c r="R53" s="126"/>
      <c r="S53" s="126"/>
      <c r="T53" s="126"/>
      <c r="U53" s="126">
        <v>6</v>
      </c>
      <c r="V53" s="126"/>
      <c r="W53" s="126"/>
      <c r="X53" s="126"/>
      <c r="Y53" s="126"/>
      <c r="Z53" s="126"/>
      <c r="AA53" s="126">
        <v>7</v>
      </c>
      <c r="AB53" s="126"/>
      <c r="AC53" s="126"/>
      <c r="AD53" s="126"/>
      <c r="AE53" s="126"/>
      <c r="AF53" s="126"/>
      <c r="AG53" s="126">
        <v>8</v>
      </c>
      <c r="AH53" s="126"/>
      <c r="AI53" s="126"/>
      <c r="AJ53" s="126"/>
      <c r="AK53" s="126"/>
      <c r="AL53" s="126">
        <v>9</v>
      </c>
      <c r="AM53" s="143"/>
      <c r="AN53" s="100"/>
    </row>
    <row r="54" spans="1:40" ht="15" customHeight="1">
      <c r="A54" s="122" t="s">
        <v>209</v>
      </c>
      <c r="B54" s="123"/>
      <c r="C54" s="124"/>
      <c r="D54" s="124"/>
      <c r="E54" s="124"/>
      <c r="F54" s="125"/>
      <c r="G54" s="124"/>
      <c r="H54" s="126"/>
      <c r="I54" s="126"/>
      <c r="J54" s="126"/>
      <c r="K54" s="126"/>
      <c r="L54" s="126"/>
      <c r="M54" s="126"/>
      <c r="N54" s="126"/>
      <c r="O54" s="126"/>
      <c r="P54" s="126"/>
      <c r="Q54" s="126"/>
      <c r="R54" s="126">
        <v>6</v>
      </c>
      <c r="S54" s="126"/>
      <c r="T54" s="126"/>
      <c r="U54" s="126"/>
      <c r="V54" s="126"/>
      <c r="W54" s="126"/>
      <c r="X54" s="126">
        <v>7</v>
      </c>
      <c r="Y54" s="126"/>
      <c r="Z54" s="126"/>
      <c r="AA54" s="126"/>
      <c r="AB54" s="126"/>
      <c r="AC54" s="126"/>
      <c r="AD54" s="126">
        <v>8</v>
      </c>
      <c r="AE54" s="126"/>
      <c r="AF54" s="126"/>
      <c r="AG54" s="127"/>
      <c r="AH54" s="127"/>
      <c r="AI54" s="127"/>
      <c r="AJ54" s="127">
        <v>9</v>
      </c>
      <c r="AK54" s="128"/>
      <c r="AL54" s="128"/>
      <c r="AM54" s="100"/>
    </row>
    <row r="55" spans="1:40" s="122" customFormat="1" ht="15" customHeight="1">
      <c r="A55" s="122" t="s">
        <v>210</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211</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s="122" customFormat="1" ht="15" customHeight="1">
      <c r="A57" s="122" t="s">
        <v>212</v>
      </c>
      <c r="B57" s="129"/>
      <c r="C57" s="129"/>
      <c r="D57" s="129"/>
      <c r="E57" s="129"/>
      <c r="F57" s="129"/>
      <c r="G57" s="12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row>
    <row r="58" spans="1:40" s="122" customFormat="1" ht="15" customHeight="1">
      <c r="A58" s="122" t="s">
        <v>213</v>
      </c>
      <c r="B58" s="129"/>
      <c r="C58" s="129"/>
      <c r="D58" s="129"/>
      <c r="E58" s="129"/>
      <c r="F58" s="129"/>
      <c r="G58" s="12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row>
    <row r="59" spans="1:40" ht="15" customHeight="1">
      <c r="A59" s="122" t="s">
        <v>214</v>
      </c>
      <c r="B59" s="130"/>
      <c r="C59" s="122"/>
      <c r="D59" s="122"/>
      <c r="E59" s="122"/>
      <c r="F59" s="122"/>
      <c r="G59" s="122"/>
    </row>
    <row r="60" spans="1:40" ht="15" customHeight="1">
      <c r="A60" s="122" t="s">
        <v>215</v>
      </c>
      <c r="B60" s="130"/>
      <c r="C60" s="122"/>
      <c r="D60" s="122"/>
      <c r="E60" s="122"/>
      <c r="F60" s="122"/>
      <c r="G60" s="122"/>
    </row>
    <row r="61" spans="1:40" ht="15" customHeight="1">
      <c r="A61" s="122"/>
      <c r="B61" s="111" t="s">
        <v>216</v>
      </c>
      <c r="C61" s="181" t="s">
        <v>217</v>
      </c>
      <c r="D61" s="181"/>
      <c r="E61" s="181"/>
      <c r="F61" s="122"/>
      <c r="G61" s="122"/>
    </row>
    <row r="62" spans="1:40" ht="15" customHeight="1">
      <c r="A62" s="122"/>
      <c r="B62" s="131" t="s">
        <v>218</v>
      </c>
      <c r="C62" s="183" t="s">
        <v>219</v>
      </c>
      <c r="D62" s="183"/>
      <c r="E62" s="183"/>
      <c r="F62" s="122"/>
      <c r="G62" s="122"/>
    </row>
    <row r="63" spans="1:40" ht="15" customHeight="1">
      <c r="A63" s="122"/>
      <c r="B63" s="131" t="s">
        <v>220</v>
      </c>
      <c r="C63" s="183" t="s">
        <v>221</v>
      </c>
      <c r="D63" s="183"/>
      <c r="E63" s="183"/>
      <c r="F63" s="122"/>
      <c r="G63" s="122"/>
    </row>
    <row r="64" spans="1:40" ht="15" customHeight="1">
      <c r="A64" s="122"/>
      <c r="B64" s="131" t="s">
        <v>222</v>
      </c>
      <c r="C64" s="183" t="s">
        <v>223</v>
      </c>
      <c r="D64" s="183"/>
      <c r="E64" s="183"/>
      <c r="F64" s="122"/>
      <c r="G64" s="122"/>
    </row>
    <row r="65" spans="1:7" ht="15" customHeight="1">
      <c r="A65" s="122"/>
      <c r="B65" s="131" t="s">
        <v>224</v>
      </c>
      <c r="C65" s="183" t="s">
        <v>225</v>
      </c>
      <c r="D65" s="183"/>
      <c r="E65" s="183"/>
      <c r="F65" s="122"/>
      <c r="G65" s="122"/>
    </row>
    <row r="66" spans="1:7" ht="15" customHeight="1">
      <c r="A66" s="122"/>
      <c r="B66" s="122" t="s">
        <v>226</v>
      </c>
      <c r="C66" s="122"/>
      <c r="D66" s="122"/>
      <c r="E66" s="122"/>
      <c r="F66" s="122"/>
      <c r="G66" s="122"/>
    </row>
    <row r="67" spans="1:7" ht="15" customHeight="1">
      <c r="A67" s="122"/>
      <c r="B67" s="122" t="s">
        <v>227</v>
      </c>
      <c r="C67" s="122"/>
      <c r="D67" s="122"/>
      <c r="E67" s="122"/>
      <c r="F67" s="122"/>
      <c r="G67" s="122"/>
    </row>
    <row r="68" spans="1:7" ht="15" customHeight="1">
      <c r="A68" s="122"/>
      <c r="B68" s="122" t="s">
        <v>228</v>
      </c>
      <c r="C68" s="122"/>
      <c r="D68" s="122"/>
      <c r="E68" s="122"/>
      <c r="F68" s="122"/>
      <c r="G68" s="122"/>
    </row>
    <row r="69" spans="1:7" ht="15" customHeight="1">
      <c r="A69" s="122" t="s">
        <v>229</v>
      </c>
      <c r="B69" s="130"/>
      <c r="C69" s="122"/>
      <c r="D69" s="122"/>
      <c r="E69" s="122"/>
      <c r="F69" s="122"/>
      <c r="G69" s="122"/>
    </row>
    <row r="70" spans="1:7" ht="15" customHeight="1">
      <c r="A70" s="122" t="s">
        <v>294</v>
      </c>
      <c r="B70" s="130"/>
      <c r="C70" s="122"/>
      <c r="D70" s="122"/>
      <c r="E70" s="122"/>
      <c r="F70" s="122"/>
      <c r="G70" s="122"/>
    </row>
    <row r="71" spans="1:7" ht="15" customHeight="1">
      <c r="A71" s="122" t="s">
        <v>231</v>
      </c>
      <c r="B71" s="130"/>
      <c r="C71" s="122"/>
      <c r="D71" s="122"/>
      <c r="E71" s="122"/>
      <c r="F71" s="122"/>
      <c r="G71" s="122"/>
    </row>
    <row r="72" spans="1:7" ht="15" customHeight="1">
      <c r="A72" s="122" t="s">
        <v>232</v>
      </c>
      <c r="B72" s="130"/>
      <c r="C72" s="122"/>
      <c r="D72" s="122"/>
      <c r="E72" s="122"/>
      <c r="F72" s="122"/>
      <c r="G72" s="122"/>
    </row>
    <row r="73" spans="1:7" ht="15" customHeight="1">
      <c r="A73" s="122" t="s">
        <v>233</v>
      </c>
      <c r="B73" s="130"/>
      <c r="C73" s="122"/>
      <c r="D73" s="122"/>
      <c r="E73" s="122"/>
      <c r="F73" s="122"/>
      <c r="G73" s="122"/>
    </row>
    <row r="74" spans="1:7" ht="15" customHeight="1">
      <c r="A74" s="122" t="s">
        <v>234</v>
      </c>
      <c r="B74" s="130"/>
      <c r="C74" s="122"/>
      <c r="D74" s="122"/>
      <c r="E74" s="122"/>
      <c r="F74" s="122"/>
      <c r="G74" s="122"/>
    </row>
    <row r="75" spans="1:7" ht="15" customHeight="1">
      <c r="A75" s="122"/>
      <c r="B75" s="122" t="s">
        <v>235</v>
      </c>
      <c r="C75" s="122"/>
      <c r="D75" s="122"/>
      <c r="E75" s="122"/>
      <c r="F75" s="122"/>
      <c r="G75" s="122"/>
    </row>
    <row r="76" spans="1:7" ht="15" customHeight="1">
      <c r="A76" s="122"/>
      <c r="B76" s="122" t="s">
        <v>236</v>
      </c>
      <c r="C76" s="122"/>
      <c r="D76" s="122"/>
      <c r="E76" s="122"/>
      <c r="F76" s="122"/>
      <c r="G76" s="122"/>
    </row>
    <row r="77" spans="1:7" ht="15" customHeight="1">
      <c r="A77" s="122" t="s">
        <v>237</v>
      </c>
      <c r="B77" s="130"/>
      <c r="C77" s="122"/>
      <c r="D77" s="122"/>
      <c r="E77" s="122"/>
      <c r="F77" s="122"/>
      <c r="G77" s="122"/>
    </row>
    <row r="78" spans="1:7" ht="15" customHeight="1">
      <c r="A78" s="122" t="s">
        <v>238</v>
      </c>
      <c r="B78" s="130"/>
      <c r="C78" s="122"/>
      <c r="D78" s="122"/>
      <c r="E78" s="122"/>
      <c r="F78" s="122"/>
      <c r="G78" s="122"/>
    </row>
    <row r="79" spans="1:7" ht="15" customHeight="1">
      <c r="A79" s="122" t="s">
        <v>239</v>
      </c>
      <c r="B79" s="130"/>
      <c r="C79" s="122"/>
      <c r="D79" s="122"/>
      <c r="E79" s="122"/>
      <c r="F79" s="122"/>
      <c r="G79" s="122"/>
    </row>
    <row r="80" spans="1:7" ht="15" customHeight="1">
      <c r="A80" s="122" t="s">
        <v>240</v>
      </c>
      <c r="B80" s="130"/>
      <c r="C80" s="122"/>
      <c r="D80" s="122"/>
      <c r="E80" s="122"/>
      <c r="F80" s="122"/>
      <c r="G80" s="122"/>
    </row>
    <row r="81" spans="1:7" ht="15" customHeight="1">
      <c r="A81" s="122" t="s">
        <v>241</v>
      </c>
      <c r="B81" s="130"/>
      <c r="C81" s="122"/>
      <c r="D81" s="122"/>
      <c r="E81" s="122"/>
      <c r="F81" s="122"/>
      <c r="G81" s="122"/>
    </row>
    <row r="82" spans="1:7" ht="15" customHeight="1">
      <c r="A82" s="122" t="s">
        <v>242</v>
      </c>
      <c r="B82" s="130"/>
      <c r="C82" s="122"/>
      <c r="D82" s="122"/>
      <c r="E82" s="122"/>
      <c r="F82" s="122"/>
      <c r="G82" s="122"/>
    </row>
    <row r="83" spans="1:7" ht="15" customHeight="1">
      <c r="A83" s="122" t="s">
        <v>243</v>
      </c>
      <c r="B83" s="130"/>
      <c r="C83" s="122"/>
      <c r="D83" s="122"/>
      <c r="E83" s="122"/>
      <c r="F83" s="122"/>
      <c r="G83" s="122"/>
    </row>
    <row r="84" spans="1:7" ht="15" customHeight="1">
      <c r="A84" s="122" t="s">
        <v>244</v>
      </c>
      <c r="B84" s="130"/>
      <c r="C84" s="122"/>
      <c r="D84" s="122"/>
      <c r="E84" s="122"/>
      <c r="F84" s="122"/>
      <c r="G84" s="122"/>
    </row>
  </sheetData>
  <mergeCells count="169">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U37:W37"/>
    <mergeCell ref="X37:Z37"/>
    <mergeCell ref="AA37:AC37"/>
    <mergeCell ref="AD37:AF37"/>
    <mergeCell ref="AG37:AI37"/>
    <mergeCell ref="AJ37:AK37"/>
    <mergeCell ref="A37:C37"/>
    <mergeCell ref="F37:H37"/>
    <mergeCell ref="I37:K37"/>
    <mergeCell ref="L37:N37"/>
    <mergeCell ref="O37:Q37"/>
    <mergeCell ref="R37:T37"/>
    <mergeCell ref="U38:W38"/>
    <mergeCell ref="X38:Z38"/>
    <mergeCell ref="AA38:AC38"/>
    <mergeCell ref="AD38:AF38"/>
    <mergeCell ref="AG38:AI38"/>
    <mergeCell ref="AJ38:AK38"/>
    <mergeCell ref="A38:C38"/>
    <mergeCell ref="F38:H38"/>
    <mergeCell ref="I38:K38"/>
    <mergeCell ref="L38:N38"/>
    <mergeCell ref="O38:Q38"/>
    <mergeCell ref="R38:T38"/>
    <mergeCell ref="U39:W39"/>
    <mergeCell ref="X39:Z39"/>
    <mergeCell ref="AA39:AC39"/>
    <mergeCell ref="AD39:AF39"/>
    <mergeCell ref="AG39:AI39"/>
    <mergeCell ref="AJ39:AK39"/>
    <mergeCell ref="A39:C39"/>
    <mergeCell ref="F39:H39"/>
    <mergeCell ref="I39:K39"/>
    <mergeCell ref="L39:N39"/>
    <mergeCell ref="O39:Q39"/>
    <mergeCell ref="R39:T39"/>
    <mergeCell ref="U40:W40"/>
    <mergeCell ref="X40:Z40"/>
    <mergeCell ref="AA40:AC40"/>
    <mergeCell ref="AD40:AF40"/>
    <mergeCell ref="AG40:AI40"/>
    <mergeCell ref="AJ40:AK40"/>
    <mergeCell ref="A40:C40"/>
    <mergeCell ref="F40:H40"/>
    <mergeCell ref="I40:K40"/>
    <mergeCell ref="L40:N40"/>
    <mergeCell ref="O40:Q40"/>
    <mergeCell ref="R40:T40"/>
    <mergeCell ref="U41:W41"/>
    <mergeCell ref="X41:Z41"/>
    <mergeCell ref="AA41:AC41"/>
    <mergeCell ref="AD41:AF41"/>
    <mergeCell ref="AG41:AI41"/>
    <mergeCell ref="AJ41:AK41"/>
    <mergeCell ref="A41:C41"/>
    <mergeCell ref="F41:H41"/>
    <mergeCell ref="I41:K41"/>
    <mergeCell ref="L41:N41"/>
    <mergeCell ref="O41:Q41"/>
    <mergeCell ref="R41:T41"/>
    <mergeCell ref="C48:D48"/>
    <mergeCell ref="E48:H48"/>
    <mergeCell ref="I48:N48"/>
    <mergeCell ref="O48:T48"/>
    <mergeCell ref="U48:Z48"/>
    <mergeCell ref="AA48:AF48"/>
    <mergeCell ref="A44:B44"/>
    <mergeCell ref="C44:D44"/>
    <mergeCell ref="E44:H44"/>
    <mergeCell ref="A45:B45"/>
    <mergeCell ref="C45:D45"/>
    <mergeCell ref="E45:H45"/>
    <mergeCell ref="X50:Z50"/>
    <mergeCell ref="AA50:AC50"/>
    <mergeCell ref="AD50:AF50"/>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O51:Q51"/>
    <mergeCell ref="R51:T51"/>
    <mergeCell ref="U51:W51"/>
    <mergeCell ref="C64:E64"/>
    <mergeCell ref="F50:H50"/>
    <mergeCell ref="I50:K50"/>
    <mergeCell ref="L50:N50"/>
    <mergeCell ref="O50:Q50"/>
    <mergeCell ref="R50:T50"/>
    <mergeCell ref="U50:W50"/>
    <mergeCell ref="A33:E33"/>
    <mergeCell ref="AM33:AN33"/>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s>
  <phoneticPr fontId="1"/>
  <dataValidations count="7">
    <dataValidation allowBlank="1" showInputMessage="1" sqref="B11:B12" xr:uid="{FCC1076E-357E-4782-875D-0D314F474745}"/>
    <dataValidation type="list" allowBlank="1" showInputMessage="1" sqref="B13:B30" xr:uid="{5F76CEF2-EE88-4EF9-B24F-C87B48B215B9}">
      <formula1>INDIRECT($AK$1)</formula1>
    </dataValidation>
    <dataValidation type="list" allowBlank="1" showInputMessage="1" showErrorMessage="1" sqref="AK3:AN3" xr:uid="{818A4AEA-01C5-4346-BA83-F79A9981180B}">
      <formula1>"４週,歴月"</formula1>
    </dataValidation>
    <dataValidation type="list" allowBlank="1" showInputMessage="1" showErrorMessage="1" sqref="AK4:AN4" xr:uid="{3ADCCD63-37BB-46D1-9248-DC08437D18B4}">
      <formula1>"予定,実績"</formula1>
    </dataValidation>
    <dataValidation type="list" allowBlank="1" showInputMessage="1" showErrorMessage="1" sqref="C11:C30" xr:uid="{1E0DECF2-CA9C-4471-A70A-A4EF6B40A668}">
      <formula1>"A,B,C,D"</formula1>
    </dataValidation>
    <dataValidation operator="greaterThanOrEqual" allowBlank="1" showInputMessage="1" showErrorMessage="1" sqref="I46 I42 AJ38:AJ41 L42 L46 AL38:AL40" xr:uid="{6E17DC4B-B0FE-455A-AD85-FE16CD06A10C}"/>
    <dataValidation type="whole" operator="greaterThanOrEqual" allowBlank="1" showInputMessage="1" showErrorMessage="1" sqref="D38:F41 L38:L41 I38:I41 O38:O41 AG38:AG41 AD38:AD41 AA38:AA41 X38:X41 U38:U41 R38:R41" xr:uid="{F26B895F-F3D8-4C8C-BF29-84EFF671D2AF}">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6636-9CB1-4520-B4D7-E56D509B94C1}">
  <sheetPr>
    <tabColor theme="5"/>
  </sheetPr>
  <dimension ref="A1:AQ82"/>
  <sheetViews>
    <sheetView showGridLines="0" topLeftCell="A23" zoomScale="80" zoomScaleNormal="80" zoomScaleSheetLayoutView="100" workbookViewId="0">
      <selection activeCell="D30" sqref="D30"/>
    </sheetView>
  </sheetViews>
  <sheetFormatPr defaultColWidth="8.25" defaultRowHeight="21" customHeight="1"/>
  <cols>
    <col min="1" max="1" width="2.58203125" style="103" customWidth="1"/>
    <col min="2" max="2" width="14.2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42" width="8.25" style="103"/>
    <col min="43" max="67" width="1.75" style="103" customWidth="1"/>
    <col min="68"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295</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296</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8" customHeight="1">
      <c r="A13" s="110">
        <v>3</v>
      </c>
      <c r="B13" s="133" t="s">
        <v>296</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t="s">
        <v>296</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36"/>
      <c r="AN37" s="136"/>
      <c r="AO37" s="136"/>
      <c r="AP37" s="136"/>
      <c r="AQ37" s="136"/>
    </row>
    <row r="38" spans="1:43" ht="18" customHeight="1">
      <c r="A38" s="432" t="s">
        <v>269</v>
      </c>
      <c r="B38" s="432"/>
      <c r="C38" s="432"/>
      <c r="D38" s="148"/>
      <c r="E38" s="148"/>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183">
        <f>SUM(D38:AI38)</f>
        <v>0</v>
      </c>
      <c r="AK38" s="183"/>
      <c r="AL38" s="438" t="e">
        <f>ROUNDUP(AJ38/AJ39,1)</f>
        <v>#DIV/0!</v>
      </c>
      <c r="AM38" s="136"/>
      <c r="AN38" s="136"/>
      <c r="AO38" s="136"/>
      <c r="AP38" s="136"/>
      <c r="AQ38" s="136"/>
    </row>
    <row r="39" spans="1:43" ht="18" customHeight="1">
      <c r="A39" s="432" t="s">
        <v>270</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40"/>
      <c r="AM39" s="136"/>
      <c r="AN39" s="136"/>
      <c r="AO39" s="136"/>
      <c r="AP39" s="136"/>
      <c r="AQ39" s="136"/>
    </row>
    <row r="40" spans="1:43" ht="5.15" customHeight="1">
      <c r="A40" s="129"/>
      <c r="B40" s="129"/>
      <c r="C40" s="129"/>
      <c r="D40" s="136"/>
      <c r="E40" s="136"/>
      <c r="F40" s="136"/>
      <c r="G40" s="136"/>
      <c r="H40" s="136"/>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37"/>
      <c r="AK40" s="122"/>
      <c r="AL40" s="109"/>
      <c r="AM40" s="109"/>
      <c r="AN40" s="100"/>
    </row>
    <row r="41" spans="1:43" ht="18" customHeight="1">
      <c r="A41" s="99" t="s">
        <v>249</v>
      </c>
      <c r="B41" s="122"/>
      <c r="D41" s="122"/>
      <c r="E41" s="122"/>
      <c r="F41" s="122"/>
      <c r="G41" s="122"/>
      <c r="H41" s="122"/>
      <c r="I41" s="136"/>
      <c r="J41" s="136"/>
      <c r="K41" s="136"/>
      <c r="L41" s="136"/>
      <c r="M41" s="136"/>
      <c r="N41" s="136"/>
      <c r="O41" s="122"/>
      <c r="P41" s="122"/>
      <c r="Q41" s="122"/>
      <c r="R41" s="122"/>
      <c r="S41" s="122"/>
      <c r="T41" s="122"/>
      <c r="U41" s="122"/>
      <c r="V41" s="122"/>
      <c r="W41" s="109"/>
      <c r="X41" s="122"/>
      <c r="Y41" s="122"/>
      <c r="Z41" s="122"/>
      <c r="AA41" s="122"/>
      <c r="AB41" s="122"/>
      <c r="AC41" s="122"/>
      <c r="AD41" s="122"/>
      <c r="AE41" s="122"/>
      <c r="AF41" s="122"/>
      <c r="AG41" s="122"/>
      <c r="AH41" s="122"/>
      <c r="AI41" s="122"/>
      <c r="AJ41" s="137"/>
      <c r="AK41" s="122"/>
      <c r="AL41" s="109"/>
      <c r="AM41" s="109"/>
      <c r="AN41" s="100"/>
    </row>
    <row r="42" spans="1:43" ht="25" customHeight="1">
      <c r="A42" s="181" t="s">
        <v>250</v>
      </c>
      <c r="B42" s="181"/>
      <c r="C42" s="185" t="s">
        <v>296</v>
      </c>
      <c r="D42" s="188"/>
      <c r="E42" s="450"/>
      <c r="F42" s="450"/>
      <c r="G42" s="450"/>
      <c r="H42" s="196"/>
      <c r="I42" s="451"/>
      <c r="J42" s="451"/>
      <c r="K42" s="451"/>
      <c r="L42" s="451"/>
      <c r="M42" s="451"/>
      <c r="N42" s="451"/>
      <c r="O42" s="136"/>
      <c r="P42" s="136"/>
      <c r="Q42" s="136"/>
      <c r="R42" s="136"/>
      <c r="S42" s="136"/>
      <c r="T42" s="136"/>
      <c r="U42" s="136"/>
      <c r="W42" s="109"/>
      <c r="X42" s="122"/>
      <c r="Y42" s="122"/>
      <c r="Z42" s="122"/>
      <c r="AA42" s="122"/>
      <c r="AB42" s="122"/>
      <c r="AC42" s="122"/>
      <c r="AD42" s="122"/>
      <c r="AE42" s="122"/>
      <c r="AF42" s="122"/>
      <c r="AG42" s="122"/>
      <c r="AH42" s="122"/>
      <c r="AI42" s="122"/>
      <c r="AJ42" s="137"/>
      <c r="AK42" s="122"/>
      <c r="AL42" s="109"/>
      <c r="AM42" s="109"/>
      <c r="AN42" s="100"/>
    </row>
    <row r="43" spans="1:43" ht="18" customHeight="1">
      <c r="A43" s="189" t="s">
        <v>251</v>
      </c>
      <c r="B43" s="189"/>
      <c r="C43" s="445" t="e">
        <f>ROUNDDOWN(AL38/15,1)</f>
        <v>#DIV/0!</v>
      </c>
      <c r="D43" s="446"/>
      <c r="E43" s="447"/>
      <c r="F43" s="447"/>
      <c r="G43" s="447"/>
      <c r="H43" s="448"/>
      <c r="I43" s="449"/>
      <c r="J43" s="447"/>
      <c r="K43" s="447"/>
      <c r="L43" s="447"/>
      <c r="M43" s="447"/>
      <c r="N43" s="448"/>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3" ht="5.15" customHeight="1">
      <c r="A44" s="129"/>
      <c r="B44" s="129"/>
      <c r="C44" s="129"/>
      <c r="D44" s="129"/>
      <c r="E44" s="129"/>
      <c r="F44" s="129"/>
      <c r="G44" s="129"/>
      <c r="H44" s="129"/>
      <c r="I44" s="129"/>
      <c r="J44" s="122"/>
      <c r="K44" s="122"/>
      <c r="L44" s="122"/>
      <c r="M44" s="137"/>
      <c r="N44" s="122"/>
      <c r="O44" s="122"/>
      <c r="P44" s="122"/>
      <c r="Q44" s="136"/>
      <c r="W44" s="109"/>
      <c r="X44" s="122"/>
      <c r="Y44" s="122"/>
      <c r="Z44" s="122"/>
      <c r="AA44" s="122"/>
      <c r="AB44" s="122"/>
      <c r="AC44" s="122"/>
      <c r="AD44" s="122"/>
      <c r="AE44" s="122"/>
      <c r="AF44" s="122"/>
      <c r="AG44" s="122"/>
      <c r="AH44" s="122"/>
      <c r="AI44" s="122"/>
      <c r="AJ44" s="137"/>
      <c r="AK44" s="122"/>
      <c r="AL44" s="109"/>
      <c r="AM44" s="109"/>
      <c r="AN44" s="100"/>
    </row>
    <row r="45" spans="1:43" ht="21" customHeight="1">
      <c r="A45" s="99" t="s">
        <v>252</v>
      </c>
      <c r="B45" s="103"/>
      <c r="C45" s="104"/>
      <c r="D45" s="104"/>
      <c r="E45" s="104"/>
      <c r="F45" s="104"/>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4"/>
      <c r="AM45" s="104"/>
      <c r="AN45" s="100"/>
    </row>
    <row r="46" spans="1:43" ht="25" customHeight="1">
      <c r="A46" s="100"/>
      <c r="B46" s="109"/>
      <c r="C46" s="422" t="s">
        <v>297</v>
      </c>
      <c r="D46" s="423"/>
      <c r="E46" s="428" t="s">
        <v>298</v>
      </c>
      <c r="F46" s="428"/>
      <c r="G46" s="428"/>
      <c r="H46" s="428"/>
      <c r="I46" s="422" t="s">
        <v>299</v>
      </c>
      <c r="J46" s="423"/>
      <c r="K46" s="423"/>
      <c r="L46" s="423"/>
      <c r="M46" s="423"/>
      <c r="N46" s="424"/>
      <c r="O46" s="422" t="s">
        <v>299</v>
      </c>
      <c r="P46" s="423"/>
      <c r="Q46" s="423"/>
      <c r="R46" s="423"/>
      <c r="S46" s="423"/>
      <c r="T46" s="424"/>
      <c r="U46" s="422" t="s">
        <v>299</v>
      </c>
      <c r="V46" s="423"/>
      <c r="W46" s="423"/>
      <c r="X46" s="423"/>
      <c r="Y46" s="423"/>
      <c r="Z46" s="424"/>
      <c r="AA46" s="422" t="s">
        <v>299</v>
      </c>
      <c r="AB46" s="423"/>
      <c r="AC46" s="423"/>
      <c r="AD46" s="423"/>
      <c r="AE46" s="423"/>
      <c r="AF46" s="424"/>
      <c r="AG46" s="428" t="s">
        <v>299</v>
      </c>
      <c r="AH46" s="428"/>
      <c r="AI46" s="428"/>
      <c r="AJ46" s="428"/>
      <c r="AK46" s="428"/>
      <c r="AL46" s="422" t="s">
        <v>299</v>
      </c>
      <c r="AM46" s="424"/>
      <c r="AN46" s="100"/>
    </row>
    <row r="47" spans="1:43" ht="18" customHeight="1">
      <c r="A47" s="100"/>
      <c r="B47" s="109"/>
      <c r="C47" s="141" t="s">
        <v>254</v>
      </c>
      <c r="D47" s="141" t="s">
        <v>256</v>
      </c>
      <c r="E47" s="142" t="s">
        <v>254</v>
      </c>
      <c r="F47" s="429" t="s">
        <v>256</v>
      </c>
      <c r="G47" s="429"/>
      <c r="H47" s="429"/>
      <c r="I47" s="425" t="s">
        <v>254</v>
      </c>
      <c r="J47" s="426"/>
      <c r="K47" s="427"/>
      <c r="L47" s="425" t="s">
        <v>256</v>
      </c>
      <c r="M47" s="426"/>
      <c r="N47" s="427"/>
      <c r="O47" s="425" t="s">
        <v>254</v>
      </c>
      <c r="P47" s="426"/>
      <c r="Q47" s="427"/>
      <c r="R47" s="425" t="s">
        <v>256</v>
      </c>
      <c r="S47" s="426"/>
      <c r="T47" s="427"/>
      <c r="U47" s="425" t="s">
        <v>254</v>
      </c>
      <c r="V47" s="426"/>
      <c r="W47" s="427"/>
      <c r="X47" s="425" t="s">
        <v>256</v>
      </c>
      <c r="Y47" s="426"/>
      <c r="Z47" s="427"/>
      <c r="AA47" s="425" t="s">
        <v>254</v>
      </c>
      <c r="AB47" s="426"/>
      <c r="AC47" s="427"/>
      <c r="AD47" s="425" t="s">
        <v>256</v>
      </c>
      <c r="AE47" s="426"/>
      <c r="AF47" s="427"/>
      <c r="AG47" s="425" t="s">
        <v>254</v>
      </c>
      <c r="AH47" s="426"/>
      <c r="AI47" s="427"/>
      <c r="AJ47" s="425" t="s">
        <v>256</v>
      </c>
      <c r="AK47" s="427"/>
      <c r="AL47" s="142" t="s">
        <v>253</v>
      </c>
      <c r="AM47" s="142" t="s">
        <v>255</v>
      </c>
      <c r="AN47" s="100"/>
    </row>
    <row r="48" spans="1:43" ht="18" customHeight="1">
      <c r="A48" s="100"/>
      <c r="B48" s="111" t="s">
        <v>257</v>
      </c>
      <c r="C48" s="142">
        <f>COUNTIFS($B$11:$B$30,C$46,$C$11:$C$30,"A",$E$11:$E$30,"*")</f>
        <v>0</v>
      </c>
      <c r="D48" s="142">
        <f>COUNTIFS($B$11:$B$30,C$46,$C$11:$C$30,"B",$E$11:$E$30,"*")</f>
        <v>0</v>
      </c>
      <c r="E48" s="142">
        <f>COUNTIFS($B$11:$B$30,E$46,$C$11:$C$30,"A",$E$11:$E$30,"*")</f>
        <v>0</v>
      </c>
      <c r="F48" s="425">
        <f>COUNTIFS($B$11:$B$30,E$46,$C$11:$C$30,"B",$E$11:$E$30,"*")</f>
        <v>0</v>
      </c>
      <c r="G48" s="426"/>
      <c r="H48" s="427"/>
      <c r="I48" s="425">
        <f>COUNTIFS($B$11:$B$30,I$46,$C$11:$C$30,"A",$E$11:$E$30,"*")</f>
        <v>0</v>
      </c>
      <c r="J48" s="426"/>
      <c r="K48" s="427"/>
      <c r="L48" s="425">
        <f>COUNTIFS($B$11:$B$30,I$46,$C$11:$C$30,"B",$E$11:$E$30,"*")</f>
        <v>0</v>
      </c>
      <c r="M48" s="426"/>
      <c r="N48" s="427"/>
      <c r="O48" s="425">
        <f>COUNTIFS($B$11:$B$30,O$46,$C$11:$C$30,"A",$E$11:$E$30,"*")</f>
        <v>0</v>
      </c>
      <c r="P48" s="426"/>
      <c r="Q48" s="427"/>
      <c r="R48" s="425">
        <f>COUNTIFS($B$11:$B$30,O$46,$C$11:$C$30,"B",$E$11:$E$30,"*")</f>
        <v>0</v>
      </c>
      <c r="S48" s="426"/>
      <c r="T48" s="427"/>
      <c r="U48" s="425">
        <f>COUNTIFS($B$11:$B$30,U$46,$C$11:$C$30,"A",$E$11:$E$30,"*")</f>
        <v>0</v>
      </c>
      <c r="V48" s="426"/>
      <c r="W48" s="427"/>
      <c r="X48" s="425">
        <f>COUNTIFS($B$11:$B$30,U$46,$C$11:$C$30,"B",$E$11:$E$30,"*")</f>
        <v>0</v>
      </c>
      <c r="Y48" s="426"/>
      <c r="Z48" s="427"/>
      <c r="AA48" s="425">
        <f>COUNTIFS($B$11:$B$30,AA$46,$C$11:$C$30,"A",$E$11:$E$30,"*")</f>
        <v>0</v>
      </c>
      <c r="AB48" s="426"/>
      <c r="AC48" s="427"/>
      <c r="AD48" s="425">
        <f>COUNTIFS($B$11:$B$30,AA$46,$C$11:$C$30,"B",$E$11:$E$30,"*")</f>
        <v>0</v>
      </c>
      <c r="AE48" s="426"/>
      <c r="AF48" s="427"/>
      <c r="AG48" s="425">
        <f>COUNTIFS($B$11:$B$30,AG$46,$C$11:$C$30,"A",$E$11:$E$30,"*")</f>
        <v>0</v>
      </c>
      <c r="AH48" s="426"/>
      <c r="AI48" s="427"/>
      <c r="AJ48" s="425">
        <f>COUNTIFS($B$11:$B$30,AG$46,$C$11:$C$30,"B",$E$11:$E$30,"*")</f>
        <v>0</v>
      </c>
      <c r="AK48" s="427"/>
      <c r="AL48" s="142">
        <f>COUNTIFS($B$11:$B$30,AL$46,$C$11:$C$30,"A",$E$11:$E$30,"*")</f>
        <v>0</v>
      </c>
      <c r="AM48" s="142">
        <f>COUNTIFS($B$11:$B$30,AL$46,$C$11:$C$30,"B",$E$11:$E$30,"*")</f>
        <v>0</v>
      </c>
      <c r="AN48" s="100"/>
    </row>
    <row r="49" spans="1:40" ht="18" customHeight="1">
      <c r="A49" s="100"/>
      <c r="B49" s="112" t="s">
        <v>258</v>
      </c>
      <c r="C49" s="142">
        <f>COUNTIFS($B$11:$B$30,C$46,$C$11:$C$30,"C",$E$11:$E$30,"*")</f>
        <v>0</v>
      </c>
      <c r="D49" s="142">
        <f>COUNTIFS($B$11:$B$30,C$46,$C$11:$C$30,"D",$E$11:$E$30,"*")</f>
        <v>0</v>
      </c>
      <c r="E49" s="142">
        <f>COUNTIFS($B$11:$B$30,E$46,$C$11:$C$30,"C",$E$11:$E$30,"*")</f>
        <v>0</v>
      </c>
      <c r="F49" s="425">
        <f>COUNTIFS($B$11:$B$30,E$46,$C$11:$C$30,"D",$E$11:$E$30,"*")</f>
        <v>0</v>
      </c>
      <c r="G49" s="426"/>
      <c r="H49" s="427"/>
      <c r="I49" s="425">
        <f>COUNTIFS($B$11:$B$30,I$46,$C$11:$C$30,"C",$E$11:$E$30,"*")</f>
        <v>0</v>
      </c>
      <c r="J49" s="426"/>
      <c r="K49" s="427"/>
      <c r="L49" s="425">
        <f>COUNTIFS($B$11:$B$30,I$46,$C$11:$C$30,"D",$E$11:$E$30,"*")</f>
        <v>0</v>
      </c>
      <c r="M49" s="426"/>
      <c r="N49" s="427"/>
      <c r="O49" s="425">
        <f>COUNTIFS($B$11:$B$30,O$46,$C$11:$C$30,"C",$E$11:$E$30,"*")</f>
        <v>0</v>
      </c>
      <c r="P49" s="426"/>
      <c r="Q49" s="427"/>
      <c r="R49" s="425">
        <f>COUNTIFS($B$11:$B$30,O$46,$C$11:$C$30,"D",$E$11:$E$30,"*")</f>
        <v>0</v>
      </c>
      <c r="S49" s="426"/>
      <c r="T49" s="427"/>
      <c r="U49" s="425">
        <f>COUNTIFS($B$11:$B$30,U$46,$C$11:$C$30,"C",$E$11:$E$30,"*")</f>
        <v>0</v>
      </c>
      <c r="V49" s="426"/>
      <c r="W49" s="427"/>
      <c r="X49" s="425">
        <f>COUNTIFS($B$11:$B$30,U$46,$C$11:$C$30,"D",$E$11:$E$30,"*")</f>
        <v>0</v>
      </c>
      <c r="Y49" s="426"/>
      <c r="Z49" s="427"/>
      <c r="AA49" s="425">
        <f>COUNTIFS($B$11:$B$30,AA$46,$C$11:$C$30,"C",$E$11:$E$30,"*")</f>
        <v>0</v>
      </c>
      <c r="AB49" s="426"/>
      <c r="AC49" s="427"/>
      <c r="AD49" s="425">
        <f>COUNTIFS($B$11:$B$30,AA$46,$C$11:$C$30,"D",$E$11:$E$30,"*")</f>
        <v>0</v>
      </c>
      <c r="AE49" s="426"/>
      <c r="AF49" s="427"/>
      <c r="AG49" s="425">
        <f>COUNTIFS($B$11:$B$30,AG$46,$C$11:$C$30,"C",$E$11:$E$30,"*")</f>
        <v>0</v>
      </c>
      <c r="AH49" s="426"/>
      <c r="AI49" s="427"/>
      <c r="AJ49" s="425">
        <f>COUNTIFS($B$11:$B$30,AG$46,$C$11:$C$30,"D",$E$11:$E$30,"*")</f>
        <v>0</v>
      </c>
      <c r="AK49" s="427"/>
      <c r="AL49" s="142">
        <f>COUNTIFS($B$11:$B$30,AL$46,$C$11:$C$30,"C",$E$11:$E$30,"*")</f>
        <v>0</v>
      </c>
      <c r="AM49" s="142">
        <f>COUNTIFS($B$11:$B$30,AL$46,$C$11:$C$30,"D",$E$11:$E$30,"*")</f>
        <v>0</v>
      </c>
      <c r="AN49" s="100"/>
    </row>
    <row r="50" spans="1:40" ht="25" customHeight="1">
      <c r="A50" s="100"/>
      <c r="B50" s="112" t="s">
        <v>259</v>
      </c>
      <c r="C50" s="422" t="str">
        <f>IF($AK$3="４週",SUMIFS($AK$11:$AK$30,$B$11:$B$30,C46)/4/$AH$5,IF($AK$3="歴月",SUMIFS($AK$11:$AK$30,$B$11:$B$30,C46)/$AL$5,"記載する期間を選択してください"))</f>
        <v>記載する期間を選択してください</v>
      </c>
      <c r="D50" s="424"/>
      <c r="E50" s="422" t="str">
        <f>IF($AK$3="４週",SUMIFS($AK$11:$AK$30,$B$11:$B$30,E46)/4/$AH$5,IF($AK$3="歴月",SUMIFS($AK$11:$AK$30,$B$11:$B$30,E46)/$AL$5,"記載する期間を選択してください"))</f>
        <v>記載する期間を選択してください</v>
      </c>
      <c r="F50" s="423"/>
      <c r="G50" s="423"/>
      <c r="H50" s="424"/>
      <c r="I50" s="422" t="str">
        <f>IF($AK$3="４週",SUMIFS($AK$11:$AK$30,$B$11:$B$30,I46)/4/$AH$5,IF($AK$3="歴月",SUMIFS($AK$11:$AK$30,$B$11:$B$30,I46)/$AL$5,"記載する期間を選択してください"))</f>
        <v>記載する期間を選択してください</v>
      </c>
      <c r="J50" s="423"/>
      <c r="K50" s="423"/>
      <c r="L50" s="423"/>
      <c r="M50" s="423"/>
      <c r="N50" s="424"/>
      <c r="O50" s="422" t="str">
        <f>IF($AK$3="４週",SUMIFS($AK$11:$AK$30,$B$11:$B$30,O46)/4/$AH$5,IF($AK$3="歴月",SUMIFS($AK$11:$AK$30,$B$11:$B$30,O46)/$AL$5,"記載する期間を選択してください"))</f>
        <v>記載する期間を選択してください</v>
      </c>
      <c r="P50" s="423"/>
      <c r="Q50" s="423"/>
      <c r="R50" s="423"/>
      <c r="S50" s="423"/>
      <c r="T50" s="424"/>
      <c r="U50" s="422" t="str">
        <f>IF($AK$3="４週",SUMIFS($AK$11:$AK$30,$B$11:$B$30,U46)/4/$AH$5,IF($AK$3="歴月",SUMIFS($AK$11:$AK$30,$B$11:$B$30,U46)/$AL$5,"記載する期間を選択してください"))</f>
        <v>記載する期間を選択してください</v>
      </c>
      <c r="V50" s="423"/>
      <c r="W50" s="423"/>
      <c r="X50" s="423"/>
      <c r="Y50" s="423"/>
      <c r="Z50" s="424"/>
      <c r="AA50" s="422" t="str">
        <f>IF($AK$3="４週",SUMIFS($AK$11:$AK$30,$B$11:$B$30,AA46)/4/$AH$5,IF($AK$3="歴月",SUMIFS($AK$11:$AK$30,$B$11:$B$30,AA46)/$AL$5,"記載する期間を選択してください"))</f>
        <v>記載する期間を選択してください</v>
      </c>
      <c r="AB50" s="423"/>
      <c r="AC50" s="423"/>
      <c r="AD50" s="423"/>
      <c r="AE50" s="423"/>
      <c r="AF50" s="424"/>
      <c r="AG50" s="422" t="str">
        <f>IF($AK$3="４週",SUMIFS($AK$11:$AK$30,$B$11:$B$30,AG46)/4/$AH$5,IF($AK$3="歴月",SUMIFS($AK$11:$AK$30,$B$11:$B$30,AG46)/$AL$5,"記載する期間を選択してください"))</f>
        <v>記載する期間を選択してください</v>
      </c>
      <c r="AH50" s="423"/>
      <c r="AI50" s="423"/>
      <c r="AJ50" s="423"/>
      <c r="AK50" s="424"/>
      <c r="AL50" s="422" t="str">
        <f>IF($AK$3="４週",SUMIFS($AK$11:$AK$30,$B$11:$B$30,AL46)/4/$AH$5,IF($AK$3="歴月",SUMIFS($AK$11:$AK$30,$B$11:$B$30,AL46)/$AL$5,"記載する期間を選択してください"))</f>
        <v>記載する期間を選択してください</v>
      </c>
      <c r="AM50" s="424"/>
      <c r="AN50" s="100"/>
    </row>
    <row r="51" spans="1:40" ht="5.15" customHeight="1">
      <c r="A51" s="100"/>
      <c r="B51" s="103"/>
      <c r="C51" s="126">
        <v>2</v>
      </c>
      <c r="D51" s="126"/>
      <c r="E51" s="126">
        <v>3</v>
      </c>
      <c r="F51" s="126"/>
      <c r="G51" s="126"/>
      <c r="H51" s="126"/>
      <c r="I51" s="126">
        <v>4</v>
      </c>
      <c r="J51" s="126"/>
      <c r="K51" s="126"/>
      <c r="L51" s="126"/>
      <c r="M51" s="126"/>
      <c r="N51" s="126"/>
      <c r="O51" s="126">
        <v>5</v>
      </c>
      <c r="P51" s="126"/>
      <c r="Q51" s="126"/>
      <c r="R51" s="126"/>
      <c r="S51" s="126"/>
      <c r="T51" s="126"/>
      <c r="U51" s="126">
        <v>6</v>
      </c>
      <c r="V51" s="126"/>
      <c r="W51" s="126"/>
      <c r="X51" s="126"/>
      <c r="Y51" s="126"/>
      <c r="Z51" s="126"/>
      <c r="AA51" s="126">
        <v>7</v>
      </c>
      <c r="AB51" s="126"/>
      <c r="AC51" s="126"/>
      <c r="AD51" s="126"/>
      <c r="AE51" s="126"/>
      <c r="AF51" s="126"/>
      <c r="AG51" s="126">
        <v>8</v>
      </c>
      <c r="AH51" s="126"/>
      <c r="AI51" s="126"/>
      <c r="AJ51" s="126"/>
      <c r="AK51" s="126"/>
      <c r="AL51" s="126">
        <v>9</v>
      </c>
      <c r="AM51" s="143"/>
      <c r="AN51" s="100"/>
    </row>
    <row r="52" spans="1:40" ht="15" customHeight="1">
      <c r="A52" s="122" t="s">
        <v>209</v>
      </c>
      <c r="B52" s="123"/>
      <c r="C52" s="124"/>
      <c r="D52" s="124"/>
      <c r="E52" s="124"/>
      <c r="F52" s="125"/>
      <c r="G52" s="124"/>
      <c r="H52" s="126"/>
      <c r="I52" s="126"/>
      <c r="J52" s="126"/>
      <c r="K52" s="126"/>
      <c r="L52" s="126"/>
      <c r="M52" s="126"/>
      <c r="N52" s="126"/>
      <c r="O52" s="126"/>
      <c r="P52" s="126"/>
      <c r="Q52" s="126"/>
      <c r="R52" s="126">
        <v>6</v>
      </c>
      <c r="S52" s="126"/>
      <c r="T52" s="126"/>
      <c r="U52" s="126"/>
      <c r="V52" s="126"/>
      <c r="W52" s="126"/>
      <c r="X52" s="126">
        <v>7</v>
      </c>
      <c r="Y52" s="126"/>
      <c r="Z52" s="126"/>
      <c r="AA52" s="126"/>
      <c r="AB52" s="126"/>
      <c r="AC52" s="126"/>
      <c r="AD52" s="126">
        <v>8</v>
      </c>
      <c r="AE52" s="126"/>
      <c r="AF52" s="126"/>
      <c r="AG52" s="127"/>
      <c r="AH52" s="127"/>
      <c r="AI52" s="127"/>
      <c r="AJ52" s="127">
        <v>9</v>
      </c>
      <c r="AK52" s="128"/>
      <c r="AL52" s="128"/>
      <c r="AM52" s="100"/>
    </row>
    <row r="53" spans="1:40" s="122" customFormat="1" ht="15" customHeight="1">
      <c r="A53" s="122" t="s">
        <v>210</v>
      </c>
      <c r="B53" s="129"/>
      <c r="C53" s="129"/>
      <c r="D53" s="129"/>
      <c r="E53" s="129"/>
      <c r="F53" s="129"/>
      <c r="G53" s="12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122" customFormat="1" ht="15" customHeight="1">
      <c r="A54" s="122" t="s">
        <v>211</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122" customFormat="1" ht="15" customHeight="1">
      <c r="A55" s="122" t="s">
        <v>212</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213</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ht="15" customHeight="1">
      <c r="A57" s="122" t="s">
        <v>214</v>
      </c>
      <c r="B57" s="130"/>
      <c r="C57" s="122"/>
      <c r="D57" s="122"/>
      <c r="E57" s="122"/>
      <c r="F57" s="122"/>
      <c r="G57" s="122"/>
    </row>
    <row r="58" spans="1:40" ht="15" customHeight="1">
      <c r="A58" s="122" t="s">
        <v>215</v>
      </c>
      <c r="B58" s="130"/>
      <c r="C58" s="122"/>
      <c r="D58" s="122"/>
      <c r="E58" s="122"/>
      <c r="F58" s="122"/>
      <c r="G58" s="122"/>
    </row>
    <row r="59" spans="1:40" ht="15" customHeight="1">
      <c r="A59" s="122"/>
      <c r="B59" s="111" t="s">
        <v>216</v>
      </c>
      <c r="C59" s="181" t="s">
        <v>217</v>
      </c>
      <c r="D59" s="181"/>
      <c r="E59" s="181"/>
      <c r="F59" s="122"/>
      <c r="G59" s="122"/>
    </row>
    <row r="60" spans="1:40" ht="15" customHeight="1">
      <c r="A60" s="122"/>
      <c r="B60" s="131" t="s">
        <v>218</v>
      </c>
      <c r="C60" s="183" t="s">
        <v>219</v>
      </c>
      <c r="D60" s="183"/>
      <c r="E60" s="183"/>
      <c r="F60" s="122"/>
      <c r="G60" s="122"/>
    </row>
    <row r="61" spans="1:40" ht="15" customHeight="1">
      <c r="A61" s="122"/>
      <c r="B61" s="131" t="s">
        <v>220</v>
      </c>
      <c r="C61" s="183" t="s">
        <v>221</v>
      </c>
      <c r="D61" s="183"/>
      <c r="E61" s="183"/>
      <c r="F61" s="122"/>
      <c r="G61" s="122"/>
    </row>
    <row r="62" spans="1:40" ht="15" customHeight="1">
      <c r="A62" s="122"/>
      <c r="B62" s="131" t="s">
        <v>222</v>
      </c>
      <c r="C62" s="183" t="s">
        <v>223</v>
      </c>
      <c r="D62" s="183"/>
      <c r="E62" s="183"/>
      <c r="F62" s="122"/>
      <c r="G62" s="122"/>
    </row>
    <row r="63" spans="1:40" ht="15" customHeight="1">
      <c r="A63" s="122"/>
      <c r="B63" s="131" t="s">
        <v>224</v>
      </c>
      <c r="C63" s="183" t="s">
        <v>225</v>
      </c>
      <c r="D63" s="183"/>
      <c r="E63" s="183"/>
      <c r="F63" s="122"/>
      <c r="G63" s="122"/>
    </row>
    <row r="64" spans="1:40" ht="15" customHeight="1">
      <c r="A64" s="122"/>
      <c r="B64" s="122" t="s">
        <v>226</v>
      </c>
      <c r="C64" s="122"/>
      <c r="D64" s="122"/>
      <c r="E64" s="122"/>
      <c r="F64" s="122"/>
      <c r="G64" s="122"/>
    </row>
    <row r="65" spans="1:7" ht="15" customHeight="1">
      <c r="A65" s="122"/>
      <c r="B65" s="122" t="s">
        <v>227</v>
      </c>
      <c r="C65" s="122"/>
      <c r="D65" s="122"/>
      <c r="E65" s="122"/>
      <c r="F65" s="122"/>
      <c r="G65" s="122"/>
    </row>
    <row r="66" spans="1:7" ht="15" customHeight="1">
      <c r="A66" s="122"/>
      <c r="B66" s="122" t="s">
        <v>228</v>
      </c>
      <c r="C66" s="122"/>
      <c r="D66" s="122"/>
      <c r="E66" s="122"/>
      <c r="F66" s="122"/>
      <c r="G66" s="122"/>
    </row>
    <row r="67" spans="1:7" ht="15" customHeight="1">
      <c r="A67" s="122" t="s">
        <v>229</v>
      </c>
      <c r="B67" s="130"/>
      <c r="C67" s="122"/>
      <c r="D67" s="122"/>
      <c r="E67" s="122"/>
      <c r="F67" s="122"/>
      <c r="G67" s="122"/>
    </row>
    <row r="68" spans="1:7" ht="15" customHeight="1">
      <c r="A68" s="122" t="s">
        <v>230</v>
      </c>
      <c r="B68" s="130"/>
      <c r="C68" s="122"/>
      <c r="D68" s="122"/>
      <c r="E68" s="122"/>
      <c r="F68" s="122"/>
      <c r="G68" s="122"/>
    </row>
    <row r="69" spans="1:7" ht="15" customHeight="1">
      <c r="A69" s="122" t="s">
        <v>231</v>
      </c>
      <c r="B69" s="130"/>
      <c r="C69" s="122"/>
      <c r="D69" s="122"/>
      <c r="E69" s="122"/>
      <c r="F69" s="122"/>
      <c r="G69" s="122"/>
    </row>
    <row r="70" spans="1:7" ht="15" customHeight="1">
      <c r="A70" s="122" t="s">
        <v>232</v>
      </c>
      <c r="B70" s="130"/>
      <c r="C70" s="122"/>
      <c r="D70" s="122"/>
      <c r="E70" s="122"/>
      <c r="F70" s="122"/>
      <c r="G70" s="122"/>
    </row>
    <row r="71" spans="1:7" ht="15" customHeight="1">
      <c r="A71" s="122" t="s">
        <v>233</v>
      </c>
      <c r="B71" s="130"/>
      <c r="C71" s="122"/>
      <c r="D71" s="122"/>
      <c r="E71" s="122"/>
      <c r="F71" s="122"/>
      <c r="G71" s="122"/>
    </row>
    <row r="72" spans="1:7" ht="15" customHeight="1">
      <c r="A72" s="122" t="s">
        <v>234</v>
      </c>
      <c r="B72" s="130"/>
      <c r="C72" s="122"/>
      <c r="D72" s="122"/>
      <c r="E72" s="122"/>
      <c r="F72" s="122"/>
      <c r="G72" s="122"/>
    </row>
    <row r="73" spans="1:7" ht="15" customHeight="1">
      <c r="A73" s="122"/>
      <c r="B73" s="122" t="s">
        <v>235</v>
      </c>
      <c r="C73" s="122"/>
      <c r="D73" s="122"/>
      <c r="E73" s="122"/>
      <c r="F73" s="122"/>
      <c r="G73" s="122"/>
    </row>
    <row r="74" spans="1:7" ht="15" customHeight="1">
      <c r="A74" s="122"/>
      <c r="B74" s="122" t="s">
        <v>236</v>
      </c>
      <c r="C74" s="122"/>
      <c r="D74" s="122"/>
      <c r="E74" s="122"/>
      <c r="F74" s="122"/>
      <c r="G74" s="122"/>
    </row>
    <row r="75" spans="1:7" ht="15" customHeight="1">
      <c r="A75" s="122" t="s">
        <v>237</v>
      </c>
      <c r="B75" s="130"/>
      <c r="C75" s="122"/>
      <c r="D75" s="122"/>
      <c r="E75" s="122"/>
      <c r="F75" s="122"/>
      <c r="G75" s="122"/>
    </row>
    <row r="76" spans="1:7" ht="15" customHeight="1">
      <c r="A76" s="122" t="s">
        <v>238</v>
      </c>
      <c r="B76" s="130"/>
      <c r="C76" s="122"/>
      <c r="D76" s="122"/>
      <c r="E76" s="122"/>
      <c r="F76" s="122"/>
      <c r="G76" s="122"/>
    </row>
    <row r="77" spans="1:7" ht="15" customHeight="1">
      <c r="A77" s="122" t="s">
        <v>239</v>
      </c>
      <c r="B77" s="130"/>
      <c r="C77" s="122"/>
      <c r="D77" s="122"/>
      <c r="E77" s="122"/>
      <c r="F77" s="122"/>
      <c r="G77" s="122"/>
    </row>
    <row r="78" spans="1:7" ht="15" customHeight="1">
      <c r="A78" s="122" t="s">
        <v>240</v>
      </c>
      <c r="B78" s="130"/>
      <c r="C78" s="122"/>
      <c r="D78" s="122"/>
      <c r="E78" s="122"/>
      <c r="F78" s="122"/>
      <c r="G78" s="122"/>
    </row>
    <row r="79" spans="1:7" ht="15" customHeight="1">
      <c r="A79" s="122" t="s">
        <v>241</v>
      </c>
      <c r="B79" s="130"/>
      <c r="C79" s="122"/>
      <c r="D79" s="122"/>
      <c r="E79" s="122"/>
      <c r="F79" s="122"/>
      <c r="G79" s="122"/>
    </row>
    <row r="80" spans="1:7" ht="15" customHeight="1">
      <c r="A80" s="122" t="s">
        <v>242</v>
      </c>
      <c r="B80" s="130"/>
      <c r="C80" s="122"/>
      <c r="D80" s="122"/>
      <c r="E80" s="122"/>
      <c r="F80" s="122"/>
      <c r="G80" s="122"/>
    </row>
    <row r="81" spans="1:7" ht="15" customHeight="1">
      <c r="A81" s="122" t="s">
        <v>243</v>
      </c>
      <c r="B81" s="130"/>
      <c r="C81" s="122"/>
      <c r="D81" s="122"/>
      <c r="E81" s="122"/>
      <c r="F81" s="122"/>
      <c r="G81" s="122"/>
    </row>
    <row r="82" spans="1:7" ht="15" customHeight="1">
      <c r="A82" s="122" t="s">
        <v>244</v>
      </c>
      <c r="B82" s="130"/>
      <c r="C82" s="122"/>
      <c r="D82" s="122"/>
      <c r="E82" s="122"/>
      <c r="F82" s="122"/>
      <c r="G82" s="122"/>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 xr:uid="{2A25CCF7-FBA5-4C47-BD7F-C66A187DE2DA}"/>
    <dataValidation type="list" allowBlank="1" showInputMessage="1" sqref="B12:B30" xr:uid="{524700B3-57DD-4DC6-A8FC-9408A9C8AE53}">
      <formula1>INDIRECT($AK$1)</formula1>
    </dataValidation>
    <dataValidation type="list" allowBlank="1" showInputMessage="1" showErrorMessage="1" sqref="AK3:AN3" xr:uid="{DCBAD9FA-6B6A-4CBF-BF77-448F4F287F20}">
      <formula1>"４週,歴月"</formula1>
    </dataValidation>
    <dataValidation type="list" allowBlank="1" showInputMessage="1" showErrorMessage="1" sqref="AK4:AN4" xr:uid="{F3E84D4D-72FB-4E99-882F-4CB5012D9FED}">
      <formula1>"予定,実績"</formula1>
    </dataValidation>
    <dataValidation type="list" allowBlank="1" showInputMessage="1" showErrorMessage="1" sqref="C11:C30" xr:uid="{446FC61B-5025-4CBB-83CE-5CFA08D6BEFC}">
      <formula1>"A,B,C,D"</formula1>
    </dataValidation>
    <dataValidation operator="greaterThanOrEqual" allowBlank="1" showInputMessage="1" showErrorMessage="1" sqref="I44 AJ38:AJ39 AL38 L40 L44 I40" xr:uid="{DC28070A-7E16-4698-A896-7A5455F94895}"/>
    <dataValidation type="whole" operator="greaterThanOrEqual" allowBlank="1" showInputMessage="1" showErrorMessage="1" sqref="I38:I39 D38:F39 AG38:AG39 AD38:AD39 AA38:AA39 X38:X39 U38:U39 R38:R39 O38:O39 L38:L39" xr:uid="{8998E72F-C4EF-4947-B41D-F626E5B83D2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headerFooter alignWithMargins="0">
    <oddHeader>&amp;L&amp;"ＭＳ ゴシック,標準"&amp;10（参考様式）</oddHeader>
  </headerFooter>
  <rowBreaks count="1" manualBreakCount="1">
    <brk id="35"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9FD3-BE00-4D0D-8AAF-7F4B8E8506FB}">
  <sheetPr>
    <tabColor theme="5"/>
  </sheetPr>
  <dimension ref="A1:AS84"/>
  <sheetViews>
    <sheetView showGridLines="0" view="pageBreakPreview" topLeftCell="A31" zoomScaleNormal="100" zoomScaleSheetLayoutView="100" workbookViewId="0">
      <selection activeCell="A34" sqref="A34:XFD34"/>
    </sheetView>
  </sheetViews>
  <sheetFormatPr defaultColWidth="8.25" defaultRowHeight="21" customHeight="1"/>
  <cols>
    <col min="1" max="1" width="2.58203125" style="103" customWidth="1"/>
    <col min="2" max="2" width="14.2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42" width="8.25" style="103"/>
    <col min="43" max="44" width="41.5" style="103" customWidth="1"/>
    <col min="45" max="45" width="34.5" style="103" customWidth="1"/>
    <col min="46"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300</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T5" s="106"/>
      <c r="U5" s="106"/>
      <c r="V5" s="106"/>
      <c r="W5" s="106"/>
      <c r="Y5" s="107"/>
      <c r="Z5" s="107"/>
      <c r="AA5" s="107"/>
      <c r="AB5" s="100"/>
      <c r="AC5" s="149"/>
      <c r="AD5" s="149"/>
      <c r="AE5" s="149"/>
      <c r="AF5" s="149"/>
      <c r="AG5" s="149"/>
      <c r="AH5" s="149"/>
      <c r="AI5" s="150" t="s">
        <v>301</v>
      </c>
      <c r="AJ5" s="102"/>
      <c r="AK5" s="453" t="s">
        <v>302</v>
      </c>
      <c r="AL5" s="454"/>
      <c r="AM5" s="454"/>
      <c r="AN5" s="455"/>
    </row>
    <row r="6" spans="1:40" ht="18" customHeight="1">
      <c r="A6" s="106"/>
      <c r="B6" s="106"/>
      <c r="C6" s="106"/>
      <c r="D6" s="106"/>
      <c r="E6" s="106"/>
      <c r="F6" s="106"/>
      <c r="G6" s="106"/>
      <c r="H6" s="106"/>
      <c r="I6" s="106"/>
      <c r="J6" s="106"/>
      <c r="K6" s="106"/>
      <c r="L6" s="106"/>
      <c r="M6" s="106"/>
      <c r="N6" s="106"/>
      <c r="O6" s="106"/>
      <c r="P6" s="106"/>
      <c r="Q6" s="106"/>
      <c r="R6" s="106"/>
      <c r="S6" s="106"/>
      <c r="U6" s="106"/>
      <c r="V6" s="106"/>
      <c r="W6" s="106"/>
      <c r="Y6" s="107"/>
      <c r="Z6" s="107"/>
      <c r="AA6" s="107"/>
      <c r="AB6" s="100"/>
      <c r="AC6" s="107"/>
      <c r="AD6" s="107"/>
      <c r="AE6" s="107"/>
      <c r="AF6" s="107"/>
      <c r="AG6" s="108" t="s">
        <v>303</v>
      </c>
      <c r="AH6" s="192"/>
      <c r="AI6" s="192"/>
      <c r="AJ6" s="192"/>
      <c r="AK6" s="107" t="s">
        <v>197</v>
      </c>
      <c r="AL6" s="151"/>
      <c r="AM6" s="107" t="s">
        <v>198</v>
      </c>
      <c r="AN6" s="100"/>
    </row>
    <row r="7" spans="1:40" ht="10" customHeight="1">
      <c r="A7" s="100"/>
      <c r="B7" s="109"/>
      <c r="C7" s="109"/>
      <c r="D7" s="109"/>
      <c r="E7" s="109"/>
      <c r="F7" s="109"/>
      <c r="G7" s="109"/>
      <c r="H7" s="109"/>
      <c r="I7" s="109"/>
      <c r="J7" s="109"/>
      <c r="K7" s="109"/>
      <c r="L7" s="109"/>
      <c r="M7" s="109"/>
      <c r="N7" s="109"/>
      <c r="O7" s="109"/>
      <c r="P7" s="109"/>
      <c r="Q7" s="109"/>
      <c r="R7" s="109"/>
      <c r="S7" s="109"/>
      <c r="T7" s="109"/>
      <c r="U7" s="109"/>
      <c r="V7" s="109"/>
      <c r="W7" s="109"/>
      <c r="X7" s="104"/>
      <c r="Y7" s="104"/>
      <c r="Z7" s="104"/>
      <c r="AA7" s="104"/>
      <c r="AB7" s="104"/>
      <c r="AC7" s="104"/>
      <c r="AD7" s="104"/>
      <c r="AE7" s="104"/>
      <c r="AF7" s="104"/>
      <c r="AG7" s="104"/>
      <c r="AH7" s="104"/>
      <c r="AI7" s="104"/>
      <c r="AJ7" s="104"/>
      <c r="AK7" s="104"/>
      <c r="AL7" s="104"/>
      <c r="AM7" s="100"/>
      <c r="AN7" s="100"/>
    </row>
    <row r="8" spans="1:40" ht="15" customHeight="1">
      <c r="A8" s="187" t="s">
        <v>199</v>
      </c>
      <c r="B8" s="193" t="s">
        <v>304</v>
      </c>
      <c r="C8" s="195" t="s">
        <v>305</v>
      </c>
      <c r="D8" s="181" t="s">
        <v>306</v>
      </c>
      <c r="E8" s="185" t="s">
        <v>307</v>
      </c>
      <c r="F8" s="198" t="s">
        <v>308</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9" t="s">
        <v>309</v>
      </c>
      <c r="AL8" s="189" t="s">
        <v>310</v>
      </c>
      <c r="AM8" s="190" t="s">
        <v>311</v>
      </c>
      <c r="AN8" s="190"/>
    </row>
    <row r="9" spans="1:40" ht="15" customHeight="1">
      <c r="A9" s="187"/>
      <c r="B9" s="194"/>
      <c r="C9" s="196"/>
      <c r="D9" s="181"/>
      <c r="E9" s="185"/>
      <c r="F9" s="181" t="s">
        <v>1</v>
      </c>
      <c r="G9" s="181"/>
      <c r="H9" s="181"/>
      <c r="I9" s="181"/>
      <c r="J9" s="181"/>
      <c r="K9" s="181"/>
      <c r="L9" s="181"/>
      <c r="M9" s="181" t="s">
        <v>2</v>
      </c>
      <c r="N9" s="181"/>
      <c r="O9" s="181"/>
      <c r="P9" s="181"/>
      <c r="Q9" s="181"/>
      <c r="R9" s="181"/>
      <c r="S9" s="181"/>
      <c r="T9" s="181" t="s">
        <v>3</v>
      </c>
      <c r="U9" s="181"/>
      <c r="V9" s="181"/>
      <c r="W9" s="181"/>
      <c r="X9" s="181"/>
      <c r="Y9" s="181"/>
      <c r="Z9" s="181"/>
      <c r="AA9" s="181" t="s">
        <v>4</v>
      </c>
      <c r="AB9" s="181"/>
      <c r="AC9" s="181"/>
      <c r="AD9" s="181"/>
      <c r="AE9" s="181"/>
      <c r="AF9" s="181"/>
      <c r="AG9" s="181"/>
      <c r="AH9" s="181" t="s">
        <v>208</v>
      </c>
      <c r="AI9" s="181"/>
      <c r="AJ9" s="181"/>
      <c r="AK9" s="199"/>
      <c r="AL9" s="189"/>
      <c r="AM9" s="190"/>
      <c r="AN9" s="190"/>
    </row>
    <row r="10" spans="1:40" ht="15" customHeight="1">
      <c r="A10" s="187"/>
      <c r="B10" s="200" t="s">
        <v>245</v>
      </c>
      <c r="C10" s="196"/>
      <c r="D10" s="181"/>
      <c r="E10" s="185"/>
      <c r="F10" s="113">
        <f>DATE($M$2,$S$2,1)</f>
        <v>45992</v>
      </c>
      <c r="G10" s="113">
        <f>DATE($M$2,$S$2,2)</f>
        <v>45993</v>
      </c>
      <c r="H10" s="113">
        <f>DATE($M$2,$S$2,3)</f>
        <v>45994</v>
      </c>
      <c r="I10" s="113">
        <f>DATE($M$2,$S$2,4)</f>
        <v>45995</v>
      </c>
      <c r="J10" s="113">
        <f>DATE($M$2,$S$2,5)</f>
        <v>45996</v>
      </c>
      <c r="K10" s="113">
        <f>DATE($M$2,$S$2,6)</f>
        <v>45997</v>
      </c>
      <c r="L10" s="113">
        <f>DATE($M$2,$S$2,7)</f>
        <v>45998</v>
      </c>
      <c r="M10" s="113">
        <f>DATE($M$2,$S$2,8)</f>
        <v>45999</v>
      </c>
      <c r="N10" s="113">
        <f>DATE($M$2,$S$2,9)</f>
        <v>46000</v>
      </c>
      <c r="O10" s="113">
        <f>DATE($M$2,$S$2,10)</f>
        <v>46001</v>
      </c>
      <c r="P10" s="113">
        <f>DATE($M$2,$S$2,11)</f>
        <v>46002</v>
      </c>
      <c r="Q10" s="113">
        <f>DATE($M$2,$S$2,12)</f>
        <v>46003</v>
      </c>
      <c r="R10" s="113">
        <f>DATE($M$2,$S$2,13)</f>
        <v>46004</v>
      </c>
      <c r="S10" s="113">
        <f>DATE($M$2,$S$2,14)</f>
        <v>46005</v>
      </c>
      <c r="T10" s="113">
        <f>DATE($M$2,$S$2,15)</f>
        <v>46006</v>
      </c>
      <c r="U10" s="113">
        <f>DATE($M$2,$S$2,16)</f>
        <v>46007</v>
      </c>
      <c r="V10" s="113">
        <f>DATE($M$2,$S$2,17)</f>
        <v>46008</v>
      </c>
      <c r="W10" s="113">
        <f>DATE($M$2,$S$2,18)</f>
        <v>46009</v>
      </c>
      <c r="X10" s="113">
        <f>DATE($M$2,$S$2,19)</f>
        <v>46010</v>
      </c>
      <c r="Y10" s="113">
        <f>DATE($M$2,$S$2,20)</f>
        <v>46011</v>
      </c>
      <c r="Z10" s="113">
        <f>DATE($M$2,$S$2,21)</f>
        <v>46012</v>
      </c>
      <c r="AA10" s="113">
        <f>DATE($M$2,$S$2,22)</f>
        <v>46013</v>
      </c>
      <c r="AB10" s="113">
        <f>DATE($M$2,$S$2,23)</f>
        <v>46014</v>
      </c>
      <c r="AC10" s="113">
        <f>DATE($M$2,$S$2,24)</f>
        <v>46015</v>
      </c>
      <c r="AD10" s="113">
        <f>DATE($M$2,$S$2,25)</f>
        <v>46016</v>
      </c>
      <c r="AE10" s="113">
        <f>DATE($M$2,$S$2,26)</f>
        <v>46017</v>
      </c>
      <c r="AF10" s="113">
        <f>DATE($M$2,$S$2,27)</f>
        <v>46018</v>
      </c>
      <c r="AG10" s="113">
        <f>DATE($M$2,$S$2,28)</f>
        <v>46019</v>
      </c>
      <c r="AH10" s="113">
        <f>IF(DAY(EOMONTH(F10,0))&lt;29,"",DATE($M$2,$S$2,29))</f>
        <v>46020</v>
      </c>
      <c r="AI10" s="113">
        <f>IF(DAY(EOMONTH(F10,0))&lt;30,"",DATE($M$2,$S$2,30))</f>
        <v>46021</v>
      </c>
      <c r="AJ10" s="113">
        <f>IF(DAY(EOMONTH(F10,0))&lt;31,"",DATE($M$2,$S$2,31))</f>
        <v>46022</v>
      </c>
      <c r="AK10" s="199"/>
      <c r="AL10" s="189"/>
      <c r="AM10" s="190"/>
      <c r="AN10" s="190"/>
    </row>
    <row r="11" spans="1:40" ht="15" customHeight="1">
      <c r="A11" s="187"/>
      <c r="B11" s="201"/>
      <c r="C11" s="197"/>
      <c r="D11" s="181"/>
      <c r="E11" s="185"/>
      <c r="F11" s="114">
        <f>DATE($M$2,$S$2,1)</f>
        <v>45992</v>
      </c>
      <c r="G11" s="114">
        <f>DATE($M$2,$S$2,2)</f>
        <v>45993</v>
      </c>
      <c r="H11" s="114">
        <f>DATE($M$2,$S$2,3)</f>
        <v>45994</v>
      </c>
      <c r="I11" s="114">
        <f>DATE($M$2,$S$2,4)</f>
        <v>45995</v>
      </c>
      <c r="J11" s="114">
        <f>DATE($M$2,$S$2,5)</f>
        <v>45996</v>
      </c>
      <c r="K11" s="114">
        <f>DATE($M$2,$S$2,6)</f>
        <v>45997</v>
      </c>
      <c r="L11" s="114">
        <f>DATE($M$2,$S$2,7)</f>
        <v>45998</v>
      </c>
      <c r="M11" s="114">
        <f>DATE($M$2,$S$2,8)</f>
        <v>45999</v>
      </c>
      <c r="N11" s="114">
        <f>DATE($M$2,$S$2,9)</f>
        <v>46000</v>
      </c>
      <c r="O11" s="114">
        <f>DATE($M$2,$S$2,10)</f>
        <v>46001</v>
      </c>
      <c r="P11" s="114">
        <f>DATE($M$2,$S$2,11)</f>
        <v>46002</v>
      </c>
      <c r="Q11" s="114">
        <f>DATE($M$2,$S$2,12)</f>
        <v>46003</v>
      </c>
      <c r="R11" s="114">
        <f>DATE($M$2,$S$2,13)</f>
        <v>46004</v>
      </c>
      <c r="S11" s="114">
        <f>DATE($M$2,$S$2,14)</f>
        <v>46005</v>
      </c>
      <c r="T11" s="114">
        <f>DATE($M$2,$S$2,15)</f>
        <v>46006</v>
      </c>
      <c r="U11" s="114">
        <f>DATE($M$2,$S$2,16)</f>
        <v>46007</v>
      </c>
      <c r="V11" s="114">
        <f>DATE($M$2,$S$2,17)</f>
        <v>46008</v>
      </c>
      <c r="W11" s="114">
        <f>DATE($M$2,$S$2,18)</f>
        <v>46009</v>
      </c>
      <c r="X11" s="114">
        <f>DATE($M$2,$S$2,19)</f>
        <v>46010</v>
      </c>
      <c r="Y11" s="114">
        <f>DATE($M$2,$S$2,20)</f>
        <v>46011</v>
      </c>
      <c r="Z11" s="114">
        <f>DATE($M$2,$S$2,21)</f>
        <v>46012</v>
      </c>
      <c r="AA11" s="114">
        <f>DATE($M$2,$S$2,22)</f>
        <v>46013</v>
      </c>
      <c r="AB11" s="114">
        <f>DATE($M$2,$S$2,23)</f>
        <v>46014</v>
      </c>
      <c r="AC11" s="114">
        <f>DATE($M$2,$S$2,24)</f>
        <v>46015</v>
      </c>
      <c r="AD11" s="114">
        <f>DATE($M$2,$S$2,25)</f>
        <v>46016</v>
      </c>
      <c r="AE11" s="114">
        <f>DATE($M$2,$S$2,26)</f>
        <v>46017</v>
      </c>
      <c r="AF11" s="114">
        <f>DATE($M$2,$S$2,27)</f>
        <v>46018</v>
      </c>
      <c r="AG11" s="114">
        <f>DATE($M$2,$S$2,28)</f>
        <v>46019</v>
      </c>
      <c r="AH11" s="114">
        <f>IF(DAY(EOMONTH(F11,0))&lt;29,"",DATE($M$2,$S$2,29))</f>
        <v>46020</v>
      </c>
      <c r="AI11" s="114">
        <f>IF(DAY(EOMONTH(F11,0))&lt;30,"",DATE($M$2,$S$2,30))</f>
        <v>46021</v>
      </c>
      <c r="AJ11" s="114">
        <f>IF(DAY(EOMONTH(F11,0))&lt;31,"",DATE($M$2,$S$2,31))</f>
        <v>46022</v>
      </c>
      <c r="AK11" s="199"/>
      <c r="AL11" s="189"/>
      <c r="AM11" s="190"/>
      <c r="AN11" s="190"/>
    </row>
    <row r="12" spans="1:40" ht="18" customHeight="1">
      <c r="A12" s="110">
        <v>1</v>
      </c>
      <c r="B12" s="133" t="s">
        <v>246</v>
      </c>
      <c r="C12" s="115" t="s">
        <v>218</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+SUM(F12:AJ12)</f>
        <v>0</v>
      </c>
      <c r="AL12" s="118">
        <f t="shared" ref="AL12:AL32" si="0">IF($AK$3="４週",AK12/4,AK12/(DAY(EOMONTH($F$10,0))/7))</f>
        <v>0</v>
      </c>
      <c r="AM12" s="184"/>
      <c r="AN12" s="184"/>
    </row>
    <row r="13" spans="1:40" ht="18" customHeight="1">
      <c r="A13" s="110">
        <v>2</v>
      </c>
      <c r="B13" s="133" t="s">
        <v>264</v>
      </c>
      <c r="C13" s="115" t="s">
        <v>220</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ref="AK13:AK32" si="1">+SUM(F13:AJ13)</f>
        <v>0</v>
      </c>
      <c r="AL13" s="118">
        <f t="shared" si="0"/>
        <v>0</v>
      </c>
      <c r="AM13" s="184"/>
      <c r="AN13" s="184"/>
    </row>
    <row r="14" spans="1:40" ht="18" customHeight="1">
      <c r="A14" s="110">
        <v>3</v>
      </c>
      <c r="B14" s="133" t="s">
        <v>312</v>
      </c>
      <c r="C14" s="115" t="s">
        <v>222</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1"/>
        <v>0</v>
      </c>
      <c r="AL14" s="118">
        <f t="shared" si="0"/>
        <v>0</v>
      </c>
      <c r="AM14" s="184"/>
      <c r="AN14" s="184"/>
    </row>
    <row r="15" spans="1:40" ht="18" customHeight="1">
      <c r="A15" s="110">
        <v>4</v>
      </c>
      <c r="B15" s="133" t="s">
        <v>313</v>
      </c>
      <c r="C15" s="115" t="s">
        <v>224</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1"/>
        <v>0</v>
      </c>
      <c r="AL15" s="118">
        <f t="shared" si="0"/>
        <v>0</v>
      </c>
      <c r="AM15" s="184"/>
      <c r="AN15" s="184"/>
    </row>
    <row r="16" spans="1:40" ht="18" customHeight="1">
      <c r="A16" s="110">
        <v>5</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1"/>
        <v>0</v>
      </c>
      <c r="AL16" s="118">
        <f t="shared" si="0"/>
        <v>0</v>
      </c>
      <c r="AM16" s="184"/>
      <c r="AN16" s="184"/>
    </row>
    <row r="17" spans="1:43" ht="18" customHeight="1">
      <c r="A17" s="110">
        <v>6</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1"/>
        <v>0</v>
      </c>
      <c r="AL17" s="118">
        <f t="shared" si="0"/>
        <v>0</v>
      </c>
      <c r="AM17" s="184"/>
      <c r="AN17" s="184"/>
    </row>
    <row r="18" spans="1:43" ht="18" customHeight="1">
      <c r="A18" s="110">
        <v>7</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1"/>
        <v>0</v>
      </c>
      <c r="AL18" s="118">
        <f t="shared" si="0"/>
        <v>0</v>
      </c>
      <c r="AM18" s="184"/>
      <c r="AN18" s="184"/>
    </row>
    <row r="19" spans="1:43" ht="18" customHeight="1">
      <c r="A19" s="110">
        <v>8</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1"/>
        <v>0</v>
      </c>
      <c r="AL19" s="118">
        <f t="shared" si="0"/>
        <v>0</v>
      </c>
      <c r="AM19" s="184"/>
      <c r="AN19" s="184"/>
    </row>
    <row r="20" spans="1:43" ht="18" customHeight="1">
      <c r="A20" s="110">
        <v>9</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1"/>
        <v>0</v>
      </c>
      <c r="AL20" s="118">
        <f t="shared" si="0"/>
        <v>0</v>
      </c>
      <c r="AM20" s="184"/>
      <c r="AN20" s="184"/>
    </row>
    <row r="21" spans="1:43" ht="18" customHeight="1">
      <c r="A21" s="110">
        <v>10</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1"/>
        <v>0</v>
      </c>
      <c r="AL21" s="118">
        <f t="shared" si="0"/>
        <v>0</v>
      </c>
      <c r="AM21" s="184"/>
      <c r="AN21" s="184"/>
    </row>
    <row r="22" spans="1:43" ht="18" customHeight="1">
      <c r="A22" s="110">
        <v>11</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1"/>
        <v>0</v>
      </c>
      <c r="AL22" s="118">
        <f t="shared" si="0"/>
        <v>0</v>
      </c>
      <c r="AM22" s="184"/>
      <c r="AN22" s="184"/>
    </row>
    <row r="23" spans="1:43" ht="18" customHeight="1">
      <c r="A23" s="110">
        <v>12</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1"/>
        <v>0</v>
      </c>
      <c r="AL23" s="118">
        <f t="shared" si="0"/>
        <v>0</v>
      </c>
      <c r="AM23" s="184"/>
      <c r="AN23" s="184"/>
    </row>
    <row r="24" spans="1:43" ht="18" customHeight="1">
      <c r="A24" s="110">
        <v>13</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1"/>
        <v>0</v>
      </c>
      <c r="AL24" s="118">
        <f t="shared" si="0"/>
        <v>0</v>
      </c>
      <c r="AM24" s="184"/>
      <c r="AN24" s="184"/>
    </row>
    <row r="25" spans="1:43" ht="18" customHeight="1">
      <c r="A25" s="110">
        <v>14</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1"/>
        <v>0</v>
      </c>
      <c r="AL25" s="118">
        <f t="shared" si="0"/>
        <v>0</v>
      </c>
      <c r="AM25" s="184"/>
      <c r="AN25" s="184"/>
    </row>
    <row r="26" spans="1:43" ht="18" customHeight="1">
      <c r="A26" s="110">
        <v>15</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1"/>
        <v>0</v>
      </c>
      <c r="AL26" s="118">
        <f t="shared" si="0"/>
        <v>0</v>
      </c>
      <c r="AM26" s="184"/>
      <c r="AN26" s="184"/>
    </row>
    <row r="27" spans="1:43" ht="18" customHeight="1">
      <c r="A27" s="110">
        <v>16</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1"/>
        <v>0</v>
      </c>
      <c r="AL27" s="118">
        <f t="shared" si="0"/>
        <v>0</v>
      </c>
      <c r="AM27" s="184"/>
      <c r="AN27" s="184"/>
    </row>
    <row r="28" spans="1:43" ht="18" customHeight="1">
      <c r="A28" s="110">
        <v>17</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1"/>
        <v>0</v>
      </c>
      <c r="AL28" s="118">
        <f t="shared" si="0"/>
        <v>0</v>
      </c>
      <c r="AM28" s="184"/>
      <c r="AN28" s="184"/>
    </row>
    <row r="29" spans="1:43" ht="18" customHeight="1">
      <c r="A29" s="110">
        <v>18</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1"/>
        <v>0</v>
      </c>
      <c r="AL29" s="118">
        <f t="shared" si="0"/>
        <v>0</v>
      </c>
      <c r="AM29" s="184"/>
      <c r="AN29" s="184"/>
    </row>
    <row r="30" spans="1:43" ht="18" customHeight="1">
      <c r="A30" s="110">
        <v>19</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1"/>
        <v>0</v>
      </c>
      <c r="AL30" s="118">
        <f t="shared" si="0"/>
        <v>0</v>
      </c>
      <c r="AM30" s="184"/>
      <c r="AN30" s="184"/>
    </row>
    <row r="31" spans="1:43" ht="18" customHeight="1">
      <c r="A31" s="110">
        <v>20</v>
      </c>
      <c r="B31" s="133"/>
      <c r="C31" s="115"/>
      <c r="D31" s="134"/>
      <c r="E31" s="13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f t="shared" si="1"/>
        <v>0</v>
      </c>
      <c r="AL31" s="118">
        <f t="shared" si="0"/>
        <v>0</v>
      </c>
      <c r="AM31" s="184"/>
      <c r="AN31" s="184"/>
    </row>
    <row r="32" spans="1:43" ht="18" customHeight="1">
      <c r="A32" s="185" t="s">
        <v>76</v>
      </c>
      <c r="B32" s="186"/>
      <c r="C32" s="186"/>
      <c r="D32" s="186"/>
      <c r="E32" s="186"/>
      <c r="F32" s="119">
        <f>+SUM(F12:F31)</f>
        <v>0</v>
      </c>
      <c r="G32" s="119">
        <f t="shared" ref="G32:AJ32" si="2">+SUM(G12:G31)</f>
        <v>0</v>
      </c>
      <c r="H32" s="119">
        <f t="shared" si="2"/>
        <v>0</v>
      </c>
      <c r="I32" s="119">
        <f t="shared" si="2"/>
        <v>0</v>
      </c>
      <c r="J32" s="119">
        <f t="shared" si="2"/>
        <v>0</v>
      </c>
      <c r="K32" s="119">
        <f t="shared" si="2"/>
        <v>0</v>
      </c>
      <c r="L32" s="119">
        <f t="shared" si="2"/>
        <v>0</v>
      </c>
      <c r="M32" s="119">
        <f t="shared" si="2"/>
        <v>0</v>
      </c>
      <c r="N32" s="119">
        <f t="shared" si="2"/>
        <v>0</v>
      </c>
      <c r="O32" s="119">
        <f t="shared" si="2"/>
        <v>0</v>
      </c>
      <c r="P32" s="119">
        <f t="shared" si="2"/>
        <v>0</v>
      </c>
      <c r="Q32" s="119">
        <f t="shared" si="2"/>
        <v>0</v>
      </c>
      <c r="R32" s="119">
        <f t="shared" si="2"/>
        <v>0</v>
      </c>
      <c r="S32" s="119">
        <f t="shared" si="2"/>
        <v>0</v>
      </c>
      <c r="T32" s="119">
        <f t="shared" si="2"/>
        <v>0</v>
      </c>
      <c r="U32" s="119">
        <f t="shared" si="2"/>
        <v>0</v>
      </c>
      <c r="V32" s="119">
        <f t="shared" si="2"/>
        <v>0</v>
      </c>
      <c r="W32" s="119">
        <f t="shared" si="2"/>
        <v>0</v>
      </c>
      <c r="X32" s="119">
        <f t="shared" si="2"/>
        <v>0</v>
      </c>
      <c r="Y32" s="119">
        <f t="shared" si="2"/>
        <v>0</v>
      </c>
      <c r="Z32" s="119">
        <f t="shared" si="2"/>
        <v>0</v>
      </c>
      <c r="AA32" s="119">
        <f t="shared" si="2"/>
        <v>0</v>
      </c>
      <c r="AB32" s="119">
        <f t="shared" si="2"/>
        <v>0</v>
      </c>
      <c r="AC32" s="119">
        <f t="shared" si="2"/>
        <v>0</v>
      </c>
      <c r="AD32" s="119">
        <f t="shared" si="2"/>
        <v>0</v>
      </c>
      <c r="AE32" s="119">
        <f t="shared" si="2"/>
        <v>0</v>
      </c>
      <c r="AF32" s="119">
        <f t="shared" si="2"/>
        <v>0</v>
      </c>
      <c r="AG32" s="119">
        <f t="shared" si="2"/>
        <v>0</v>
      </c>
      <c r="AH32" s="119">
        <f t="shared" si="2"/>
        <v>0</v>
      </c>
      <c r="AI32" s="119">
        <f t="shared" si="2"/>
        <v>0</v>
      </c>
      <c r="AJ32" s="119">
        <f t="shared" si="2"/>
        <v>0</v>
      </c>
      <c r="AK32" s="117">
        <f t="shared" si="1"/>
        <v>0</v>
      </c>
      <c r="AL32" s="118">
        <f t="shared" si="0"/>
        <v>0</v>
      </c>
      <c r="AM32" s="187"/>
      <c r="AN32" s="187"/>
      <c r="AP32" s="136"/>
      <c r="AQ32" s="136"/>
    </row>
    <row r="33" spans="1:45" ht="18" customHeight="1">
      <c r="A33" s="186" t="s">
        <v>6</v>
      </c>
      <c r="B33" s="186"/>
      <c r="C33" s="186"/>
      <c r="D33" s="186"/>
      <c r="E33" s="188"/>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19"/>
      <c r="AL33" s="121"/>
      <c r="AM33" s="187"/>
      <c r="AN33" s="187"/>
      <c r="AP33" s="136"/>
      <c r="AQ33" s="136"/>
    </row>
    <row r="34" spans="1:45" ht="15" customHeight="1">
      <c r="A34" s="181" t="s">
        <v>431</v>
      </c>
      <c r="B34" s="181"/>
      <c r="C34" s="181"/>
      <c r="D34" s="181"/>
      <c r="E34" s="18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80"/>
      <c r="AL34" s="180"/>
      <c r="AM34" s="182"/>
      <c r="AN34" s="182"/>
    </row>
    <row r="35" spans="1:45"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5" ht="15" customHeight="1">
      <c r="A36" s="109"/>
      <c r="B36" s="109"/>
      <c r="C36" s="109"/>
      <c r="D36" s="109"/>
      <c r="E36" s="109"/>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09"/>
      <c r="AL36" s="109"/>
      <c r="AM36" s="100"/>
    </row>
    <row r="37" spans="1:45" ht="21" customHeight="1">
      <c r="A37" s="99" t="s">
        <v>267</v>
      </c>
      <c r="B37" s="109"/>
      <c r="C37" s="109"/>
      <c r="D37" s="109"/>
      <c r="E37" s="109"/>
      <c r="F37" s="109"/>
      <c r="G37" s="122"/>
      <c r="H37" s="122"/>
      <c r="I37" s="122"/>
      <c r="J37" s="122"/>
      <c r="K37" s="122"/>
      <c r="L37" s="122"/>
      <c r="M37" s="122"/>
      <c r="N37" s="122"/>
      <c r="O37" s="122"/>
      <c r="AM37" s="109"/>
      <c r="AN37" s="100"/>
    </row>
    <row r="38" spans="1:45" ht="25" customHeight="1">
      <c r="A38" s="181"/>
      <c r="B38" s="181"/>
      <c r="C38" s="181"/>
      <c r="D38" s="144">
        <v>4</v>
      </c>
      <c r="E38" s="144">
        <v>5</v>
      </c>
      <c r="F38" s="441">
        <v>6</v>
      </c>
      <c r="G38" s="441"/>
      <c r="H38" s="441"/>
      <c r="I38" s="441">
        <v>7</v>
      </c>
      <c r="J38" s="441"/>
      <c r="K38" s="441"/>
      <c r="L38" s="441">
        <v>8</v>
      </c>
      <c r="M38" s="441"/>
      <c r="N38" s="441"/>
      <c r="O38" s="441">
        <v>9</v>
      </c>
      <c r="P38" s="441"/>
      <c r="Q38" s="441"/>
      <c r="R38" s="441">
        <v>10</v>
      </c>
      <c r="S38" s="441"/>
      <c r="T38" s="441"/>
      <c r="U38" s="441">
        <v>11</v>
      </c>
      <c r="V38" s="441"/>
      <c r="W38" s="441"/>
      <c r="X38" s="441">
        <v>12</v>
      </c>
      <c r="Y38" s="441"/>
      <c r="Z38" s="441"/>
      <c r="AA38" s="441">
        <v>1</v>
      </c>
      <c r="AB38" s="441"/>
      <c r="AC38" s="441"/>
      <c r="AD38" s="441">
        <v>2</v>
      </c>
      <c r="AE38" s="441"/>
      <c r="AF38" s="441"/>
      <c r="AG38" s="441">
        <v>3</v>
      </c>
      <c r="AH38" s="441"/>
      <c r="AI38" s="441"/>
      <c r="AJ38" s="181" t="s">
        <v>5</v>
      </c>
      <c r="AK38" s="181"/>
      <c r="AL38" s="112" t="s">
        <v>268</v>
      </c>
      <c r="AM38" s="136"/>
      <c r="AN38" s="136"/>
      <c r="AO38" s="136"/>
    </row>
    <row r="39" spans="1:45" ht="18" customHeight="1">
      <c r="A39" s="432" t="s">
        <v>269</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38" t="e">
        <f>ROUNDUP(AJ39/AJ40,1)</f>
        <v>#DIV/0!</v>
      </c>
      <c r="AM39" s="136"/>
      <c r="AN39" s="136"/>
      <c r="AO39" s="136"/>
    </row>
    <row r="40" spans="1:45" ht="18" customHeight="1">
      <c r="A40" s="432" t="s">
        <v>270</v>
      </c>
      <c r="B40" s="432"/>
      <c r="C40" s="432"/>
      <c r="D40" s="116"/>
      <c r="E40" s="116"/>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183">
        <f>+SUM(D40:AI40)</f>
        <v>0</v>
      </c>
      <c r="AK40" s="183"/>
      <c r="AL40" s="440"/>
      <c r="AM40" s="136"/>
      <c r="AN40" s="136"/>
      <c r="AO40" s="136"/>
    </row>
    <row r="41" spans="1:45" ht="5.15" customHeight="1">
      <c r="A41" s="129"/>
      <c r="B41" s="129"/>
      <c r="C41" s="129"/>
      <c r="D41" s="136"/>
      <c r="E41" s="136"/>
      <c r="F41" s="136"/>
      <c r="G41" s="136"/>
      <c r="H41" s="136"/>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37"/>
      <c r="AK41" s="122"/>
      <c r="AL41" s="109"/>
      <c r="AM41" s="109"/>
      <c r="AN41" s="100"/>
    </row>
    <row r="42" spans="1:45" ht="18" customHeight="1">
      <c r="A42" s="99" t="s">
        <v>249</v>
      </c>
      <c r="B42" s="122"/>
      <c r="D42" s="122"/>
      <c r="E42" s="122"/>
      <c r="F42" s="122"/>
      <c r="G42" s="122"/>
      <c r="H42" s="122"/>
      <c r="I42" s="136"/>
      <c r="J42" s="136"/>
      <c r="K42" s="136"/>
      <c r="L42" s="136"/>
      <c r="M42" s="136"/>
      <c r="N42" s="136"/>
      <c r="O42" s="122"/>
      <c r="P42" s="122"/>
      <c r="Q42" s="122"/>
      <c r="R42" s="122"/>
      <c r="S42" s="122"/>
      <c r="T42" s="122"/>
      <c r="U42" s="122"/>
      <c r="V42" s="122"/>
      <c r="W42" s="109"/>
      <c r="X42" s="122"/>
      <c r="Y42" s="122"/>
      <c r="Z42" s="122"/>
      <c r="AA42" s="122"/>
      <c r="AB42" s="122"/>
      <c r="AC42" s="122"/>
      <c r="AD42" s="122"/>
      <c r="AE42" s="122"/>
      <c r="AF42" s="122"/>
      <c r="AG42" s="122"/>
      <c r="AH42" s="122"/>
      <c r="AI42" s="122"/>
      <c r="AJ42" s="137"/>
      <c r="AK42" s="122"/>
      <c r="AL42" s="109"/>
      <c r="AM42" s="109"/>
      <c r="AN42" s="100"/>
    </row>
    <row r="43" spans="1:45" ht="25" customHeight="1">
      <c r="A43" s="181" t="s">
        <v>250</v>
      </c>
      <c r="B43" s="181"/>
      <c r="C43" s="181" t="s">
        <v>264</v>
      </c>
      <c r="D43" s="181"/>
      <c r="E43" s="189" t="s">
        <v>314</v>
      </c>
      <c r="F43" s="189"/>
      <c r="G43" s="189"/>
      <c r="H43" s="189"/>
      <c r="I43" s="422" t="s">
        <v>315</v>
      </c>
      <c r="J43" s="423"/>
      <c r="K43" s="423"/>
      <c r="L43" s="423"/>
      <c r="M43" s="423"/>
      <c r="N43" s="424"/>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5" ht="18" customHeight="1">
      <c r="A44" s="189" t="s">
        <v>251</v>
      </c>
      <c r="B44" s="189"/>
      <c r="C44" s="430" t="e">
        <f>ROUNDDOWN(IF(AL39&lt;=60,1,1+ROUNDUP((AL39-60)/40,0)),1)</f>
        <v>#DIV/0!</v>
      </c>
      <c r="D44" s="430"/>
      <c r="E44" s="430" t="e">
        <f>ROUNDDOWN(AL39/6,1)</f>
        <v>#DIV/0!</v>
      </c>
      <c r="F44" s="430"/>
      <c r="G44" s="430"/>
      <c r="H44" s="430"/>
      <c r="I44" s="430" t="e">
        <f>ROUNDDOWN(AL39/15,1)</f>
        <v>#DIV/0!</v>
      </c>
      <c r="J44" s="430"/>
      <c r="K44" s="430"/>
      <c r="L44" s="430"/>
      <c r="M44" s="430"/>
      <c r="N44" s="430"/>
      <c r="O44" s="136"/>
      <c r="P44" s="136"/>
      <c r="Q44" s="136"/>
      <c r="R44" s="136"/>
      <c r="S44" s="136"/>
      <c r="T44" s="136"/>
      <c r="U44" s="136"/>
      <c r="W44" s="109"/>
      <c r="X44" s="122"/>
      <c r="Y44" s="122"/>
      <c r="Z44" s="122"/>
      <c r="AA44" s="122"/>
      <c r="AB44" s="122"/>
      <c r="AC44" s="122"/>
      <c r="AD44" s="122"/>
      <c r="AE44" s="122"/>
      <c r="AF44" s="122"/>
      <c r="AG44" s="122"/>
      <c r="AH44" s="122"/>
      <c r="AI44" s="122"/>
      <c r="AJ44" s="137"/>
      <c r="AK44" s="122"/>
      <c r="AL44" s="109"/>
      <c r="AM44" s="109"/>
      <c r="AN44" s="100"/>
    </row>
    <row r="45" spans="1:45" ht="5.15" customHeight="1">
      <c r="A45" s="129"/>
      <c r="B45" s="129"/>
      <c r="C45" s="129"/>
      <c r="D45" s="129"/>
      <c r="E45" s="129"/>
      <c r="F45" s="129"/>
      <c r="G45" s="129"/>
      <c r="H45" s="129"/>
      <c r="I45" s="129"/>
      <c r="J45" s="122"/>
      <c r="K45" s="122"/>
      <c r="L45" s="122"/>
      <c r="M45" s="137"/>
      <c r="N45" s="122"/>
      <c r="O45" s="122"/>
      <c r="P45" s="122"/>
      <c r="Q45" s="136"/>
      <c r="W45" s="109"/>
      <c r="X45" s="122"/>
      <c r="Y45" s="122"/>
      <c r="Z45" s="122"/>
      <c r="AA45" s="122"/>
      <c r="AB45" s="122"/>
      <c r="AC45" s="122"/>
      <c r="AD45" s="122"/>
      <c r="AE45" s="122"/>
      <c r="AF45" s="122"/>
      <c r="AG45" s="122"/>
      <c r="AH45" s="122"/>
      <c r="AI45" s="122"/>
      <c r="AJ45" s="137"/>
      <c r="AK45" s="122"/>
      <c r="AL45" s="109"/>
      <c r="AM45" s="109"/>
      <c r="AN45" s="100"/>
    </row>
    <row r="46" spans="1:45" ht="21" customHeight="1">
      <c r="A46" s="99" t="s">
        <v>252</v>
      </c>
      <c r="B46" s="103"/>
      <c r="C46" s="104"/>
      <c r="D46" s="104"/>
      <c r="E46" s="104"/>
      <c r="F46" s="104"/>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4"/>
      <c r="AM46" s="104"/>
      <c r="AN46" s="100"/>
    </row>
    <row r="47" spans="1:45" ht="25" customHeight="1">
      <c r="A47" s="100"/>
      <c r="B47" s="109"/>
      <c r="C47" s="422" t="s">
        <v>297</v>
      </c>
      <c r="D47" s="423"/>
      <c r="E47" s="428" t="s">
        <v>316</v>
      </c>
      <c r="F47" s="428"/>
      <c r="G47" s="428"/>
      <c r="H47" s="428"/>
      <c r="I47" s="422" t="s">
        <v>317</v>
      </c>
      <c r="J47" s="423"/>
      <c r="K47" s="423"/>
      <c r="L47" s="423"/>
      <c r="M47" s="423"/>
      <c r="N47" s="424"/>
      <c r="O47" s="422" t="s">
        <v>318</v>
      </c>
      <c r="P47" s="423"/>
      <c r="Q47" s="423"/>
      <c r="R47" s="423"/>
      <c r="S47" s="423"/>
      <c r="T47" s="424"/>
      <c r="U47" s="422" t="s">
        <v>319</v>
      </c>
      <c r="V47" s="423"/>
      <c r="W47" s="423"/>
      <c r="X47" s="423"/>
      <c r="Y47" s="423"/>
      <c r="Z47" s="424"/>
      <c r="AA47" s="422" t="s">
        <v>299</v>
      </c>
      <c r="AB47" s="423"/>
      <c r="AC47" s="423"/>
      <c r="AD47" s="423"/>
      <c r="AE47" s="423"/>
      <c r="AF47" s="424"/>
      <c r="AG47" s="428" t="s">
        <v>299</v>
      </c>
      <c r="AH47" s="428"/>
      <c r="AI47" s="428"/>
      <c r="AJ47" s="428"/>
      <c r="AK47" s="428"/>
      <c r="AL47" s="428" t="s">
        <v>299</v>
      </c>
      <c r="AM47" s="428"/>
      <c r="AN47" s="100"/>
    </row>
    <row r="48" spans="1:45" ht="18" customHeight="1">
      <c r="A48" s="100"/>
      <c r="B48" s="109"/>
      <c r="C48" s="141" t="s">
        <v>254</v>
      </c>
      <c r="D48" s="141" t="s">
        <v>256</v>
      </c>
      <c r="E48" s="142" t="s">
        <v>254</v>
      </c>
      <c r="F48" s="429" t="s">
        <v>256</v>
      </c>
      <c r="G48" s="429"/>
      <c r="H48" s="429"/>
      <c r="I48" s="425" t="s">
        <v>254</v>
      </c>
      <c r="J48" s="426"/>
      <c r="K48" s="427"/>
      <c r="L48" s="425" t="s">
        <v>256</v>
      </c>
      <c r="M48" s="426"/>
      <c r="N48" s="427"/>
      <c r="O48" s="425" t="s">
        <v>254</v>
      </c>
      <c r="P48" s="426"/>
      <c r="Q48" s="427"/>
      <c r="R48" s="425" t="s">
        <v>256</v>
      </c>
      <c r="S48" s="426"/>
      <c r="T48" s="427"/>
      <c r="U48" s="425" t="s">
        <v>254</v>
      </c>
      <c r="V48" s="426"/>
      <c r="W48" s="427"/>
      <c r="X48" s="425" t="s">
        <v>256</v>
      </c>
      <c r="Y48" s="426"/>
      <c r="Z48" s="427"/>
      <c r="AA48" s="425" t="s">
        <v>254</v>
      </c>
      <c r="AB48" s="426"/>
      <c r="AC48" s="427"/>
      <c r="AD48" s="425" t="s">
        <v>256</v>
      </c>
      <c r="AE48" s="426"/>
      <c r="AF48" s="427"/>
      <c r="AG48" s="425" t="s">
        <v>254</v>
      </c>
      <c r="AH48" s="426"/>
      <c r="AI48" s="427"/>
      <c r="AJ48" s="425" t="s">
        <v>256</v>
      </c>
      <c r="AK48" s="427"/>
      <c r="AL48" s="142" t="s">
        <v>253</v>
      </c>
      <c r="AM48" s="142" t="s">
        <v>255</v>
      </c>
      <c r="AN48" s="100"/>
      <c r="AP48" s="122"/>
      <c r="AQ48" s="122"/>
      <c r="AR48" s="122"/>
      <c r="AS48" s="122"/>
    </row>
    <row r="49" spans="1:45" ht="18" customHeight="1">
      <c r="A49" s="100"/>
      <c r="B49" s="111" t="s">
        <v>257</v>
      </c>
      <c r="C49" s="142">
        <f>COUNTIFS($B$12:$B$31,C$47,$C$12:$C$31,"A",$E$12:$E$31,"*")</f>
        <v>0</v>
      </c>
      <c r="D49" s="142">
        <f>COUNTIFS($B$12:$B$31,C$47,$C$12:$C$31,"B",$E$12:$E$31,"*")</f>
        <v>0</v>
      </c>
      <c r="E49" s="142">
        <f>COUNTIFS($B$12:$B$31,E$47,$C$12:$C$31,"A",$E$12:$E$31,"*")</f>
        <v>0</v>
      </c>
      <c r="F49" s="425">
        <f>COUNTIFS($B$12:$B$31,E$47,$C$12:$C$31,"B",$E$12:$E$31,"*")</f>
        <v>0</v>
      </c>
      <c r="G49" s="426"/>
      <c r="H49" s="427"/>
      <c r="I49" s="425">
        <f>COUNTIFS($B$12:$B$31,I$47,$C$12:$C$31,"A",$E$12:$E$31,"*")</f>
        <v>0</v>
      </c>
      <c r="J49" s="426"/>
      <c r="K49" s="427"/>
      <c r="L49" s="425">
        <f>COUNTIFS($B$12:$B$31,I$47,$C$12:$C$31,"B",$E$12:$E$31,"*")</f>
        <v>0</v>
      </c>
      <c r="M49" s="426"/>
      <c r="N49" s="427"/>
      <c r="O49" s="425">
        <f>COUNTIFS($B$12:$B$31,O$47,$C$12:$C$31,"A",$E$12:$E$31,"*")</f>
        <v>0</v>
      </c>
      <c r="P49" s="426"/>
      <c r="Q49" s="427"/>
      <c r="R49" s="425">
        <f>COUNTIFS($B$12:$B$31,O$47,$C$12:$C$31,"B",$E$12:$E$31,"*")</f>
        <v>0</v>
      </c>
      <c r="S49" s="426"/>
      <c r="T49" s="427"/>
      <c r="U49" s="425">
        <f>COUNTIFS($B$12:$B$31,U$47,$C$12:$C$31,"A",$E$12:$E$31,"*")</f>
        <v>0</v>
      </c>
      <c r="V49" s="426"/>
      <c r="W49" s="427"/>
      <c r="X49" s="425">
        <f>COUNTIFS($B$12:$B$31,U$47,$C$12:$C$31,"B",$E$12:$E$31,"*")</f>
        <v>0</v>
      </c>
      <c r="Y49" s="426"/>
      <c r="Z49" s="427"/>
      <c r="AA49" s="425">
        <f>COUNTIFS($B$12:$B$31,AA$47,$C$12:$C$31,"A",$E$12:$E$31,"*")</f>
        <v>0</v>
      </c>
      <c r="AB49" s="426"/>
      <c r="AC49" s="427"/>
      <c r="AD49" s="425">
        <f>COUNTIFS($B$12:$B$31,AA$47,$C$12:$C$31,"B",$E$12:$E$31,"*")</f>
        <v>0</v>
      </c>
      <c r="AE49" s="426"/>
      <c r="AF49" s="427"/>
      <c r="AG49" s="425">
        <f>COUNTIFS($B$12:$B$31,AG$47,$C$12:$C$31,"A",$E$12:$E$31,"*")</f>
        <v>0</v>
      </c>
      <c r="AH49" s="426"/>
      <c r="AI49" s="427"/>
      <c r="AJ49" s="425">
        <f>COUNTIFS($B$12:$B$31,AG$47,$C$12:$C$31,"B",$E$12:$E$31,"*")</f>
        <v>0</v>
      </c>
      <c r="AK49" s="427"/>
      <c r="AL49" s="142">
        <f>COUNTIFS($B$12:$B$31,AL$47,$C$12:$C$31,"A",$E$12:$E$31,"*")</f>
        <v>0</v>
      </c>
      <c r="AM49" s="142">
        <f>COUNTIFS($B$12:$B$31,AL$47,$C$12:$C$31,"B",$E$12:$E$31,"*")</f>
        <v>0</v>
      </c>
      <c r="AN49" s="100"/>
      <c r="AP49" s="122"/>
      <c r="AQ49" s="122"/>
      <c r="AR49" s="122"/>
      <c r="AS49" s="122"/>
    </row>
    <row r="50" spans="1:45" ht="18" customHeight="1">
      <c r="A50" s="100"/>
      <c r="B50" s="112" t="s">
        <v>258</v>
      </c>
      <c r="C50" s="142">
        <f>COUNTIFS($B$12:$B$31,C$47,$C$12:$C$31,"C",$E$12:$E$31,"*")</f>
        <v>0</v>
      </c>
      <c r="D50" s="142">
        <f>COUNTIFS($B$12:$B$31,C$47,$C$12:$C$31,"D",$E$12:$E$31,"*")</f>
        <v>0</v>
      </c>
      <c r="E50" s="142">
        <f>COUNTIFS($B$12:$B$31,E$47,$C$12:$C$31,"C",$E$12:$E$31,"*")</f>
        <v>0</v>
      </c>
      <c r="F50" s="425">
        <f>COUNTIFS($B$12:$B$31,E$47,$C$12:$C$31,"D",$E$12:$E$31,"*")</f>
        <v>0</v>
      </c>
      <c r="G50" s="426"/>
      <c r="H50" s="427"/>
      <c r="I50" s="425">
        <f>COUNTIFS($B$12:$B$31,I$47,$C$12:$C$31,"C",$E$12:$E$31,"*")</f>
        <v>0</v>
      </c>
      <c r="J50" s="426"/>
      <c r="K50" s="427"/>
      <c r="L50" s="425">
        <f>COUNTIFS($B$12:$B$31,I$47,$C$12:$C$31,"D",$E$12:$E$31,"*")</f>
        <v>0</v>
      </c>
      <c r="M50" s="426"/>
      <c r="N50" s="427"/>
      <c r="O50" s="425">
        <f>COUNTIFS($B$12:$B$31,O$47,$C$12:$C$31,"C",$E$12:$E$31,"*")</f>
        <v>0</v>
      </c>
      <c r="P50" s="426"/>
      <c r="Q50" s="427"/>
      <c r="R50" s="425">
        <f>COUNTIFS($B$12:$B$31,O$47,$C$12:$C$31,"D",$E$12:$E$31,"*")</f>
        <v>0</v>
      </c>
      <c r="S50" s="426"/>
      <c r="T50" s="427"/>
      <c r="U50" s="425">
        <f>COUNTIFS($B$12:$B$31,U$47,$C$12:$C$31,"C",$E$12:$E$31,"*")</f>
        <v>0</v>
      </c>
      <c r="V50" s="426"/>
      <c r="W50" s="427"/>
      <c r="X50" s="425">
        <f>COUNTIFS($B$12:$B$31,U$47,$C$12:$C$31,"D",$E$12:$E$31,"*")</f>
        <v>0</v>
      </c>
      <c r="Y50" s="426"/>
      <c r="Z50" s="427"/>
      <c r="AA50" s="425">
        <f>COUNTIFS($B$12:$B$31,AA$47,$C$12:$C$31,"C",$E$12:$E$31,"*")</f>
        <v>0</v>
      </c>
      <c r="AB50" s="426"/>
      <c r="AC50" s="427"/>
      <c r="AD50" s="425">
        <f>COUNTIFS($B$12:$B$31,AA$47,$C$12:$C$31,"D",$E$12:$E$31,"*")</f>
        <v>0</v>
      </c>
      <c r="AE50" s="426"/>
      <c r="AF50" s="427"/>
      <c r="AG50" s="425">
        <f>COUNTIFS($B$12:$B$31,AG$47,$C$12:$C$31,"C",$E$12:$E$31,"*")</f>
        <v>0</v>
      </c>
      <c r="AH50" s="426"/>
      <c r="AI50" s="427"/>
      <c r="AJ50" s="425">
        <f>COUNTIFS($B$12:$B$31,AG$47,$C$12:$C$31,"D",$E$12:$E$31,"*")</f>
        <v>0</v>
      </c>
      <c r="AK50" s="427"/>
      <c r="AL50" s="142">
        <f>COUNTIFS($B$12:$B$31,AL$47,$C$12:$C$31,"C",$E$12:$E$31,"*")</f>
        <v>0</v>
      </c>
      <c r="AM50" s="142">
        <f>COUNTIFS($B$12:$B$31,AL$47,$C$12:$C$31,"D",$E$12:$E$31,"*")</f>
        <v>0</v>
      </c>
      <c r="AN50" s="100"/>
      <c r="AP50" s="122"/>
      <c r="AQ50" s="122"/>
      <c r="AR50" s="122"/>
      <c r="AS50" s="122"/>
    </row>
    <row r="51" spans="1:45" ht="25" customHeight="1">
      <c r="A51" s="100"/>
      <c r="B51" s="112" t="s">
        <v>259</v>
      </c>
      <c r="C51" s="422" t="str">
        <f>IF($AK$3="４週",SUMIFS($AK$12:$AK$31,$B$12:$B$31,C47)/4/$AH$6,IF($AK$3="歴月",SUMIFS($AK$12:$AK$31,$B$12:$B$31,C47)/$AL$6,"記載する期間を選択してください"))</f>
        <v>記載する期間を選択してください</v>
      </c>
      <c r="D51" s="424"/>
      <c r="E51" s="422" t="str">
        <f>IF($AK$3="４週",SUMIFS($AK$12:$AK$31,$B$12:$B$31,E47)/4/$AH$6,IF($AK$3="歴月",SUMIFS($AK$12:$AK$31,$B$12:$B$31,E47)/$AL$6,"記載する期間を選択してください"))</f>
        <v>記載する期間を選択してください</v>
      </c>
      <c r="F51" s="423"/>
      <c r="G51" s="423"/>
      <c r="H51" s="424"/>
      <c r="I51" s="422" t="str">
        <f>IF($AK$3="４週",SUMIFS($AK$12:$AK$31,$B$12:$B$31,I47)/4/$AH$6,IF($AK$3="歴月",SUMIFS($AK$12:$AK$31,$B$12:$B$31,I47)/$AL$6,"記載する期間を選択してください"))</f>
        <v>記載する期間を選択してください</v>
      </c>
      <c r="J51" s="423"/>
      <c r="K51" s="423"/>
      <c r="L51" s="423"/>
      <c r="M51" s="423"/>
      <c r="N51" s="424"/>
      <c r="O51" s="422" t="str">
        <f>IF($AK$3="４週",SUMIFS($AK$12:$AK$31,$B$12:$B$31,O47)/4/$AH$6,IF($AK$3="歴月",SUMIFS($AK$12:$AK$31,$B$12:$B$31,O47)/$AL$6,"記載する期間を選択してください"))</f>
        <v>記載する期間を選択してください</v>
      </c>
      <c r="P51" s="423"/>
      <c r="Q51" s="423"/>
      <c r="R51" s="423"/>
      <c r="S51" s="423"/>
      <c r="T51" s="424"/>
      <c r="U51" s="422" t="str">
        <f>IF($AK$3="４週",SUMIFS($AK$12:$AK$31,$B$12:$B$31,U47)/4/$AH$6,IF($AK$3="歴月",SUMIFS($AK$12:$AK$31,$B$12:$B$31,U47)/$AL$6,"記載する期間を選択してください"))</f>
        <v>記載する期間を選択してください</v>
      </c>
      <c r="V51" s="423"/>
      <c r="W51" s="423"/>
      <c r="X51" s="423"/>
      <c r="Y51" s="423"/>
      <c r="Z51" s="424"/>
      <c r="AA51" s="422" t="str">
        <f>IF($AK$3="４週",SUMIFS($AK$12:$AK$31,$B$12:$B$31,AA47)/4/$AH$6,IF($AK$3="歴月",SUMIFS($AK$12:$AK$31,$B$12:$B$31,AA47)/$AL$6,"記載する期間を選択してください"))</f>
        <v>記載する期間を選択してください</v>
      </c>
      <c r="AB51" s="423"/>
      <c r="AC51" s="423"/>
      <c r="AD51" s="423"/>
      <c r="AE51" s="423"/>
      <c r="AF51" s="424"/>
      <c r="AG51" s="422" t="str">
        <f>IF($AK$3="４週",SUMIFS($AK$12:$AK$31,$B$12:$B$31,AG47)/4/$AH$6,IF($AK$3="歴月",SUMIFS($AK$12:$AK$31,$B$12:$B$31,AG47)/$AL$6,"記載する期間を選択してください"))</f>
        <v>記載する期間を選択してください</v>
      </c>
      <c r="AH51" s="423"/>
      <c r="AI51" s="423"/>
      <c r="AJ51" s="423"/>
      <c r="AK51" s="424"/>
      <c r="AL51" s="422" t="str">
        <f>IF($AK$3="４週",SUMIFS($AK$12:$AK$31,$B$12:$B$31,AL47)/4/$AH$6,IF($AK$3="歴月",SUMIFS($AK$12:$AK$31,$B$12:$B$31,AL47)/$AL$6,"記載する期間を選択してください"))</f>
        <v>記載する期間を選択してください</v>
      </c>
      <c r="AM51" s="424"/>
      <c r="AN51" s="100"/>
      <c r="AP51" s="122"/>
      <c r="AQ51" s="122"/>
      <c r="AR51" s="122"/>
      <c r="AS51" s="122"/>
    </row>
    <row r="52" spans="1:45" ht="5.15" customHeight="1">
      <c r="A52" s="100"/>
      <c r="B52" s="103"/>
      <c r="C52" s="126">
        <v>2</v>
      </c>
      <c r="D52" s="126"/>
      <c r="E52" s="126">
        <v>3</v>
      </c>
      <c r="F52" s="126"/>
      <c r="G52" s="126"/>
      <c r="H52" s="126"/>
      <c r="I52" s="126">
        <v>4</v>
      </c>
      <c r="J52" s="126"/>
      <c r="K52" s="126"/>
      <c r="L52" s="126"/>
      <c r="M52" s="126"/>
      <c r="N52" s="126"/>
      <c r="O52" s="126">
        <v>5</v>
      </c>
      <c r="P52" s="126"/>
      <c r="Q52" s="126"/>
      <c r="R52" s="126"/>
      <c r="S52" s="126"/>
      <c r="T52" s="126"/>
      <c r="U52" s="126">
        <v>6</v>
      </c>
      <c r="V52" s="126"/>
      <c r="W52" s="126"/>
      <c r="X52" s="126"/>
      <c r="Y52" s="126"/>
      <c r="Z52" s="126"/>
      <c r="AA52" s="126">
        <v>7</v>
      </c>
      <c r="AB52" s="126"/>
      <c r="AC52" s="126"/>
      <c r="AD52" s="126"/>
      <c r="AE52" s="126"/>
      <c r="AF52" s="126"/>
      <c r="AG52" s="126">
        <v>8</v>
      </c>
      <c r="AH52" s="126"/>
      <c r="AI52" s="126"/>
      <c r="AJ52" s="126"/>
      <c r="AK52" s="126"/>
      <c r="AL52" s="126">
        <v>9</v>
      </c>
      <c r="AM52" s="143"/>
      <c r="AN52" s="100"/>
      <c r="AP52" s="122"/>
      <c r="AQ52" s="122"/>
      <c r="AR52" s="122"/>
      <c r="AS52" s="122"/>
    </row>
    <row r="53" spans="1:45" ht="15" customHeight="1">
      <c r="A53" s="122" t="s">
        <v>209</v>
      </c>
      <c r="B53" s="123"/>
      <c r="C53" s="124"/>
      <c r="D53" s="124"/>
      <c r="E53" s="124"/>
      <c r="F53" s="125"/>
      <c r="G53" s="124"/>
      <c r="H53" s="126"/>
      <c r="I53" s="126"/>
      <c r="J53" s="126"/>
      <c r="K53" s="126"/>
      <c r="L53" s="126"/>
      <c r="M53" s="126"/>
      <c r="N53" s="126"/>
      <c r="O53" s="126"/>
      <c r="P53" s="126"/>
      <c r="Q53" s="126"/>
      <c r="R53" s="126">
        <v>6</v>
      </c>
      <c r="S53" s="126"/>
      <c r="T53" s="126"/>
      <c r="U53" s="126"/>
      <c r="V53" s="126"/>
      <c r="W53" s="126"/>
      <c r="X53" s="126">
        <v>7</v>
      </c>
      <c r="Y53" s="126"/>
      <c r="Z53" s="126"/>
      <c r="AA53" s="126"/>
      <c r="AB53" s="126"/>
      <c r="AC53" s="126"/>
      <c r="AD53" s="126">
        <v>8</v>
      </c>
      <c r="AE53" s="126"/>
      <c r="AF53" s="126"/>
      <c r="AG53" s="127"/>
      <c r="AH53" s="127"/>
      <c r="AI53" s="127"/>
      <c r="AJ53" s="127">
        <v>9</v>
      </c>
      <c r="AK53" s="128"/>
      <c r="AL53" s="128"/>
      <c r="AM53" s="100"/>
    </row>
    <row r="54" spans="1:45" s="122" customFormat="1" ht="15" customHeight="1">
      <c r="A54" s="122" t="s">
        <v>210</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P54" s="103"/>
      <c r="AQ54" s="103"/>
      <c r="AR54" s="103"/>
      <c r="AS54" s="103"/>
    </row>
    <row r="55" spans="1:45" s="122" customFormat="1" ht="15" customHeight="1">
      <c r="A55" s="122" t="s">
        <v>211</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P55" s="103"/>
      <c r="AQ55" s="103"/>
      <c r="AR55" s="103"/>
      <c r="AS55" s="103"/>
    </row>
    <row r="56" spans="1:45" s="122" customFormat="1" ht="15" customHeight="1">
      <c r="A56" s="138" t="s">
        <v>320</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P56" s="103"/>
      <c r="AQ56" s="103"/>
      <c r="AR56" s="103"/>
      <c r="AS56" s="103"/>
    </row>
    <row r="57" spans="1:45" s="122" customFormat="1" ht="15" customHeight="1">
      <c r="A57" s="122" t="s">
        <v>321</v>
      </c>
      <c r="B57" s="129"/>
      <c r="C57" s="129"/>
      <c r="D57" s="129"/>
      <c r="E57" s="129"/>
      <c r="F57" s="129"/>
      <c r="G57" s="12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P57" s="103"/>
      <c r="AQ57" s="103"/>
      <c r="AR57" s="103"/>
      <c r="AS57" s="103"/>
    </row>
    <row r="58" spans="1:45" s="122" customFormat="1" ht="15" customHeight="1">
      <c r="A58" s="122" t="s">
        <v>322</v>
      </c>
      <c r="B58" s="129"/>
      <c r="C58" s="129"/>
      <c r="D58" s="129"/>
      <c r="E58" s="129"/>
      <c r="F58" s="129"/>
      <c r="G58" s="12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P58" s="103"/>
      <c r="AQ58" s="103"/>
      <c r="AR58" s="103"/>
      <c r="AS58" s="103"/>
    </row>
    <row r="59" spans="1:45" ht="15" customHeight="1">
      <c r="A59" s="122" t="s">
        <v>214</v>
      </c>
      <c r="B59" s="130"/>
      <c r="C59" s="122"/>
      <c r="D59" s="122"/>
      <c r="E59" s="122"/>
      <c r="F59" s="122"/>
      <c r="G59" s="122"/>
    </row>
    <row r="60" spans="1:45" ht="15" customHeight="1">
      <c r="A60" s="122" t="s">
        <v>323</v>
      </c>
      <c r="B60" s="130"/>
      <c r="C60" s="122"/>
      <c r="D60" s="122"/>
      <c r="E60" s="122"/>
      <c r="F60" s="122"/>
      <c r="G60" s="122"/>
    </row>
    <row r="61" spans="1:45" ht="15" customHeight="1">
      <c r="A61" s="122"/>
      <c r="B61" s="111" t="s">
        <v>216</v>
      </c>
      <c r="C61" s="181" t="s">
        <v>217</v>
      </c>
      <c r="D61" s="181"/>
      <c r="E61" s="181"/>
      <c r="F61" s="122"/>
      <c r="G61" s="122"/>
    </row>
    <row r="62" spans="1:45" ht="15" customHeight="1">
      <c r="A62" s="122"/>
      <c r="B62" s="131" t="s">
        <v>218</v>
      </c>
      <c r="C62" s="183" t="s">
        <v>219</v>
      </c>
      <c r="D62" s="183"/>
      <c r="E62" s="183"/>
      <c r="F62" s="122"/>
      <c r="G62" s="122"/>
    </row>
    <row r="63" spans="1:45" ht="15" customHeight="1">
      <c r="A63" s="122"/>
      <c r="B63" s="131" t="s">
        <v>220</v>
      </c>
      <c r="C63" s="183" t="s">
        <v>221</v>
      </c>
      <c r="D63" s="183"/>
      <c r="E63" s="183"/>
      <c r="F63" s="122"/>
      <c r="G63" s="122"/>
    </row>
    <row r="64" spans="1:45" ht="15" customHeight="1">
      <c r="A64" s="122"/>
      <c r="B64" s="131" t="s">
        <v>222</v>
      </c>
      <c r="C64" s="183" t="s">
        <v>223</v>
      </c>
      <c r="D64" s="183"/>
      <c r="E64" s="183"/>
      <c r="F64" s="122"/>
      <c r="G64" s="122"/>
    </row>
    <row r="65" spans="1:7" ht="15" customHeight="1">
      <c r="A65" s="122"/>
      <c r="B65" s="131" t="s">
        <v>224</v>
      </c>
      <c r="C65" s="183" t="s">
        <v>225</v>
      </c>
      <c r="D65" s="183"/>
      <c r="E65" s="183"/>
      <c r="F65" s="122"/>
      <c r="G65" s="122"/>
    </row>
    <row r="66" spans="1:7" ht="15" customHeight="1">
      <c r="A66" s="122"/>
      <c r="B66" s="122" t="s">
        <v>226</v>
      </c>
      <c r="C66" s="122"/>
      <c r="D66" s="122"/>
      <c r="E66" s="122"/>
      <c r="F66" s="122"/>
      <c r="G66" s="122"/>
    </row>
    <row r="67" spans="1:7" ht="15" customHeight="1">
      <c r="A67" s="122"/>
      <c r="B67" s="122" t="s">
        <v>227</v>
      </c>
      <c r="C67" s="122"/>
      <c r="D67" s="122"/>
      <c r="E67" s="122"/>
      <c r="F67" s="122"/>
      <c r="G67" s="122"/>
    </row>
    <row r="68" spans="1:7" ht="15" customHeight="1">
      <c r="A68" s="122"/>
      <c r="B68" s="122" t="s">
        <v>228</v>
      </c>
      <c r="C68" s="122"/>
      <c r="D68" s="122"/>
      <c r="E68" s="122"/>
      <c r="F68" s="122"/>
      <c r="G68" s="122"/>
    </row>
    <row r="69" spans="1:7" ht="15" customHeight="1">
      <c r="A69" s="122" t="s">
        <v>324</v>
      </c>
      <c r="B69" s="130"/>
      <c r="C69" s="122"/>
      <c r="D69" s="122"/>
      <c r="E69" s="122"/>
      <c r="F69" s="122"/>
      <c r="G69" s="122"/>
    </row>
    <row r="70" spans="1:7" ht="15" customHeight="1">
      <c r="A70" s="122" t="s">
        <v>230</v>
      </c>
      <c r="B70" s="130"/>
      <c r="C70" s="122"/>
      <c r="D70" s="122"/>
      <c r="E70" s="122"/>
      <c r="F70" s="122"/>
      <c r="G70" s="122"/>
    </row>
    <row r="71" spans="1:7" ht="15" customHeight="1">
      <c r="A71" s="122" t="s">
        <v>231</v>
      </c>
      <c r="B71" s="130"/>
      <c r="C71" s="122"/>
      <c r="D71" s="122"/>
      <c r="E71" s="122"/>
      <c r="F71" s="122"/>
      <c r="G71" s="122"/>
    </row>
    <row r="72" spans="1:7" ht="15" customHeight="1">
      <c r="A72" s="122" t="s">
        <v>325</v>
      </c>
      <c r="B72" s="130"/>
      <c r="C72" s="122"/>
      <c r="D72" s="122"/>
      <c r="E72" s="122"/>
      <c r="F72" s="122"/>
      <c r="G72" s="122"/>
    </row>
    <row r="73" spans="1:7" ht="15" customHeight="1">
      <c r="A73" s="122" t="s">
        <v>326</v>
      </c>
      <c r="B73" s="130"/>
      <c r="C73" s="122"/>
      <c r="D73" s="122"/>
      <c r="E73" s="122"/>
      <c r="F73" s="122"/>
      <c r="G73" s="122"/>
    </row>
    <row r="74" spans="1:7" ht="15" customHeight="1">
      <c r="A74" s="122" t="s">
        <v>327</v>
      </c>
      <c r="B74" s="130"/>
      <c r="C74" s="122"/>
      <c r="D74" s="122"/>
      <c r="E74" s="122"/>
      <c r="F74" s="122"/>
      <c r="G74" s="122"/>
    </row>
    <row r="75" spans="1:7" ht="15" customHeight="1">
      <c r="A75" s="122"/>
      <c r="B75" s="122" t="s">
        <v>235</v>
      </c>
      <c r="C75" s="122"/>
      <c r="D75" s="122"/>
      <c r="E75" s="122"/>
      <c r="F75" s="122"/>
      <c r="G75" s="122"/>
    </row>
    <row r="76" spans="1:7" ht="15" customHeight="1">
      <c r="A76" s="122"/>
      <c r="B76" s="122" t="s">
        <v>236</v>
      </c>
      <c r="C76" s="122"/>
      <c r="D76" s="122"/>
      <c r="E76" s="122"/>
      <c r="F76" s="122"/>
      <c r="G76" s="122"/>
    </row>
    <row r="77" spans="1:7" ht="15" customHeight="1">
      <c r="A77" s="122" t="s">
        <v>328</v>
      </c>
      <c r="B77" s="130"/>
      <c r="C77" s="122"/>
      <c r="D77" s="122"/>
      <c r="E77" s="122"/>
      <c r="F77" s="122"/>
      <c r="G77" s="122"/>
    </row>
    <row r="78" spans="1:7" ht="15" customHeight="1">
      <c r="A78" s="122" t="s">
        <v>238</v>
      </c>
      <c r="B78" s="130"/>
      <c r="C78" s="122"/>
      <c r="D78" s="122"/>
      <c r="E78" s="122"/>
      <c r="F78" s="122"/>
      <c r="G78" s="122"/>
    </row>
    <row r="79" spans="1:7" ht="15" customHeight="1">
      <c r="A79" s="122" t="s">
        <v>329</v>
      </c>
      <c r="B79" s="130"/>
      <c r="C79" s="122"/>
      <c r="D79" s="122"/>
      <c r="E79" s="122"/>
      <c r="F79" s="122"/>
      <c r="G79" s="122"/>
    </row>
    <row r="80" spans="1:7" ht="15" customHeight="1">
      <c r="A80" s="122" t="s">
        <v>330</v>
      </c>
      <c r="B80" s="130"/>
      <c r="C80" s="122"/>
      <c r="D80" s="122"/>
      <c r="E80" s="122"/>
      <c r="F80" s="122"/>
      <c r="G80" s="122"/>
    </row>
    <row r="81" spans="1:7" ht="15" customHeight="1">
      <c r="A81" s="122" t="s">
        <v>241</v>
      </c>
      <c r="B81" s="130"/>
      <c r="C81" s="122"/>
      <c r="D81" s="122"/>
      <c r="E81" s="122"/>
      <c r="F81" s="122"/>
      <c r="G81" s="122"/>
    </row>
    <row r="82" spans="1:7" ht="15" customHeight="1">
      <c r="A82" s="122" t="s">
        <v>242</v>
      </c>
      <c r="B82" s="130"/>
      <c r="C82" s="122"/>
      <c r="D82" s="122"/>
      <c r="E82" s="122"/>
      <c r="F82" s="122"/>
      <c r="G82" s="122"/>
    </row>
    <row r="83" spans="1:7" ht="15" customHeight="1">
      <c r="A83" s="122" t="s">
        <v>331</v>
      </c>
      <c r="B83" s="130"/>
      <c r="C83" s="122"/>
      <c r="D83" s="122"/>
      <c r="E83" s="122"/>
      <c r="F83" s="122"/>
      <c r="G83" s="122"/>
    </row>
    <row r="84" spans="1:7" ht="15" customHeight="1">
      <c r="A84" s="122" t="s">
        <v>332</v>
      </c>
      <c r="B84" s="130"/>
      <c r="C84" s="122"/>
      <c r="D84" s="122"/>
      <c r="E84" s="122"/>
      <c r="F84" s="122"/>
      <c r="G84" s="122"/>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whole" operator="greaterThanOrEqual" allowBlank="1" showInputMessage="1" showErrorMessage="1" sqref="I39:I40 D39:F40 AG39:AG40 AD39:AD40 AA39:AA40 X39:X40 U39:U40 R39:R40 O39:O40 L39:L40" xr:uid="{CA2A1A54-94FE-4DB9-AC3F-1688F79FD7AF}">
      <formula1>0</formula1>
    </dataValidation>
    <dataValidation operator="greaterThanOrEqual" allowBlank="1" showInputMessage="1" showErrorMessage="1" sqref="I45 AJ39:AJ40 AL39 L41 L45 I41" xr:uid="{3007B073-E9A9-49EE-8B49-69B5C052C2D0}"/>
    <dataValidation type="list" allowBlank="1" showInputMessage="1" showErrorMessage="1" sqref="C12:C31" xr:uid="{4B8127EE-5395-4457-BAFC-C8174CD277BF}">
      <formula1>"A,B,C,D"</formula1>
    </dataValidation>
    <dataValidation type="list" allowBlank="1" showInputMessage="1" showErrorMessage="1" sqref="AK4:AN4" xr:uid="{433CD957-21EB-463F-9D0C-DC571A2FB55A}">
      <formula1>"予定,実績"</formula1>
    </dataValidation>
    <dataValidation type="list" allowBlank="1" showInputMessage="1" showErrorMessage="1" sqref="AK3:AN3" xr:uid="{D91BCAAB-605E-4B73-84B8-CE550BAF05BA}">
      <formula1>"４週,歴月"</formula1>
    </dataValidation>
    <dataValidation type="list" allowBlank="1" showInputMessage="1" sqref="B14:B31" xr:uid="{16D8F7E4-FDF5-4F2A-84F3-68E6DEE47B44}">
      <formula1>INDIRECT($AK$1)</formula1>
    </dataValidation>
    <dataValidation allowBlank="1" showInputMessage="1" sqref="B12:B13" xr:uid="{843178C5-326A-4A9F-968B-02FF36DFADF3}"/>
    <dataValidation type="list" allowBlank="1" showInputMessage="1" showErrorMessage="1" sqref="AK5:AN5" xr:uid="{3024F5CE-5B1F-45B9-89A5-2FA377A83CB9}">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F4DE2-70B2-4E0B-BC45-F15527611143}">
  <sheetPr>
    <tabColor theme="5"/>
  </sheetPr>
  <dimension ref="A1:AS84"/>
  <sheetViews>
    <sheetView showGridLines="0" view="pageBreakPreview" topLeftCell="A26" zoomScaleNormal="100" zoomScaleSheetLayoutView="100" workbookViewId="0">
      <selection activeCell="D30" sqref="D30"/>
    </sheetView>
  </sheetViews>
  <sheetFormatPr defaultColWidth="8.25" defaultRowHeight="21" customHeight="1"/>
  <cols>
    <col min="1" max="1" width="2.58203125" style="103" customWidth="1"/>
    <col min="2" max="2" width="14.2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42" width="8.25" style="103"/>
    <col min="43" max="44" width="46.33203125" style="103" customWidth="1"/>
    <col min="45" max="45" width="32.83203125" style="103" customWidth="1"/>
    <col min="46"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333</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T5" s="106"/>
      <c r="U5" s="106"/>
      <c r="V5" s="106"/>
      <c r="W5" s="106"/>
      <c r="Y5" s="107"/>
      <c r="Z5" s="107"/>
      <c r="AA5" s="107"/>
      <c r="AB5" s="100"/>
      <c r="AC5" s="149"/>
      <c r="AD5" s="149"/>
      <c r="AE5" s="149"/>
      <c r="AF5" s="149"/>
      <c r="AG5" s="149"/>
      <c r="AH5" s="149"/>
      <c r="AI5" s="150" t="s">
        <v>301</v>
      </c>
      <c r="AJ5" s="102"/>
      <c r="AK5" s="453" t="s">
        <v>302</v>
      </c>
      <c r="AL5" s="454"/>
      <c r="AM5" s="454"/>
      <c r="AN5" s="455"/>
    </row>
    <row r="6" spans="1:40" ht="18" customHeight="1">
      <c r="A6" s="106"/>
      <c r="B6" s="106"/>
      <c r="C6" s="106"/>
      <c r="D6" s="106"/>
      <c r="E6" s="106"/>
      <c r="F6" s="106"/>
      <c r="G6" s="106"/>
      <c r="H6" s="106"/>
      <c r="I6" s="106"/>
      <c r="J6" s="106"/>
      <c r="K6" s="106"/>
      <c r="L6" s="106"/>
      <c r="M6" s="106"/>
      <c r="N6" s="106"/>
      <c r="O6" s="106"/>
      <c r="P6" s="106"/>
      <c r="Q6" s="106"/>
      <c r="R6" s="106"/>
      <c r="S6" s="106"/>
      <c r="U6" s="106"/>
      <c r="V6" s="106"/>
      <c r="W6" s="106"/>
      <c r="Y6" s="107"/>
      <c r="Z6" s="107"/>
      <c r="AA6" s="107"/>
      <c r="AB6" s="100"/>
      <c r="AC6" s="107"/>
      <c r="AD6" s="107"/>
      <c r="AE6" s="107"/>
      <c r="AF6" s="107"/>
      <c r="AG6" s="108" t="s">
        <v>303</v>
      </c>
      <c r="AH6" s="457"/>
      <c r="AI6" s="458"/>
      <c r="AJ6" s="459"/>
      <c r="AK6" s="107" t="s">
        <v>197</v>
      </c>
      <c r="AL6" s="152"/>
      <c r="AM6" s="107" t="s">
        <v>198</v>
      </c>
      <c r="AN6" s="100"/>
    </row>
    <row r="7" spans="1:40" ht="10" customHeight="1">
      <c r="A7" s="100"/>
      <c r="B7" s="109"/>
      <c r="C7" s="109"/>
      <c r="D7" s="109"/>
      <c r="E7" s="109"/>
      <c r="F7" s="109"/>
      <c r="G7" s="109"/>
      <c r="H7" s="109"/>
      <c r="I7" s="109"/>
      <c r="J7" s="109"/>
      <c r="K7" s="109"/>
      <c r="L7" s="109"/>
      <c r="M7" s="109"/>
      <c r="N7" s="109"/>
      <c r="O7" s="109"/>
      <c r="P7" s="109"/>
      <c r="Q7" s="109"/>
      <c r="R7" s="109"/>
      <c r="S7" s="109"/>
      <c r="T7" s="109"/>
      <c r="U7" s="109"/>
      <c r="V7" s="109"/>
      <c r="W7" s="109"/>
      <c r="X7" s="104"/>
      <c r="Y7" s="104"/>
      <c r="Z7" s="104"/>
      <c r="AA7" s="104"/>
      <c r="AB7" s="104"/>
      <c r="AC7" s="104"/>
      <c r="AD7" s="104"/>
      <c r="AE7" s="104"/>
      <c r="AF7" s="104"/>
      <c r="AG7" s="104"/>
      <c r="AH7" s="104"/>
      <c r="AI7" s="104"/>
      <c r="AJ7" s="104"/>
      <c r="AK7" s="104"/>
      <c r="AL7" s="104"/>
      <c r="AM7" s="100"/>
      <c r="AN7" s="100"/>
    </row>
    <row r="8" spans="1:40" ht="15" customHeight="1">
      <c r="A8" s="187" t="s">
        <v>199</v>
      </c>
      <c r="B8" s="193" t="s">
        <v>304</v>
      </c>
      <c r="C8" s="195" t="s">
        <v>305</v>
      </c>
      <c r="D8" s="181" t="s">
        <v>306</v>
      </c>
      <c r="E8" s="185" t="s">
        <v>307</v>
      </c>
      <c r="F8" s="198" t="s">
        <v>308</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9" t="s">
        <v>309</v>
      </c>
      <c r="AL8" s="189" t="s">
        <v>310</v>
      </c>
      <c r="AM8" s="190" t="s">
        <v>311</v>
      </c>
      <c r="AN8" s="190"/>
    </row>
    <row r="9" spans="1:40" ht="15" customHeight="1">
      <c r="A9" s="187"/>
      <c r="B9" s="194"/>
      <c r="C9" s="196"/>
      <c r="D9" s="181"/>
      <c r="E9" s="185"/>
      <c r="F9" s="181" t="s">
        <v>1</v>
      </c>
      <c r="G9" s="181"/>
      <c r="H9" s="181"/>
      <c r="I9" s="181"/>
      <c r="J9" s="181"/>
      <c r="K9" s="181"/>
      <c r="L9" s="181"/>
      <c r="M9" s="181" t="s">
        <v>2</v>
      </c>
      <c r="N9" s="181"/>
      <c r="O9" s="181"/>
      <c r="P9" s="181"/>
      <c r="Q9" s="181"/>
      <c r="R9" s="181"/>
      <c r="S9" s="181"/>
      <c r="T9" s="181" t="s">
        <v>3</v>
      </c>
      <c r="U9" s="181"/>
      <c r="V9" s="181"/>
      <c r="W9" s="181"/>
      <c r="X9" s="181"/>
      <c r="Y9" s="181"/>
      <c r="Z9" s="181"/>
      <c r="AA9" s="181" t="s">
        <v>4</v>
      </c>
      <c r="AB9" s="181"/>
      <c r="AC9" s="181"/>
      <c r="AD9" s="181"/>
      <c r="AE9" s="181"/>
      <c r="AF9" s="181"/>
      <c r="AG9" s="181"/>
      <c r="AH9" s="181" t="s">
        <v>208</v>
      </c>
      <c r="AI9" s="181"/>
      <c r="AJ9" s="181"/>
      <c r="AK9" s="199"/>
      <c r="AL9" s="189"/>
      <c r="AM9" s="190"/>
      <c r="AN9" s="190"/>
    </row>
    <row r="10" spans="1:40" ht="15" customHeight="1">
      <c r="A10" s="187"/>
      <c r="B10" s="200" t="s">
        <v>245</v>
      </c>
      <c r="C10" s="196"/>
      <c r="D10" s="181"/>
      <c r="E10" s="185"/>
      <c r="F10" s="113">
        <f>DATE($M$2,$S$2,1)</f>
        <v>45992</v>
      </c>
      <c r="G10" s="113">
        <f>DATE($M$2,$S$2,2)</f>
        <v>45993</v>
      </c>
      <c r="H10" s="113">
        <f>DATE($M$2,$S$2,3)</f>
        <v>45994</v>
      </c>
      <c r="I10" s="113">
        <f>DATE($M$2,$S$2,4)</f>
        <v>45995</v>
      </c>
      <c r="J10" s="113">
        <f>DATE($M$2,$S$2,5)</f>
        <v>45996</v>
      </c>
      <c r="K10" s="113">
        <f>DATE($M$2,$S$2,6)</f>
        <v>45997</v>
      </c>
      <c r="L10" s="113">
        <f>DATE($M$2,$S$2,7)</f>
        <v>45998</v>
      </c>
      <c r="M10" s="113">
        <f>DATE($M$2,$S$2,8)</f>
        <v>45999</v>
      </c>
      <c r="N10" s="113">
        <f>DATE($M$2,$S$2,9)</f>
        <v>46000</v>
      </c>
      <c r="O10" s="113">
        <f>DATE($M$2,$S$2,10)</f>
        <v>46001</v>
      </c>
      <c r="P10" s="113">
        <f>DATE($M$2,$S$2,11)</f>
        <v>46002</v>
      </c>
      <c r="Q10" s="113">
        <f>DATE($M$2,$S$2,12)</f>
        <v>46003</v>
      </c>
      <c r="R10" s="113">
        <f>DATE($M$2,$S$2,13)</f>
        <v>46004</v>
      </c>
      <c r="S10" s="113">
        <f>DATE($M$2,$S$2,14)</f>
        <v>46005</v>
      </c>
      <c r="T10" s="113">
        <f>DATE($M$2,$S$2,15)</f>
        <v>46006</v>
      </c>
      <c r="U10" s="113">
        <f>DATE($M$2,$S$2,16)</f>
        <v>46007</v>
      </c>
      <c r="V10" s="113">
        <f>DATE($M$2,$S$2,17)</f>
        <v>46008</v>
      </c>
      <c r="W10" s="113">
        <f>DATE($M$2,$S$2,18)</f>
        <v>46009</v>
      </c>
      <c r="X10" s="113">
        <f>DATE($M$2,$S$2,19)</f>
        <v>46010</v>
      </c>
      <c r="Y10" s="113">
        <f>DATE($M$2,$S$2,20)</f>
        <v>46011</v>
      </c>
      <c r="Z10" s="113">
        <f>DATE($M$2,$S$2,21)</f>
        <v>46012</v>
      </c>
      <c r="AA10" s="113">
        <f>DATE($M$2,$S$2,22)</f>
        <v>46013</v>
      </c>
      <c r="AB10" s="113">
        <f>DATE($M$2,$S$2,23)</f>
        <v>46014</v>
      </c>
      <c r="AC10" s="113">
        <f>DATE($M$2,$S$2,24)</f>
        <v>46015</v>
      </c>
      <c r="AD10" s="113">
        <f>DATE($M$2,$S$2,25)</f>
        <v>46016</v>
      </c>
      <c r="AE10" s="113">
        <f>DATE($M$2,$S$2,26)</f>
        <v>46017</v>
      </c>
      <c r="AF10" s="113">
        <f>DATE($M$2,$S$2,27)</f>
        <v>46018</v>
      </c>
      <c r="AG10" s="113">
        <f>DATE($M$2,$S$2,28)</f>
        <v>46019</v>
      </c>
      <c r="AH10" s="113">
        <f>IF(DAY(EOMONTH(F10,0))&lt;29,"",DATE($M$2,$S$2,29))</f>
        <v>46020</v>
      </c>
      <c r="AI10" s="113">
        <f>IF(DAY(EOMONTH(F10,0))&lt;30,"",DATE($M$2,$S$2,30))</f>
        <v>46021</v>
      </c>
      <c r="AJ10" s="113">
        <f>IF(DAY(EOMONTH(F10,0))&lt;31,"",DATE($M$2,$S$2,31))</f>
        <v>46022</v>
      </c>
      <c r="AK10" s="199"/>
      <c r="AL10" s="189"/>
      <c r="AM10" s="190"/>
      <c r="AN10" s="190"/>
    </row>
    <row r="11" spans="1:40" ht="15" customHeight="1">
      <c r="A11" s="187"/>
      <c r="B11" s="201"/>
      <c r="C11" s="197"/>
      <c r="D11" s="181"/>
      <c r="E11" s="185"/>
      <c r="F11" s="114">
        <f>DATE($M$2,$S$2,1)</f>
        <v>45992</v>
      </c>
      <c r="G11" s="114">
        <f>DATE($M$2,$S$2,2)</f>
        <v>45993</v>
      </c>
      <c r="H11" s="114">
        <f>DATE($M$2,$S$2,3)</f>
        <v>45994</v>
      </c>
      <c r="I11" s="114">
        <f>DATE($M$2,$S$2,4)</f>
        <v>45995</v>
      </c>
      <c r="J11" s="114">
        <f>DATE($M$2,$S$2,5)</f>
        <v>45996</v>
      </c>
      <c r="K11" s="114">
        <f>DATE($M$2,$S$2,6)</f>
        <v>45997</v>
      </c>
      <c r="L11" s="114">
        <f>DATE($M$2,$S$2,7)</f>
        <v>45998</v>
      </c>
      <c r="M11" s="114">
        <f>DATE($M$2,$S$2,8)</f>
        <v>45999</v>
      </c>
      <c r="N11" s="114">
        <f>DATE($M$2,$S$2,9)</f>
        <v>46000</v>
      </c>
      <c r="O11" s="114">
        <f>DATE($M$2,$S$2,10)</f>
        <v>46001</v>
      </c>
      <c r="P11" s="114">
        <f>DATE($M$2,$S$2,11)</f>
        <v>46002</v>
      </c>
      <c r="Q11" s="114">
        <f>DATE($M$2,$S$2,12)</f>
        <v>46003</v>
      </c>
      <c r="R11" s="114">
        <f>DATE($M$2,$S$2,13)</f>
        <v>46004</v>
      </c>
      <c r="S11" s="114">
        <f>DATE($M$2,$S$2,14)</f>
        <v>46005</v>
      </c>
      <c r="T11" s="114">
        <f>DATE($M$2,$S$2,15)</f>
        <v>46006</v>
      </c>
      <c r="U11" s="114">
        <f>DATE($M$2,$S$2,16)</f>
        <v>46007</v>
      </c>
      <c r="V11" s="114">
        <f>DATE($M$2,$S$2,17)</f>
        <v>46008</v>
      </c>
      <c r="W11" s="114">
        <f>DATE($M$2,$S$2,18)</f>
        <v>46009</v>
      </c>
      <c r="X11" s="114">
        <f>DATE($M$2,$S$2,19)</f>
        <v>46010</v>
      </c>
      <c r="Y11" s="114">
        <f>DATE($M$2,$S$2,20)</f>
        <v>46011</v>
      </c>
      <c r="Z11" s="114">
        <f>DATE($M$2,$S$2,21)</f>
        <v>46012</v>
      </c>
      <c r="AA11" s="114">
        <f>DATE($M$2,$S$2,22)</f>
        <v>46013</v>
      </c>
      <c r="AB11" s="114">
        <f>DATE($M$2,$S$2,23)</f>
        <v>46014</v>
      </c>
      <c r="AC11" s="114">
        <f>DATE($M$2,$S$2,24)</f>
        <v>46015</v>
      </c>
      <c r="AD11" s="114">
        <f>DATE($M$2,$S$2,25)</f>
        <v>46016</v>
      </c>
      <c r="AE11" s="114">
        <f>DATE($M$2,$S$2,26)</f>
        <v>46017</v>
      </c>
      <c r="AF11" s="114">
        <f>DATE($M$2,$S$2,27)</f>
        <v>46018</v>
      </c>
      <c r="AG11" s="114">
        <f>DATE($M$2,$S$2,28)</f>
        <v>46019</v>
      </c>
      <c r="AH11" s="114">
        <f>IF(DAY(EOMONTH(F11,0))&lt;29,"",DATE($M$2,$S$2,29))</f>
        <v>46020</v>
      </c>
      <c r="AI11" s="114">
        <f>IF(DAY(EOMONTH(F11,0))&lt;30,"",DATE($M$2,$S$2,30))</f>
        <v>46021</v>
      </c>
      <c r="AJ11" s="114">
        <f>IF(DAY(EOMONTH(F11,0))&lt;31,"",DATE($M$2,$S$2,31))</f>
        <v>46022</v>
      </c>
      <c r="AK11" s="199"/>
      <c r="AL11" s="189"/>
      <c r="AM11" s="190"/>
      <c r="AN11" s="190"/>
    </row>
    <row r="12" spans="1:40" ht="18" customHeight="1">
      <c r="A12" s="110">
        <v>1</v>
      </c>
      <c r="B12" s="133" t="s">
        <v>246</v>
      </c>
      <c r="C12" s="115" t="s">
        <v>218</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+SUM(F12:AJ12)</f>
        <v>0</v>
      </c>
      <c r="AL12" s="118">
        <f t="shared" ref="AL12:AL32" si="0">IF($AK$3="４週",AK12/4,AK12/(DAY(EOMONTH($F$10,0))/7))</f>
        <v>0</v>
      </c>
      <c r="AM12" s="184"/>
      <c r="AN12" s="184"/>
    </row>
    <row r="13" spans="1:40" ht="18" customHeight="1">
      <c r="A13" s="110">
        <v>2</v>
      </c>
      <c r="B13" s="133" t="s">
        <v>264</v>
      </c>
      <c r="C13" s="115" t="s">
        <v>220</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ref="AK13:AK32" si="1">+SUM(F13:AJ13)</f>
        <v>0</v>
      </c>
      <c r="AL13" s="118">
        <f t="shared" si="0"/>
        <v>0</v>
      </c>
      <c r="AM13" s="184"/>
      <c r="AN13" s="184"/>
    </row>
    <row r="14" spans="1:40" ht="18" customHeight="1">
      <c r="A14" s="110">
        <v>3</v>
      </c>
      <c r="B14" s="133" t="s">
        <v>313</v>
      </c>
      <c r="C14" s="115" t="s">
        <v>222</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1"/>
        <v>0</v>
      </c>
      <c r="AL14" s="118">
        <f t="shared" si="0"/>
        <v>0</v>
      </c>
      <c r="AM14" s="184"/>
      <c r="AN14" s="184"/>
    </row>
    <row r="15" spans="1:40" ht="18" customHeight="1">
      <c r="A15" s="110">
        <v>4</v>
      </c>
      <c r="B15" s="133" t="s">
        <v>334</v>
      </c>
      <c r="C15" s="115" t="s">
        <v>224</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1"/>
        <v>0</v>
      </c>
      <c r="AL15" s="118">
        <f t="shared" si="0"/>
        <v>0</v>
      </c>
      <c r="AM15" s="184"/>
      <c r="AN15" s="184"/>
    </row>
    <row r="16" spans="1:40" ht="18" customHeight="1">
      <c r="A16" s="110">
        <v>5</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1"/>
        <v>0</v>
      </c>
      <c r="AL16" s="118">
        <f t="shared" si="0"/>
        <v>0</v>
      </c>
      <c r="AM16" s="184"/>
      <c r="AN16" s="184"/>
    </row>
    <row r="17" spans="1:43" ht="18" customHeight="1">
      <c r="A17" s="110">
        <v>6</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1"/>
        <v>0</v>
      </c>
      <c r="AL17" s="118">
        <f t="shared" si="0"/>
        <v>0</v>
      </c>
      <c r="AM17" s="184"/>
      <c r="AN17" s="184"/>
    </row>
    <row r="18" spans="1:43" ht="18" customHeight="1">
      <c r="A18" s="110">
        <v>7</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1"/>
        <v>0</v>
      </c>
      <c r="AL18" s="118">
        <f t="shared" si="0"/>
        <v>0</v>
      </c>
      <c r="AM18" s="184"/>
      <c r="AN18" s="184"/>
    </row>
    <row r="19" spans="1:43" ht="18" customHeight="1">
      <c r="A19" s="110">
        <v>8</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1"/>
        <v>0</v>
      </c>
      <c r="AL19" s="118">
        <f t="shared" si="0"/>
        <v>0</v>
      </c>
      <c r="AM19" s="184"/>
      <c r="AN19" s="184"/>
    </row>
    <row r="20" spans="1:43" ht="18" customHeight="1">
      <c r="A20" s="110">
        <v>9</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1"/>
        <v>0</v>
      </c>
      <c r="AL20" s="118">
        <f t="shared" si="0"/>
        <v>0</v>
      </c>
      <c r="AM20" s="184"/>
      <c r="AN20" s="184"/>
    </row>
    <row r="21" spans="1:43" ht="18" customHeight="1">
      <c r="A21" s="110">
        <v>10</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1"/>
        <v>0</v>
      </c>
      <c r="AL21" s="118">
        <f t="shared" si="0"/>
        <v>0</v>
      </c>
      <c r="AM21" s="184"/>
      <c r="AN21" s="184"/>
    </row>
    <row r="22" spans="1:43" ht="18" customHeight="1">
      <c r="A22" s="110">
        <v>11</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1"/>
        <v>0</v>
      </c>
      <c r="AL22" s="118">
        <f t="shared" si="0"/>
        <v>0</v>
      </c>
      <c r="AM22" s="184"/>
      <c r="AN22" s="184"/>
    </row>
    <row r="23" spans="1:43" ht="18" customHeight="1">
      <c r="A23" s="110">
        <v>12</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1"/>
        <v>0</v>
      </c>
      <c r="AL23" s="118">
        <f t="shared" si="0"/>
        <v>0</v>
      </c>
      <c r="AM23" s="184"/>
      <c r="AN23" s="184"/>
    </row>
    <row r="24" spans="1:43" ht="18" customHeight="1">
      <c r="A24" s="110">
        <v>13</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1"/>
        <v>0</v>
      </c>
      <c r="AL24" s="118">
        <f t="shared" si="0"/>
        <v>0</v>
      </c>
      <c r="AM24" s="184"/>
      <c r="AN24" s="184"/>
    </row>
    <row r="25" spans="1:43" ht="18" customHeight="1">
      <c r="A25" s="110">
        <v>14</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1"/>
        <v>0</v>
      </c>
      <c r="AL25" s="118">
        <f t="shared" si="0"/>
        <v>0</v>
      </c>
      <c r="AM25" s="184"/>
      <c r="AN25" s="184"/>
    </row>
    <row r="26" spans="1:43" ht="18" customHeight="1">
      <c r="A26" s="110">
        <v>15</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1"/>
        <v>0</v>
      </c>
      <c r="AL26" s="118">
        <f t="shared" si="0"/>
        <v>0</v>
      </c>
      <c r="AM26" s="184"/>
      <c r="AN26" s="184"/>
    </row>
    <row r="27" spans="1:43" ht="18" customHeight="1">
      <c r="A27" s="110">
        <v>16</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1"/>
        <v>0</v>
      </c>
      <c r="AL27" s="118">
        <f t="shared" si="0"/>
        <v>0</v>
      </c>
      <c r="AM27" s="184"/>
      <c r="AN27" s="184"/>
    </row>
    <row r="28" spans="1:43" ht="18" customHeight="1">
      <c r="A28" s="110">
        <v>17</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1"/>
        <v>0</v>
      </c>
      <c r="AL28" s="118">
        <f t="shared" si="0"/>
        <v>0</v>
      </c>
      <c r="AM28" s="184"/>
      <c r="AN28" s="184"/>
    </row>
    <row r="29" spans="1:43" ht="18" customHeight="1">
      <c r="A29" s="110">
        <v>18</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1"/>
        <v>0</v>
      </c>
      <c r="AL29" s="118">
        <f t="shared" si="0"/>
        <v>0</v>
      </c>
      <c r="AM29" s="184"/>
      <c r="AN29" s="184"/>
    </row>
    <row r="30" spans="1:43" ht="18" customHeight="1">
      <c r="A30" s="110">
        <v>19</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1"/>
        <v>0</v>
      </c>
      <c r="AL30" s="118">
        <f t="shared" si="0"/>
        <v>0</v>
      </c>
      <c r="AM30" s="184"/>
      <c r="AN30" s="184"/>
    </row>
    <row r="31" spans="1:43" ht="18" customHeight="1">
      <c r="A31" s="110">
        <v>20</v>
      </c>
      <c r="B31" s="133"/>
      <c r="C31" s="115"/>
      <c r="D31" s="134"/>
      <c r="E31" s="13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f t="shared" si="1"/>
        <v>0</v>
      </c>
      <c r="AL31" s="118">
        <f t="shared" si="0"/>
        <v>0</v>
      </c>
      <c r="AM31" s="184"/>
      <c r="AN31" s="184"/>
    </row>
    <row r="32" spans="1:43" ht="18" customHeight="1">
      <c r="A32" s="185" t="s">
        <v>76</v>
      </c>
      <c r="B32" s="186"/>
      <c r="C32" s="186"/>
      <c r="D32" s="186"/>
      <c r="E32" s="186"/>
      <c r="F32" s="119">
        <f>+SUM(F12:F31)</f>
        <v>0</v>
      </c>
      <c r="G32" s="119">
        <f t="shared" ref="G32:AJ32" si="2">+SUM(G12:G31)</f>
        <v>0</v>
      </c>
      <c r="H32" s="119">
        <f t="shared" si="2"/>
        <v>0</v>
      </c>
      <c r="I32" s="119">
        <f t="shared" si="2"/>
        <v>0</v>
      </c>
      <c r="J32" s="119">
        <f t="shared" si="2"/>
        <v>0</v>
      </c>
      <c r="K32" s="119">
        <f t="shared" si="2"/>
        <v>0</v>
      </c>
      <c r="L32" s="119">
        <f t="shared" si="2"/>
        <v>0</v>
      </c>
      <c r="M32" s="119">
        <f t="shared" si="2"/>
        <v>0</v>
      </c>
      <c r="N32" s="119">
        <f t="shared" si="2"/>
        <v>0</v>
      </c>
      <c r="O32" s="119">
        <f t="shared" si="2"/>
        <v>0</v>
      </c>
      <c r="P32" s="119">
        <f t="shared" si="2"/>
        <v>0</v>
      </c>
      <c r="Q32" s="119">
        <f t="shared" si="2"/>
        <v>0</v>
      </c>
      <c r="R32" s="119">
        <f t="shared" si="2"/>
        <v>0</v>
      </c>
      <c r="S32" s="119">
        <f t="shared" si="2"/>
        <v>0</v>
      </c>
      <c r="T32" s="119">
        <f t="shared" si="2"/>
        <v>0</v>
      </c>
      <c r="U32" s="119">
        <f t="shared" si="2"/>
        <v>0</v>
      </c>
      <c r="V32" s="119">
        <f t="shared" si="2"/>
        <v>0</v>
      </c>
      <c r="W32" s="119">
        <f t="shared" si="2"/>
        <v>0</v>
      </c>
      <c r="X32" s="119">
        <f t="shared" si="2"/>
        <v>0</v>
      </c>
      <c r="Y32" s="119">
        <f t="shared" si="2"/>
        <v>0</v>
      </c>
      <c r="Z32" s="119">
        <f t="shared" si="2"/>
        <v>0</v>
      </c>
      <c r="AA32" s="119">
        <f t="shared" si="2"/>
        <v>0</v>
      </c>
      <c r="AB32" s="119">
        <f t="shared" si="2"/>
        <v>0</v>
      </c>
      <c r="AC32" s="119">
        <f t="shared" si="2"/>
        <v>0</v>
      </c>
      <c r="AD32" s="119">
        <f t="shared" si="2"/>
        <v>0</v>
      </c>
      <c r="AE32" s="119">
        <f t="shared" si="2"/>
        <v>0</v>
      </c>
      <c r="AF32" s="119">
        <f t="shared" si="2"/>
        <v>0</v>
      </c>
      <c r="AG32" s="119">
        <f t="shared" si="2"/>
        <v>0</v>
      </c>
      <c r="AH32" s="119">
        <f t="shared" si="2"/>
        <v>0</v>
      </c>
      <c r="AI32" s="119">
        <f t="shared" si="2"/>
        <v>0</v>
      </c>
      <c r="AJ32" s="119">
        <f t="shared" si="2"/>
        <v>0</v>
      </c>
      <c r="AK32" s="117">
        <f t="shared" si="1"/>
        <v>0</v>
      </c>
      <c r="AL32" s="118">
        <f t="shared" si="0"/>
        <v>0</v>
      </c>
      <c r="AM32" s="187"/>
      <c r="AN32" s="187"/>
      <c r="AP32" s="136"/>
      <c r="AQ32" s="136"/>
    </row>
    <row r="33" spans="1:45" ht="18" customHeight="1">
      <c r="A33" s="186" t="s">
        <v>6</v>
      </c>
      <c r="B33" s="186"/>
      <c r="C33" s="186"/>
      <c r="D33" s="186"/>
      <c r="E33" s="188"/>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19"/>
      <c r="AL33" s="121"/>
      <c r="AM33" s="187"/>
      <c r="AN33" s="187"/>
      <c r="AP33" s="136"/>
      <c r="AQ33" s="136"/>
    </row>
    <row r="34" spans="1:45" ht="15" customHeight="1">
      <c r="A34" s="181" t="s">
        <v>431</v>
      </c>
      <c r="B34" s="181"/>
      <c r="C34" s="181"/>
      <c r="D34" s="181"/>
      <c r="E34" s="18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80"/>
      <c r="AL34" s="180"/>
      <c r="AM34" s="182"/>
      <c r="AN34" s="182"/>
    </row>
    <row r="35" spans="1:45"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5" ht="15" customHeight="1">
      <c r="A36" s="109"/>
      <c r="B36" s="109"/>
      <c r="C36" s="109"/>
      <c r="D36" s="109"/>
      <c r="E36" s="109"/>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09"/>
      <c r="AL36" s="109"/>
      <c r="AM36" s="100"/>
    </row>
    <row r="37" spans="1:45" ht="21" customHeight="1">
      <c r="A37" s="99" t="s">
        <v>267</v>
      </c>
      <c r="B37" s="109"/>
      <c r="C37" s="109"/>
      <c r="D37" s="109"/>
      <c r="E37" s="109"/>
      <c r="F37" s="109"/>
      <c r="G37" s="122"/>
      <c r="H37" s="122"/>
      <c r="I37" s="122"/>
      <c r="J37" s="122"/>
      <c r="K37" s="122"/>
      <c r="L37" s="122"/>
      <c r="M37" s="122"/>
      <c r="N37" s="122"/>
      <c r="O37" s="122"/>
      <c r="AM37" s="109"/>
      <c r="AN37" s="100"/>
    </row>
    <row r="38" spans="1:45" ht="25" customHeight="1">
      <c r="A38" s="181"/>
      <c r="B38" s="181"/>
      <c r="C38" s="181"/>
      <c r="D38" s="144">
        <v>4</v>
      </c>
      <c r="E38" s="144">
        <v>5</v>
      </c>
      <c r="F38" s="441">
        <v>6</v>
      </c>
      <c r="G38" s="441"/>
      <c r="H38" s="441"/>
      <c r="I38" s="441">
        <v>7</v>
      </c>
      <c r="J38" s="441"/>
      <c r="K38" s="441"/>
      <c r="L38" s="441">
        <v>8</v>
      </c>
      <c r="M38" s="441"/>
      <c r="N38" s="441"/>
      <c r="O38" s="441">
        <v>9</v>
      </c>
      <c r="P38" s="441"/>
      <c r="Q38" s="441"/>
      <c r="R38" s="441">
        <v>10</v>
      </c>
      <c r="S38" s="441"/>
      <c r="T38" s="441"/>
      <c r="U38" s="441">
        <v>11</v>
      </c>
      <c r="V38" s="441"/>
      <c r="W38" s="441"/>
      <c r="X38" s="441">
        <v>12</v>
      </c>
      <c r="Y38" s="441"/>
      <c r="Z38" s="441"/>
      <c r="AA38" s="441">
        <v>1</v>
      </c>
      <c r="AB38" s="441"/>
      <c r="AC38" s="441"/>
      <c r="AD38" s="441">
        <v>2</v>
      </c>
      <c r="AE38" s="441"/>
      <c r="AF38" s="441"/>
      <c r="AG38" s="441">
        <v>3</v>
      </c>
      <c r="AH38" s="441"/>
      <c r="AI38" s="441"/>
      <c r="AJ38" s="181" t="s">
        <v>5</v>
      </c>
      <c r="AK38" s="181"/>
      <c r="AL38" s="112" t="s">
        <v>268</v>
      </c>
      <c r="AM38" s="136"/>
      <c r="AN38" s="136"/>
      <c r="AO38" s="136"/>
    </row>
    <row r="39" spans="1:45" ht="18" customHeight="1">
      <c r="A39" s="432" t="s">
        <v>269</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38" t="e">
        <f>ROUNDUP(AJ39/AJ40,1)</f>
        <v>#DIV/0!</v>
      </c>
      <c r="AM39" s="136"/>
      <c r="AN39" s="136"/>
      <c r="AO39" s="136"/>
    </row>
    <row r="40" spans="1:45" ht="18" customHeight="1">
      <c r="A40" s="432" t="s">
        <v>270</v>
      </c>
      <c r="B40" s="432"/>
      <c r="C40" s="432"/>
      <c r="D40" s="116"/>
      <c r="E40" s="116"/>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183">
        <f>+SUM(D40:AI40)</f>
        <v>0</v>
      </c>
      <c r="AK40" s="183"/>
      <c r="AL40" s="440"/>
      <c r="AM40" s="136"/>
      <c r="AN40" s="136"/>
      <c r="AO40" s="136"/>
    </row>
    <row r="41" spans="1:45" ht="5.15" customHeight="1">
      <c r="A41" s="129"/>
      <c r="B41" s="129"/>
      <c r="C41" s="129"/>
      <c r="D41" s="136"/>
      <c r="E41" s="136"/>
      <c r="F41" s="136"/>
      <c r="G41" s="136"/>
      <c r="H41" s="136"/>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37"/>
      <c r="AK41" s="122"/>
      <c r="AL41" s="109"/>
      <c r="AM41" s="109"/>
      <c r="AN41" s="100"/>
    </row>
    <row r="42" spans="1:45" ht="18" customHeight="1">
      <c r="A42" s="99" t="s">
        <v>249</v>
      </c>
      <c r="B42" s="122"/>
      <c r="D42" s="122"/>
      <c r="E42" s="122"/>
      <c r="F42" s="122"/>
      <c r="G42" s="122"/>
      <c r="H42" s="122"/>
      <c r="I42" s="136"/>
      <c r="J42" s="136"/>
      <c r="K42" s="136"/>
      <c r="L42" s="136"/>
      <c r="M42" s="136"/>
      <c r="N42" s="136"/>
      <c r="O42" s="122"/>
      <c r="P42" s="122"/>
      <c r="Q42" s="122"/>
      <c r="R42" s="122"/>
      <c r="S42" s="122"/>
      <c r="T42" s="122"/>
      <c r="U42" s="122"/>
      <c r="V42" s="122"/>
      <c r="W42" s="109"/>
      <c r="X42" s="122"/>
      <c r="Y42" s="122"/>
      <c r="Z42" s="122"/>
      <c r="AA42" s="122"/>
      <c r="AB42" s="122"/>
      <c r="AC42" s="122"/>
      <c r="AD42" s="122"/>
      <c r="AE42" s="122"/>
      <c r="AF42" s="122"/>
      <c r="AG42" s="122"/>
      <c r="AH42" s="122"/>
      <c r="AI42" s="122"/>
      <c r="AJ42" s="137"/>
      <c r="AK42" s="122"/>
      <c r="AL42" s="109"/>
      <c r="AM42" s="109"/>
      <c r="AN42" s="100"/>
    </row>
    <row r="43" spans="1:45" ht="25" customHeight="1">
      <c r="A43" s="181" t="s">
        <v>250</v>
      </c>
      <c r="B43" s="181"/>
      <c r="C43" s="181" t="s">
        <v>264</v>
      </c>
      <c r="D43" s="181"/>
      <c r="E43" s="189" t="s">
        <v>314</v>
      </c>
      <c r="F43" s="189"/>
      <c r="G43" s="189"/>
      <c r="H43" s="189"/>
      <c r="I43" s="451"/>
      <c r="J43" s="451"/>
      <c r="K43" s="451"/>
      <c r="L43" s="451"/>
      <c r="M43" s="451"/>
      <c r="N43" s="451"/>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5" ht="18" customHeight="1">
      <c r="A44" s="189" t="s">
        <v>251</v>
      </c>
      <c r="B44" s="189"/>
      <c r="C44" s="430" t="e">
        <f>ROUNDDOWN(IF(AL39&lt;=60,1,1+ROUNDUP((AL39-60)/40,0)),1)</f>
        <v>#DIV/0!</v>
      </c>
      <c r="D44" s="430"/>
      <c r="E44" s="430" t="e">
        <f>ROUNDDOWN(AL39/10,1)</f>
        <v>#DIV/0!</v>
      </c>
      <c r="F44" s="430"/>
      <c r="G44" s="430"/>
      <c r="H44" s="430"/>
      <c r="I44" s="456"/>
      <c r="J44" s="456"/>
      <c r="K44" s="456"/>
      <c r="L44" s="456"/>
      <c r="M44" s="456"/>
      <c r="N44" s="456"/>
      <c r="O44" s="136"/>
      <c r="P44" s="136"/>
      <c r="Q44" s="136"/>
      <c r="R44" s="136"/>
      <c r="S44" s="136"/>
      <c r="T44" s="136"/>
      <c r="U44" s="136"/>
      <c r="W44" s="109"/>
      <c r="X44" s="122"/>
      <c r="Y44" s="122"/>
      <c r="Z44" s="122"/>
      <c r="AA44" s="122"/>
      <c r="AB44" s="122"/>
      <c r="AC44" s="122"/>
      <c r="AD44" s="122"/>
      <c r="AE44" s="122"/>
      <c r="AF44" s="122"/>
      <c r="AG44" s="122"/>
      <c r="AH44" s="122"/>
      <c r="AI44" s="122"/>
      <c r="AJ44" s="137"/>
      <c r="AK44" s="122"/>
      <c r="AL44" s="109"/>
      <c r="AM44" s="109"/>
      <c r="AN44" s="100"/>
    </row>
    <row r="45" spans="1:45" ht="5.15" customHeight="1">
      <c r="A45" s="129"/>
      <c r="B45" s="129"/>
      <c r="C45" s="129"/>
      <c r="D45" s="129"/>
      <c r="E45" s="129"/>
      <c r="F45" s="129"/>
      <c r="G45" s="129"/>
      <c r="H45" s="129"/>
      <c r="I45" s="129"/>
      <c r="J45" s="122"/>
      <c r="K45" s="122"/>
      <c r="L45" s="122"/>
      <c r="M45" s="137"/>
      <c r="N45" s="122"/>
      <c r="O45" s="122"/>
      <c r="P45" s="122"/>
      <c r="Q45" s="136"/>
      <c r="W45" s="109"/>
      <c r="X45" s="122"/>
      <c r="Y45" s="122"/>
      <c r="Z45" s="122"/>
      <c r="AA45" s="122"/>
      <c r="AB45" s="122"/>
      <c r="AC45" s="122"/>
      <c r="AD45" s="122"/>
      <c r="AE45" s="122"/>
      <c r="AF45" s="122"/>
      <c r="AG45" s="122"/>
      <c r="AH45" s="122"/>
      <c r="AI45" s="122"/>
      <c r="AJ45" s="137"/>
      <c r="AK45" s="122"/>
      <c r="AL45" s="109"/>
      <c r="AM45" s="109"/>
      <c r="AN45" s="100"/>
    </row>
    <row r="46" spans="1:45" ht="21" customHeight="1">
      <c r="A46" s="99" t="s">
        <v>252</v>
      </c>
      <c r="B46" s="103"/>
      <c r="C46" s="104"/>
      <c r="D46" s="104"/>
      <c r="E46" s="104"/>
      <c r="F46" s="104"/>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4"/>
      <c r="AM46" s="104"/>
      <c r="AN46" s="100"/>
    </row>
    <row r="47" spans="1:45" ht="25" customHeight="1">
      <c r="A47" s="100"/>
      <c r="B47" s="109"/>
      <c r="C47" s="422" t="s">
        <v>297</v>
      </c>
      <c r="D47" s="423"/>
      <c r="E47" s="428" t="s">
        <v>335</v>
      </c>
      <c r="F47" s="428"/>
      <c r="G47" s="428"/>
      <c r="H47" s="428"/>
      <c r="I47" s="422" t="s">
        <v>318</v>
      </c>
      <c r="J47" s="423"/>
      <c r="K47" s="423"/>
      <c r="L47" s="423"/>
      <c r="M47" s="423"/>
      <c r="N47" s="424"/>
      <c r="O47" s="422" t="s">
        <v>319</v>
      </c>
      <c r="P47" s="423"/>
      <c r="Q47" s="423"/>
      <c r="R47" s="423"/>
      <c r="S47" s="423"/>
      <c r="T47" s="424"/>
      <c r="U47" s="422" t="s">
        <v>299</v>
      </c>
      <c r="V47" s="423"/>
      <c r="W47" s="423"/>
      <c r="X47" s="423"/>
      <c r="Y47" s="423"/>
      <c r="Z47" s="424"/>
      <c r="AA47" s="422" t="s">
        <v>299</v>
      </c>
      <c r="AB47" s="423"/>
      <c r="AC47" s="423"/>
      <c r="AD47" s="423"/>
      <c r="AE47" s="423"/>
      <c r="AF47" s="424"/>
      <c r="AG47" s="428" t="s">
        <v>299</v>
      </c>
      <c r="AH47" s="428"/>
      <c r="AI47" s="428"/>
      <c r="AJ47" s="428"/>
      <c r="AK47" s="428"/>
      <c r="AL47" s="428" t="s">
        <v>299</v>
      </c>
      <c r="AM47" s="428"/>
      <c r="AN47" s="100"/>
    </row>
    <row r="48" spans="1:45" ht="18" customHeight="1">
      <c r="A48" s="100"/>
      <c r="B48" s="109"/>
      <c r="C48" s="141" t="s">
        <v>254</v>
      </c>
      <c r="D48" s="141" t="s">
        <v>256</v>
      </c>
      <c r="E48" s="142" t="s">
        <v>254</v>
      </c>
      <c r="F48" s="429" t="s">
        <v>256</v>
      </c>
      <c r="G48" s="429"/>
      <c r="H48" s="429"/>
      <c r="I48" s="425" t="s">
        <v>254</v>
      </c>
      <c r="J48" s="426"/>
      <c r="K48" s="427"/>
      <c r="L48" s="425" t="s">
        <v>256</v>
      </c>
      <c r="M48" s="426"/>
      <c r="N48" s="427"/>
      <c r="O48" s="425" t="s">
        <v>254</v>
      </c>
      <c r="P48" s="426"/>
      <c r="Q48" s="427"/>
      <c r="R48" s="425" t="s">
        <v>256</v>
      </c>
      <c r="S48" s="426"/>
      <c r="T48" s="427"/>
      <c r="U48" s="425" t="s">
        <v>254</v>
      </c>
      <c r="V48" s="426"/>
      <c r="W48" s="427"/>
      <c r="X48" s="425" t="s">
        <v>256</v>
      </c>
      <c r="Y48" s="426"/>
      <c r="Z48" s="427"/>
      <c r="AA48" s="425" t="s">
        <v>254</v>
      </c>
      <c r="AB48" s="426"/>
      <c r="AC48" s="427"/>
      <c r="AD48" s="425" t="s">
        <v>256</v>
      </c>
      <c r="AE48" s="426"/>
      <c r="AF48" s="427"/>
      <c r="AG48" s="425" t="s">
        <v>254</v>
      </c>
      <c r="AH48" s="426"/>
      <c r="AI48" s="427"/>
      <c r="AJ48" s="425" t="s">
        <v>256</v>
      </c>
      <c r="AK48" s="427"/>
      <c r="AL48" s="142" t="s">
        <v>253</v>
      </c>
      <c r="AM48" s="142" t="s">
        <v>255</v>
      </c>
      <c r="AN48" s="100"/>
      <c r="AP48" s="122"/>
      <c r="AQ48" s="122"/>
      <c r="AR48" s="122"/>
      <c r="AS48" s="122"/>
    </row>
    <row r="49" spans="1:45" ht="18" customHeight="1">
      <c r="A49" s="100"/>
      <c r="B49" s="111" t="s">
        <v>257</v>
      </c>
      <c r="C49" s="142">
        <f>COUNTIFS($B$12:$B$31,C$47,$C$12:$C$31,"A",$E$12:$E$31,"*")</f>
        <v>0</v>
      </c>
      <c r="D49" s="142">
        <f>COUNTIFS($B$12:$B$31,C$47,$C$12:$C$31,"B",$E$12:$E$31,"*")</f>
        <v>0</v>
      </c>
      <c r="E49" s="142">
        <f>COUNTIFS($B$12:$B$31,E$47,$C$12:$C$31,"A",$E$12:$E$31,"*")</f>
        <v>0</v>
      </c>
      <c r="F49" s="425">
        <f>COUNTIFS($B$12:$B$31,E$47,$C$12:$C$31,"B",$E$12:$E$31,"*")</f>
        <v>0</v>
      </c>
      <c r="G49" s="426"/>
      <c r="H49" s="427"/>
      <c r="I49" s="425">
        <f>COUNTIFS($B$12:$B$31,I$47,$C$12:$C$31,"A",$E$12:$E$31,"*")</f>
        <v>0</v>
      </c>
      <c r="J49" s="426"/>
      <c r="K49" s="427"/>
      <c r="L49" s="425">
        <f>COUNTIFS($B$12:$B$31,I$47,$C$12:$C$31,"B",$E$12:$E$31,"*")</f>
        <v>0</v>
      </c>
      <c r="M49" s="426"/>
      <c r="N49" s="427"/>
      <c r="O49" s="425">
        <f>COUNTIFS($B$12:$B$31,O$47,$C$12:$C$31,"A",$E$12:$E$31,"*")</f>
        <v>0</v>
      </c>
      <c r="P49" s="426"/>
      <c r="Q49" s="427"/>
      <c r="R49" s="425">
        <f>COUNTIFS($B$12:$B$31,O$47,$C$12:$C$31,"B",$E$12:$E$31,"*")</f>
        <v>0</v>
      </c>
      <c r="S49" s="426"/>
      <c r="T49" s="427"/>
      <c r="U49" s="425">
        <f>COUNTIFS($B$12:$B$31,U$47,$C$12:$C$31,"A",$E$12:$E$31,"*")</f>
        <v>0</v>
      </c>
      <c r="V49" s="426"/>
      <c r="W49" s="427"/>
      <c r="X49" s="425">
        <f>COUNTIFS($B$12:$B$31,U$47,$C$12:$C$31,"B",$E$12:$E$31,"*")</f>
        <v>0</v>
      </c>
      <c r="Y49" s="426"/>
      <c r="Z49" s="427"/>
      <c r="AA49" s="425">
        <f>COUNTIFS($B$12:$B$31,AA$47,$C$12:$C$31,"A",$E$12:$E$31,"*")</f>
        <v>0</v>
      </c>
      <c r="AB49" s="426"/>
      <c r="AC49" s="427"/>
      <c r="AD49" s="425">
        <f>COUNTIFS($B$12:$B$31,AA$47,$C$12:$C$31,"B",$E$12:$E$31,"*")</f>
        <v>0</v>
      </c>
      <c r="AE49" s="426"/>
      <c r="AF49" s="427"/>
      <c r="AG49" s="425">
        <f>COUNTIFS($B$12:$B$31,AG$47,$C$12:$C$31,"A",$E$12:$E$31,"*")</f>
        <v>0</v>
      </c>
      <c r="AH49" s="426"/>
      <c r="AI49" s="427"/>
      <c r="AJ49" s="425">
        <f>COUNTIFS($B$12:$B$31,AG$47,$C$12:$C$31,"B",$E$12:$E$31,"*")</f>
        <v>0</v>
      </c>
      <c r="AK49" s="427"/>
      <c r="AL49" s="142">
        <f>COUNTIFS($B$12:$B$31,AL$47,$C$12:$C$31,"A",$E$12:$E$31,"*")</f>
        <v>0</v>
      </c>
      <c r="AM49" s="142">
        <f>COUNTIFS($B$12:$B$31,AL$47,$C$12:$C$31,"B",$E$12:$E$31,"*")</f>
        <v>0</v>
      </c>
      <c r="AN49" s="100"/>
      <c r="AP49" s="122"/>
      <c r="AQ49" s="122"/>
      <c r="AR49" s="122"/>
      <c r="AS49" s="122"/>
    </row>
    <row r="50" spans="1:45" ht="18" customHeight="1">
      <c r="A50" s="100"/>
      <c r="B50" s="112" t="s">
        <v>258</v>
      </c>
      <c r="C50" s="142">
        <f>COUNTIFS($B$12:$B$31,C$47,$C$12:$C$31,"C",$E$12:$E$31,"*")</f>
        <v>0</v>
      </c>
      <c r="D50" s="142">
        <f>COUNTIFS($B$12:$B$31,C$47,$C$12:$C$31,"D",$E$12:$E$31,"*")</f>
        <v>0</v>
      </c>
      <c r="E50" s="142">
        <f>COUNTIFS($B$12:$B$31,E$47,$C$12:$C$31,"C",$E$12:$E$31,"*")</f>
        <v>0</v>
      </c>
      <c r="F50" s="425">
        <f>COUNTIFS($B$12:$B$31,E$47,$C$12:$C$31,"D",$E$12:$E$31,"*")</f>
        <v>0</v>
      </c>
      <c r="G50" s="426"/>
      <c r="H50" s="427"/>
      <c r="I50" s="425">
        <f>COUNTIFS($B$12:$B$31,I$47,$C$12:$C$31,"C",$E$12:$E$31,"*")</f>
        <v>0</v>
      </c>
      <c r="J50" s="426"/>
      <c r="K50" s="427"/>
      <c r="L50" s="425">
        <f>COUNTIFS($B$12:$B$31,I$47,$C$12:$C$31,"D",$E$12:$E$31,"*")</f>
        <v>0</v>
      </c>
      <c r="M50" s="426"/>
      <c r="N50" s="427"/>
      <c r="O50" s="425">
        <f>COUNTIFS($B$12:$B$31,O$47,$C$12:$C$31,"C",$E$12:$E$31,"*")</f>
        <v>0</v>
      </c>
      <c r="P50" s="426"/>
      <c r="Q50" s="427"/>
      <c r="R50" s="425">
        <f>COUNTIFS($B$12:$B$31,O$47,$C$12:$C$31,"D",$E$12:$E$31,"*")</f>
        <v>0</v>
      </c>
      <c r="S50" s="426"/>
      <c r="T50" s="427"/>
      <c r="U50" s="425">
        <f>COUNTIFS($B$12:$B$31,U$47,$C$12:$C$31,"C",$E$12:$E$31,"*")</f>
        <v>0</v>
      </c>
      <c r="V50" s="426"/>
      <c r="W50" s="427"/>
      <c r="X50" s="425">
        <f>COUNTIFS($B$12:$B$31,U$47,$C$12:$C$31,"D",$E$12:$E$31,"*")</f>
        <v>0</v>
      </c>
      <c r="Y50" s="426"/>
      <c r="Z50" s="427"/>
      <c r="AA50" s="425">
        <f>COUNTIFS($B$12:$B$31,AA$47,$C$12:$C$31,"C",$E$12:$E$31,"*")</f>
        <v>0</v>
      </c>
      <c r="AB50" s="426"/>
      <c r="AC50" s="427"/>
      <c r="AD50" s="425">
        <f>COUNTIFS($B$12:$B$31,AA$47,$C$12:$C$31,"D",$E$12:$E$31,"*")</f>
        <v>0</v>
      </c>
      <c r="AE50" s="426"/>
      <c r="AF50" s="427"/>
      <c r="AG50" s="425">
        <f>COUNTIFS($B$12:$B$31,AG$47,$C$12:$C$31,"C",$E$12:$E$31,"*")</f>
        <v>0</v>
      </c>
      <c r="AH50" s="426"/>
      <c r="AI50" s="427"/>
      <c r="AJ50" s="425">
        <f>COUNTIFS($B$12:$B$31,AG$47,$C$12:$C$31,"D",$E$12:$E$31,"*")</f>
        <v>0</v>
      </c>
      <c r="AK50" s="427"/>
      <c r="AL50" s="142">
        <f>COUNTIFS($B$12:$B$31,AL$47,$C$12:$C$31,"C",$E$12:$E$31,"*")</f>
        <v>0</v>
      </c>
      <c r="AM50" s="142">
        <f>COUNTIFS($B$12:$B$31,AL$47,$C$12:$C$31,"D",$E$12:$E$31,"*")</f>
        <v>0</v>
      </c>
      <c r="AN50" s="100"/>
      <c r="AP50" s="122"/>
      <c r="AQ50" s="122"/>
      <c r="AR50" s="122"/>
      <c r="AS50" s="122"/>
    </row>
    <row r="51" spans="1:45" ht="25" customHeight="1">
      <c r="A51" s="100"/>
      <c r="B51" s="112" t="s">
        <v>259</v>
      </c>
      <c r="C51" s="422" t="str">
        <f>IF($AK$3="４週",SUMIFS($AK$12:$AK$31,$B$12:$B$31,C47)/4/$AH$6,IF($AK$3="歴月",SUMIFS($AK$12:$AK$31,$B$12:$B$31,C47)/$AL$6,"記載する期間を選択してください"))</f>
        <v>記載する期間を選択してください</v>
      </c>
      <c r="D51" s="424"/>
      <c r="E51" s="422" t="str">
        <f>IF($AK$3="４週",SUMIFS($AK$12:$AK$31,$B$12:$B$31,E47)/4/$AH$6,IF($AK$3="歴月",SUMIFS($AK$12:$AK$31,$B$12:$B$31,E47)/$AL$6,"記載する期間を選択してください"))</f>
        <v>記載する期間を選択してください</v>
      </c>
      <c r="F51" s="423"/>
      <c r="G51" s="423"/>
      <c r="H51" s="424"/>
      <c r="I51" s="422" t="str">
        <f>IF($AK$3="４週",SUMIFS($AK$12:$AK$31,$B$12:$B$31,I47)/4/$AH$6,IF($AK$3="歴月",SUMIFS($AK$12:$AK$31,$B$12:$B$31,I47)/$AL$6,"記載する期間を選択してください"))</f>
        <v>記載する期間を選択してください</v>
      </c>
      <c r="J51" s="423"/>
      <c r="K51" s="423"/>
      <c r="L51" s="423"/>
      <c r="M51" s="423"/>
      <c r="N51" s="424"/>
      <c r="O51" s="422" t="str">
        <f>IF($AK$3="４週",SUMIFS($AK$12:$AK$31,$B$12:$B$31,O47)/4/$AH$6,IF($AK$3="歴月",SUMIFS($AK$12:$AK$31,$B$12:$B$31,O47)/$AL$6,"記載する期間を選択してください"))</f>
        <v>記載する期間を選択してください</v>
      </c>
      <c r="P51" s="423"/>
      <c r="Q51" s="423"/>
      <c r="R51" s="423"/>
      <c r="S51" s="423"/>
      <c r="T51" s="424"/>
      <c r="U51" s="422" t="str">
        <f>IF($AK$3="４週",SUMIFS($AK$12:$AK$31,$B$12:$B$31,U47)/4/$AH$6,IF($AK$3="歴月",SUMIFS($AK$12:$AK$31,$B$12:$B$31,U47)/$AL$6,"記載する期間を選択してください"))</f>
        <v>記載する期間を選択してください</v>
      </c>
      <c r="V51" s="423"/>
      <c r="W51" s="423"/>
      <c r="X51" s="423"/>
      <c r="Y51" s="423"/>
      <c r="Z51" s="424"/>
      <c r="AA51" s="422" t="str">
        <f>IF($AK$3="４週",SUMIFS($AK$12:$AK$31,$B$12:$B$31,AA47)/4/$AH$6,IF($AK$3="歴月",SUMIFS($AK$12:$AK$31,$B$12:$B$31,AA47)/$AL$6,"記載する期間を選択してください"))</f>
        <v>記載する期間を選択してください</v>
      </c>
      <c r="AB51" s="423"/>
      <c r="AC51" s="423"/>
      <c r="AD51" s="423"/>
      <c r="AE51" s="423"/>
      <c r="AF51" s="424"/>
      <c r="AG51" s="422" t="str">
        <f>IF($AK$3="４週",SUMIFS($AK$12:$AK$31,$B$12:$B$31,AG47)/4/$AH$6,IF($AK$3="歴月",SUMIFS($AK$12:$AK$31,$B$12:$B$31,AG47)/$AL$6,"記載する期間を選択してください"))</f>
        <v>記載する期間を選択してください</v>
      </c>
      <c r="AH51" s="423"/>
      <c r="AI51" s="423"/>
      <c r="AJ51" s="423"/>
      <c r="AK51" s="424"/>
      <c r="AL51" s="422" t="str">
        <f>IF($AK$3="４週",SUMIFS($AK$12:$AK$31,$B$12:$B$31,AL47)/4/$AH$6,IF($AK$3="歴月",SUMIFS($AK$12:$AK$31,$B$12:$B$31,AL47)/$AL$6,"記載する期間を選択してください"))</f>
        <v>記載する期間を選択してください</v>
      </c>
      <c r="AM51" s="424"/>
      <c r="AN51" s="100"/>
      <c r="AP51" s="122"/>
      <c r="AQ51" s="122"/>
      <c r="AR51" s="122"/>
      <c r="AS51" s="122"/>
    </row>
    <row r="52" spans="1:45" ht="5.15" customHeight="1">
      <c r="A52" s="100"/>
      <c r="B52" s="103"/>
      <c r="C52" s="126">
        <v>2</v>
      </c>
      <c r="D52" s="126"/>
      <c r="E52" s="126">
        <v>3</v>
      </c>
      <c r="F52" s="126"/>
      <c r="G52" s="126"/>
      <c r="H52" s="126"/>
      <c r="I52" s="126">
        <v>4</v>
      </c>
      <c r="J52" s="126"/>
      <c r="K52" s="126"/>
      <c r="L52" s="126"/>
      <c r="M52" s="126"/>
      <c r="N52" s="126"/>
      <c r="O52" s="126">
        <v>5</v>
      </c>
      <c r="P52" s="126"/>
      <c r="Q52" s="126"/>
      <c r="R52" s="126"/>
      <c r="S52" s="126"/>
      <c r="T52" s="126"/>
      <c r="U52" s="126">
        <v>6</v>
      </c>
      <c r="V52" s="126"/>
      <c r="W52" s="126"/>
      <c r="X52" s="126"/>
      <c r="Y52" s="126"/>
      <c r="Z52" s="126"/>
      <c r="AA52" s="126">
        <v>7</v>
      </c>
      <c r="AB52" s="126"/>
      <c r="AC52" s="126"/>
      <c r="AD52" s="126"/>
      <c r="AE52" s="126"/>
      <c r="AF52" s="126"/>
      <c r="AG52" s="126">
        <v>8</v>
      </c>
      <c r="AH52" s="126"/>
      <c r="AI52" s="126"/>
      <c r="AJ52" s="126"/>
      <c r="AK52" s="126"/>
      <c r="AL52" s="126">
        <v>9</v>
      </c>
      <c r="AM52" s="143"/>
      <c r="AN52" s="100"/>
      <c r="AP52" s="122"/>
      <c r="AQ52" s="122"/>
      <c r="AR52" s="122"/>
      <c r="AS52" s="122"/>
    </row>
    <row r="53" spans="1:45" ht="15" customHeight="1">
      <c r="A53" s="122" t="s">
        <v>209</v>
      </c>
      <c r="B53" s="123"/>
      <c r="C53" s="124"/>
      <c r="D53" s="124"/>
      <c r="E53" s="124"/>
      <c r="F53" s="125"/>
      <c r="G53" s="124"/>
      <c r="H53" s="126"/>
      <c r="I53" s="126"/>
      <c r="J53" s="126"/>
      <c r="K53" s="126"/>
      <c r="L53" s="126"/>
      <c r="M53" s="126"/>
      <c r="N53" s="126"/>
      <c r="O53" s="126"/>
      <c r="P53" s="126"/>
      <c r="Q53" s="126"/>
      <c r="R53" s="126">
        <v>6</v>
      </c>
      <c r="S53" s="126"/>
      <c r="T53" s="126"/>
      <c r="U53" s="126"/>
      <c r="V53" s="126"/>
      <c r="W53" s="126"/>
      <c r="X53" s="126">
        <v>7</v>
      </c>
      <c r="Y53" s="126"/>
      <c r="Z53" s="126"/>
      <c r="AA53" s="126"/>
      <c r="AB53" s="126"/>
      <c r="AC53" s="126"/>
      <c r="AD53" s="126">
        <v>8</v>
      </c>
      <c r="AE53" s="126"/>
      <c r="AF53" s="126"/>
      <c r="AG53" s="127"/>
      <c r="AH53" s="127"/>
      <c r="AI53" s="127"/>
      <c r="AJ53" s="127">
        <v>9</v>
      </c>
      <c r="AK53" s="128"/>
      <c r="AL53" s="128"/>
      <c r="AM53" s="100"/>
    </row>
    <row r="54" spans="1:45" s="122" customFormat="1" ht="15" customHeight="1">
      <c r="A54" s="122" t="s">
        <v>210</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P54" s="103"/>
      <c r="AQ54" s="103"/>
      <c r="AR54" s="103"/>
      <c r="AS54" s="103"/>
    </row>
    <row r="55" spans="1:45" s="122" customFormat="1" ht="15" customHeight="1">
      <c r="A55" s="122" t="s">
        <v>211</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P55" s="103"/>
      <c r="AQ55" s="103"/>
      <c r="AR55" s="103"/>
      <c r="AS55" s="103"/>
    </row>
    <row r="56" spans="1:45" s="122" customFormat="1" ht="15" customHeight="1">
      <c r="A56" s="138" t="s">
        <v>320</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P56" s="103"/>
      <c r="AQ56" s="103"/>
      <c r="AR56" s="103"/>
      <c r="AS56" s="103"/>
    </row>
    <row r="57" spans="1:45" s="122" customFormat="1" ht="15" customHeight="1">
      <c r="A57" s="122" t="s">
        <v>321</v>
      </c>
      <c r="B57" s="129"/>
      <c r="C57" s="129"/>
      <c r="D57" s="129"/>
      <c r="E57" s="129"/>
      <c r="F57" s="129"/>
      <c r="G57" s="12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P57" s="103"/>
      <c r="AQ57" s="103"/>
      <c r="AR57" s="103"/>
      <c r="AS57" s="103"/>
    </row>
    <row r="58" spans="1:45" s="122" customFormat="1" ht="15" customHeight="1">
      <c r="A58" s="122" t="s">
        <v>322</v>
      </c>
      <c r="B58" s="129"/>
      <c r="C58" s="129"/>
      <c r="D58" s="129"/>
      <c r="E58" s="129"/>
      <c r="F58" s="129"/>
      <c r="G58" s="12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P58" s="103"/>
      <c r="AQ58" s="103"/>
      <c r="AR58" s="103"/>
      <c r="AS58" s="103"/>
    </row>
    <row r="59" spans="1:45" ht="15" customHeight="1">
      <c r="A59" s="122" t="s">
        <v>214</v>
      </c>
      <c r="B59" s="130"/>
      <c r="C59" s="122"/>
      <c r="D59" s="122"/>
      <c r="E59" s="122"/>
      <c r="F59" s="122"/>
      <c r="G59" s="122"/>
    </row>
    <row r="60" spans="1:45" ht="15" customHeight="1">
      <c r="A60" s="122" t="s">
        <v>323</v>
      </c>
      <c r="B60" s="130"/>
      <c r="C60" s="122"/>
      <c r="D60" s="122"/>
      <c r="E60" s="122"/>
      <c r="F60" s="122"/>
      <c r="G60" s="122"/>
    </row>
    <row r="61" spans="1:45" ht="15" customHeight="1">
      <c r="A61" s="122"/>
      <c r="B61" s="111" t="s">
        <v>216</v>
      </c>
      <c r="C61" s="181" t="s">
        <v>217</v>
      </c>
      <c r="D61" s="181"/>
      <c r="E61" s="181"/>
      <c r="F61" s="122"/>
      <c r="G61" s="122"/>
    </row>
    <row r="62" spans="1:45" ht="15" customHeight="1">
      <c r="A62" s="122"/>
      <c r="B62" s="131" t="s">
        <v>218</v>
      </c>
      <c r="C62" s="183" t="s">
        <v>219</v>
      </c>
      <c r="D62" s="183"/>
      <c r="E62" s="183"/>
      <c r="F62" s="122"/>
      <c r="G62" s="122"/>
    </row>
    <row r="63" spans="1:45" ht="15" customHeight="1">
      <c r="A63" s="122"/>
      <c r="B63" s="131" t="s">
        <v>220</v>
      </c>
      <c r="C63" s="183" t="s">
        <v>221</v>
      </c>
      <c r="D63" s="183"/>
      <c r="E63" s="183"/>
      <c r="F63" s="122"/>
      <c r="G63" s="122"/>
    </row>
    <row r="64" spans="1:45" ht="15" customHeight="1">
      <c r="A64" s="122"/>
      <c r="B64" s="131" t="s">
        <v>222</v>
      </c>
      <c r="C64" s="183" t="s">
        <v>223</v>
      </c>
      <c r="D64" s="183"/>
      <c r="E64" s="183"/>
      <c r="F64" s="122"/>
      <c r="G64" s="122"/>
    </row>
    <row r="65" spans="1:7" ht="15" customHeight="1">
      <c r="A65" s="122"/>
      <c r="B65" s="131" t="s">
        <v>224</v>
      </c>
      <c r="C65" s="183" t="s">
        <v>225</v>
      </c>
      <c r="D65" s="183"/>
      <c r="E65" s="183"/>
      <c r="F65" s="122"/>
      <c r="G65" s="122"/>
    </row>
    <row r="66" spans="1:7" ht="15" customHeight="1">
      <c r="A66" s="122"/>
      <c r="B66" s="122" t="s">
        <v>226</v>
      </c>
      <c r="C66" s="122"/>
      <c r="D66" s="122"/>
      <c r="E66" s="122"/>
      <c r="F66" s="122"/>
      <c r="G66" s="122"/>
    </row>
    <row r="67" spans="1:7" ht="15" customHeight="1">
      <c r="A67" s="122"/>
      <c r="B67" s="122" t="s">
        <v>227</v>
      </c>
      <c r="C67" s="122"/>
      <c r="D67" s="122"/>
      <c r="E67" s="122"/>
      <c r="F67" s="122"/>
      <c r="G67" s="122"/>
    </row>
    <row r="68" spans="1:7" ht="15" customHeight="1">
      <c r="A68" s="122"/>
      <c r="B68" s="122" t="s">
        <v>228</v>
      </c>
      <c r="C68" s="122"/>
      <c r="D68" s="122"/>
      <c r="E68" s="122"/>
      <c r="F68" s="122"/>
      <c r="G68" s="122"/>
    </row>
    <row r="69" spans="1:7" ht="15" customHeight="1">
      <c r="A69" s="122" t="s">
        <v>324</v>
      </c>
      <c r="B69" s="130"/>
      <c r="C69" s="122"/>
      <c r="D69" s="122"/>
      <c r="E69" s="122"/>
      <c r="F69" s="122"/>
      <c r="G69" s="122"/>
    </row>
    <row r="70" spans="1:7" ht="15" customHeight="1">
      <c r="A70" s="122" t="s">
        <v>230</v>
      </c>
      <c r="B70" s="130"/>
      <c r="C70" s="122"/>
      <c r="D70" s="122"/>
      <c r="E70" s="122"/>
      <c r="F70" s="122"/>
      <c r="G70" s="122"/>
    </row>
    <row r="71" spans="1:7" ht="15" customHeight="1">
      <c r="A71" s="122" t="s">
        <v>231</v>
      </c>
      <c r="B71" s="130"/>
      <c r="C71" s="122"/>
      <c r="D71" s="122"/>
      <c r="E71" s="122"/>
      <c r="F71" s="122"/>
      <c r="G71" s="122"/>
    </row>
    <row r="72" spans="1:7" ht="15" customHeight="1">
      <c r="A72" s="122" t="s">
        <v>325</v>
      </c>
      <c r="B72" s="130"/>
      <c r="C72" s="122"/>
      <c r="D72" s="122"/>
      <c r="E72" s="122"/>
      <c r="F72" s="122"/>
      <c r="G72" s="122"/>
    </row>
    <row r="73" spans="1:7" ht="15" customHeight="1">
      <c r="A73" s="122" t="s">
        <v>326</v>
      </c>
      <c r="B73" s="130"/>
      <c r="C73" s="122"/>
      <c r="D73" s="122"/>
      <c r="E73" s="122"/>
      <c r="F73" s="122"/>
      <c r="G73" s="122"/>
    </row>
    <row r="74" spans="1:7" ht="15" customHeight="1">
      <c r="A74" s="122" t="s">
        <v>327</v>
      </c>
      <c r="B74" s="130"/>
      <c r="C74" s="122"/>
      <c r="D74" s="122"/>
      <c r="E74" s="122"/>
      <c r="F74" s="122"/>
      <c r="G74" s="122"/>
    </row>
    <row r="75" spans="1:7" ht="15" customHeight="1">
      <c r="A75" s="122"/>
      <c r="B75" s="122" t="s">
        <v>235</v>
      </c>
      <c r="C75" s="122"/>
      <c r="D75" s="122"/>
      <c r="E75" s="122"/>
      <c r="F75" s="122"/>
      <c r="G75" s="122"/>
    </row>
    <row r="76" spans="1:7" ht="15" customHeight="1">
      <c r="A76" s="122"/>
      <c r="B76" s="122" t="s">
        <v>236</v>
      </c>
      <c r="C76" s="122"/>
      <c r="D76" s="122"/>
      <c r="E76" s="122"/>
      <c r="F76" s="122"/>
      <c r="G76" s="122"/>
    </row>
    <row r="77" spans="1:7" ht="15" customHeight="1">
      <c r="A77" s="122" t="s">
        <v>336</v>
      </c>
      <c r="B77" s="130"/>
      <c r="C77" s="122"/>
      <c r="D77" s="122"/>
      <c r="E77" s="122"/>
      <c r="F77" s="122"/>
      <c r="G77" s="122"/>
    </row>
    <row r="78" spans="1:7" ht="15" customHeight="1">
      <c r="A78" s="122" t="s">
        <v>238</v>
      </c>
      <c r="B78" s="130"/>
      <c r="C78" s="122"/>
      <c r="D78" s="122"/>
      <c r="E78" s="122"/>
      <c r="F78" s="122"/>
      <c r="G78" s="122"/>
    </row>
    <row r="79" spans="1:7" ht="15" customHeight="1">
      <c r="A79" s="122" t="s">
        <v>337</v>
      </c>
      <c r="B79" s="130"/>
      <c r="C79" s="122"/>
      <c r="D79" s="122"/>
      <c r="E79" s="122"/>
      <c r="F79" s="122"/>
      <c r="G79" s="122"/>
    </row>
    <row r="80" spans="1:7" ht="15" customHeight="1">
      <c r="A80" s="122" t="s">
        <v>338</v>
      </c>
      <c r="B80" s="130"/>
      <c r="C80" s="122"/>
      <c r="D80" s="122"/>
      <c r="E80" s="122"/>
      <c r="F80" s="122"/>
      <c r="G80" s="122"/>
    </row>
    <row r="81" spans="1:7" ht="15" customHeight="1">
      <c r="A81" s="122" t="s">
        <v>241</v>
      </c>
      <c r="B81" s="130"/>
      <c r="C81" s="122"/>
      <c r="D81" s="122"/>
      <c r="E81" s="122"/>
      <c r="F81" s="122"/>
      <c r="G81" s="122"/>
    </row>
    <row r="82" spans="1:7" ht="15" customHeight="1">
      <c r="A82" s="122" t="s">
        <v>242</v>
      </c>
      <c r="B82" s="130"/>
      <c r="C82" s="122"/>
      <c r="D82" s="122"/>
      <c r="E82" s="122"/>
      <c r="F82" s="122"/>
      <c r="G82" s="122"/>
    </row>
    <row r="83" spans="1:7" ht="15" customHeight="1">
      <c r="A83" s="122" t="s">
        <v>331</v>
      </c>
      <c r="B83" s="130"/>
      <c r="C83" s="122"/>
      <c r="D83" s="122"/>
      <c r="E83" s="122"/>
      <c r="F83" s="122"/>
      <c r="G83" s="122"/>
    </row>
    <row r="84" spans="1:7" ht="15" customHeight="1">
      <c r="A84" s="122" t="s">
        <v>332</v>
      </c>
      <c r="B84" s="130"/>
      <c r="C84" s="122"/>
      <c r="D84" s="122"/>
      <c r="E84" s="122"/>
      <c r="F84" s="122"/>
      <c r="G84" s="122"/>
    </row>
  </sheetData>
  <mergeCells count="14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34:E34"/>
    <mergeCell ref="AM34:AN34"/>
    <mergeCell ref="F39:H39"/>
    <mergeCell ref="I39:K39"/>
    <mergeCell ref="L39:N39"/>
    <mergeCell ref="O39:Q39"/>
    <mergeCell ref="R39:T39"/>
    <mergeCell ref="U38:W38"/>
    <mergeCell ref="X38:Z38"/>
    <mergeCell ref="AA38:AC38"/>
    <mergeCell ref="AD38:AF38"/>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F50:H50"/>
    <mergeCell ref="I50:K50"/>
    <mergeCell ref="L50:N50"/>
    <mergeCell ref="O50:Q50"/>
    <mergeCell ref="R50:T50"/>
    <mergeCell ref="F49:H49"/>
    <mergeCell ref="I49:K49"/>
    <mergeCell ref="L49:N49"/>
    <mergeCell ref="O49:Q49"/>
    <mergeCell ref="R49:T49"/>
    <mergeCell ref="U50:W50"/>
    <mergeCell ref="X50:Z50"/>
    <mergeCell ref="AA50:AC50"/>
    <mergeCell ref="AD50:AF50"/>
    <mergeCell ref="AG50:AI50"/>
    <mergeCell ref="AJ50:AK50"/>
    <mergeCell ref="X49:Z49"/>
    <mergeCell ref="AA49:AC49"/>
    <mergeCell ref="AD49:AF49"/>
    <mergeCell ref="AG49:AI49"/>
    <mergeCell ref="AJ49:AK49"/>
    <mergeCell ref="U49:W49"/>
    <mergeCell ref="C65:E65"/>
    <mergeCell ref="AG51:AK51"/>
    <mergeCell ref="AL51:AM51"/>
    <mergeCell ref="C61:E61"/>
    <mergeCell ref="C62:E62"/>
    <mergeCell ref="C63:E63"/>
    <mergeCell ref="C64:E64"/>
    <mergeCell ref="C51:D51"/>
    <mergeCell ref="E51:H51"/>
    <mergeCell ref="I51:N51"/>
    <mergeCell ref="O51:T51"/>
    <mergeCell ref="U51:Z51"/>
    <mergeCell ref="AA51:AF51"/>
  </mergeCells>
  <phoneticPr fontId="1"/>
  <dataValidations count="8">
    <dataValidation type="list" allowBlank="1" showInputMessage="1" sqref="B14:B31" xr:uid="{30783EEB-F854-49F1-9A18-9E0F5229665A}">
      <formula1>INDIRECT($AK$1)</formula1>
    </dataValidation>
    <dataValidation type="list" allowBlank="1" showInputMessage="1" showErrorMessage="1" sqref="AK3:AN3" xr:uid="{9871B37E-1A1A-44C7-90F0-F31C5EA8FB1F}">
      <formula1>"４週,歴月"</formula1>
    </dataValidation>
    <dataValidation type="list" allowBlank="1" showInputMessage="1" showErrorMessage="1" sqref="AK4:AN4" xr:uid="{85EBE34F-F1A9-40F7-B8F6-E1B6C188B1E7}">
      <formula1>"予定,実績"</formula1>
    </dataValidation>
    <dataValidation type="list" allowBlank="1" showInputMessage="1" showErrorMessage="1" sqref="C12:C31" xr:uid="{AFA5736B-44B9-4FBA-ACA3-F15719E82444}">
      <formula1>"A,B,C,D"</formula1>
    </dataValidation>
    <dataValidation operator="greaterThanOrEqual" allowBlank="1" showInputMessage="1" showErrorMessage="1" sqref="I45 AJ39:AJ40 AL39 L41 L45 I41" xr:uid="{0FC9C3D0-36C1-4926-8577-D157ABFE9654}"/>
    <dataValidation type="whole" operator="greaterThanOrEqual" allowBlank="1" showInputMessage="1" showErrorMessage="1" sqref="I39:I40 D39:F40 AG39:AG40 AD39:AD40 AA39:AA40 X39:X40 U39:U40 R39:R40 O39:O40 L39:L40" xr:uid="{D7409D57-664A-49B3-ABBE-0F24729CB33A}">
      <formula1>0</formula1>
    </dataValidation>
    <dataValidation allowBlank="1" showInputMessage="1" sqref="B12:B13" xr:uid="{C950241A-FA08-45FC-8B09-6F454C6740C9}"/>
    <dataValidation type="list" allowBlank="1" showInputMessage="1" showErrorMessage="1" sqref="AK5:AN5" xr:uid="{8785E241-22D4-4F03-9F81-D6F2E519A7D0}">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77370-EC30-4D50-8325-937AC0BF5497}">
  <sheetPr>
    <tabColor theme="5"/>
  </sheetPr>
  <dimension ref="A1:AO85"/>
  <sheetViews>
    <sheetView showGridLines="0" view="pageBreakPreview" zoomScaleNormal="106" zoomScaleSheetLayoutView="100" workbookViewId="0">
      <selection activeCell="AK5" sqref="AK5:AN5"/>
    </sheetView>
  </sheetViews>
  <sheetFormatPr defaultColWidth="8.25" defaultRowHeight="21" customHeight="1"/>
  <cols>
    <col min="1" max="1" width="2.58203125" style="103" customWidth="1"/>
    <col min="2" max="2" width="15" style="97" customWidth="1"/>
    <col min="3" max="3" width="6.58203125" style="103" customWidth="1"/>
    <col min="4" max="5" width="7.58203125" style="103" customWidth="1"/>
    <col min="6" max="36" width="2.58203125" style="103" customWidth="1"/>
    <col min="37" max="37" width="6.58203125" style="103" customWidth="1"/>
    <col min="38" max="38" width="7.33203125" style="103" customWidth="1"/>
    <col min="39" max="39" width="7.58203125" style="103" customWidth="1"/>
    <col min="40" max="40" width="5.58203125" style="103" customWidth="1"/>
    <col min="41" max="41" width="4.33203125" style="103" customWidth="1"/>
    <col min="42" max="59" width="2.33203125" style="103" customWidth="1"/>
    <col min="60"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432</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T5" s="106"/>
      <c r="U5" s="106"/>
      <c r="V5" s="106"/>
      <c r="W5" s="106"/>
      <c r="Y5" s="107"/>
      <c r="Z5" s="107"/>
      <c r="AA5" s="107"/>
      <c r="AB5" s="100"/>
      <c r="AC5" s="107"/>
      <c r="AD5" s="154"/>
      <c r="AE5" s="154"/>
      <c r="AF5" s="154"/>
      <c r="AG5" s="154"/>
      <c r="AH5" s="154"/>
      <c r="AI5" s="150" t="s">
        <v>301</v>
      </c>
      <c r="AJ5" s="155"/>
      <c r="AK5" s="465"/>
      <c r="AL5" s="465"/>
      <c r="AM5" s="465"/>
      <c r="AN5" s="465"/>
    </row>
    <row r="6" spans="1:40" ht="18" customHeight="1">
      <c r="A6" s="106"/>
      <c r="B6" s="106"/>
      <c r="C6" s="106"/>
      <c r="D6" s="106"/>
      <c r="E6" s="106"/>
      <c r="F6" s="106"/>
      <c r="G6" s="106"/>
      <c r="H6" s="106"/>
      <c r="I6" s="106"/>
      <c r="J6" s="106"/>
      <c r="K6" s="106"/>
      <c r="L6" s="106"/>
      <c r="M6" s="106"/>
      <c r="N6" s="106"/>
      <c r="O6" s="106"/>
      <c r="P6" s="106"/>
      <c r="Q6" s="106"/>
      <c r="R6" s="106"/>
      <c r="S6" s="106"/>
      <c r="U6" s="106"/>
      <c r="V6" s="106"/>
      <c r="W6" s="106"/>
      <c r="Y6" s="107"/>
      <c r="Z6" s="107"/>
      <c r="AA6" s="107"/>
      <c r="AB6" s="100"/>
      <c r="AC6" s="107"/>
      <c r="AD6" s="107"/>
      <c r="AE6" s="107"/>
      <c r="AF6" s="107"/>
      <c r="AG6" s="108" t="s">
        <v>303</v>
      </c>
      <c r="AH6" s="192"/>
      <c r="AI6" s="192"/>
      <c r="AJ6" s="192"/>
      <c r="AK6" s="107" t="s">
        <v>197</v>
      </c>
      <c r="AL6" s="132"/>
      <c r="AM6" s="107" t="s">
        <v>198</v>
      </c>
      <c r="AN6" s="100"/>
    </row>
    <row r="7" spans="1:40" ht="17.25" customHeight="1">
      <c r="A7" s="100"/>
      <c r="B7" s="109"/>
      <c r="C7" s="109"/>
      <c r="D7" s="109"/>
      <c r="E7" s="109"/>
      <c r="F7" s="109"/>
      <c r="G7" s="109"/>
      <c r="H7" s="109"/>
      <c r="I7" s="109"/>
      <c r="J7" s="109"/>
      <c r="K7" s="109"/>
      <c r="L7" s="109"/>
      <c r="M7" s="109"/>
      <c r="N7" s="109"/>
      <c r="O7" s="109"/>
      <c r="P7" s="109"/>
      <c r="Q7" s="109"/>
      <c r="R7" s="109"/>
      <c r="S7" s="109"/>
      <c r="T7" s="109"/>
      <c r="U7" s="109"/>
      <c r="V7" s="109"/>
      <c r="W7" s="109"/>
      <c r="X7" s="104"/>
      <c r="Y7" s="104"/>
      <c r="Z7" s="104"/>
      <c r="AA7" s="104"/>
      <c r="AB7" s="104"/>
      <c r="AC7" s="104"/>
      <c r="AD7" s="104"/>
      <c r="AE7" s="104"/>
      <c r="AF7" s="104"/>
      <c r="AG7" s="104"/>
      <c r="AH7" s="104"/>
      <c r="AI7" s="104"/>
      <c r="AJ7" s="104"/>
      <c r="AK7" s="104"/>
      <c r="AL7" s="104"/>
      <c r="AM7" s="100"/>
      <c r="AN7" s="100"/>
    </row>
    <row r="8" spans="1:40" ht="15" customHeight="1">
      <c r="A8" s="187" t="s">
        <v>199</v>
      </c>
      <c r="B8" s="193" t="s">
        <v>304</v>
      </c>
      <c r="C8" s="195" t="s">
        <v>305</v>
      </c>
      <c r="D8" s="181" t="s">
        <v>306</v>
      </c>
      <c r="E8" s="185" t="s">
        <v>307</v>
      </c>
      <c r="F8" s="198" t="s">
        <v>308</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9" t="s">
        <v>309</v>
      </c>
      <c r="AL8" s="189" t="s">
        <v>310</v>
      </c>
      <c r="AM8" s="190" t="s">
        <v>311</v>
      </c>
      <c r="AN8" s="190"/>
    </row>
    <row r="9" spans="1:40" ht="15" customHeight="1">
      <c r="A9" s="187"/>
      <c r="B9" s="194"/>
      <c r="C9" s="196"/>
      <c r="D9" s="181"/>
      <c r="E9" s="185"/>
      <c r="F9" s="181" t="s">
        <v>1</v>
      </c>
      <c r="G9" s="181"/>
      <c r="H9" s="181"/>
      <c r="I9" s="181"/>
      <c r="J9" s="181"/>
      <c r="K9" s="181"/>
      <c r="L9" s="181"/>
      <c r="M9" s="181" t="s">
        <v>2</v>
      </c>
      <c r="N9" s="181"/>
      <c r="O9" s="181"/>
      <c r="P9" s="181"/>
      <c r="Q9" s="181"/>
      <c r="R9" s="181"/>
      <c r="S9" s="181"/>
      <c r="T9" s="181" t="s">
        <v>3</v>
      </c>
      <c r="U9" s="181"/>
      <c r="V9" s="181"/>
      <c r="W9" s="181"/>
      <c r="X9" s="181"/>
      <c r="Y9" s="181"/>
      <c r="Z9" s="181"/>
      <c r="AA9" s="181" t="s">
        <v>4</v>
      </c>
      <c r="AB9" s="181"/>
      <c r="AC9" s="181"/>
      <c r="AD9" s="181"/>
      <c r="AE9" s="181"/>
      <c r="AF9" s="181"/>
      <c r="AG9" s="181"/>
      <c r="AH9" s="181" t="s">
        <v>208</v>
      </c>
      <c r="AI9" s="181"/>
      <c r="AJ9" s="181"/>
      <c r="AK9" s="199"/>
      <c r="AL9" s="189"/>
      <c r="AM9" s="190"/>
      <c r="AN9" s="190"/>
    </row>
    <row r="10" spans="1:40" ht="15" customHeight="1">
      <c r="A10" s="187"/>
      <c r="B10" s="463" t="s">
        <v>245</v>
      </c>
      <c r="C10" s="196"/>
      <c r="D10" s="181"/>
      <c r="E10" s="185"/>
      <c r="F10" s="113">
        <f>DATE($M$2,$S$2,1)</f>
        <v>45992</v>
      </c>
      <c r="G10" s="113">
        <f>DATE($M$2,$S$2,2)</f>
        <v>45993</v>
      </c>
      <c r="H10" s="113">
        <f>DATE($M$2,$S$2,3)</f>
        <v>45994</v>
      </c>
      <c r="I10" s="113">
        <f>DATE($M$2,$S$2,4)</f>
        <v>45995</v>
      </c>
      <c r="J10" s="113">
        <f>DATE($M$2,$S$2,5)</f>
        <v>45996</v>
      </c>
      <c r="K10" s="113">
        <f>DATE($M$2,$S$2,6)</f>
        <v>45997</v>
      </c>
      <c r="L10" s="113">
        <f>DATE($M$2,$S$2,7)</f>
        <v>45998</v>
      </c>
      <c r="M10" s="113">
        <f>DATE($M$2,$S$2,8)</f>
        <v>45999</v>
      </c>
      <c r="N10" s="113">
        <f>DATE($M$2,$S$2,9)</f>
        <v>46000</v>
      </c>
      <c r="O10" s="113">
        <f>DATE($M$2,$S$2,10)</f>
        <v>46001</v>
      </c>
      <c r="P10" s="113">
        <f>DATE($M$2,$S$2,11)</f>
        <v>46002</v>
      </c>
      <c r="Q10" s="113">
        <f>DATE($M$2,$S$2,12)</f>
        <v>46003</v>
      </c>
      <c r="R10" s="113">
        <f>DATE($M$2,$S$2,13)</f>
        <v>46004</v>
      </c>
      <c r="S10" s="113">
        <f>DATE($M$2,$S$2,14)</f>
        <v>46005</v>
      </c>
      <c r="T10" s="113">
        <f>DATE($M$2,$S$2,15)</f>
        <v>46006</v>
      </c>
      <c r="U10" s="113">
        <f>DATE($M$2,$S$2,16)</f>
        <v>46007</v>
      </c>
      <c r="V10" s="113">
        <f>DATE($M$2,$S$2,17)</f>
        <v>46008</v>
      </c>
      <c r="W10" s="113">
        <f>DATE($M$2,$S$2,18)</f>
        <v>46009</v>
      </c>
      <c r="X10" s="113">
        <f>DATE($M$2,$S$2,19)</f>
        <v>46010</v>
      </c>
      <c r="Y10" s="113">
        <f>DATE($M$2,$S$2,20)</f>
        <v>46011</v>
      </c>
      <c r="Z10" s="113">
        <f>DATE($M$2,$S$2,21)</f>
        <v>46012</v>
      </c>
      <c r="AA10" s="113">
        <f>DATE($M$2,$S$2,22)</f>
        <v>46013</v>
      </c>
      <c r="AB10" s="113">
        <f>DATE($M$2,$S$2,23)</f>
        <v>46014</v>
      </c>
      <c r="AC10" s="113">
        <f>DATE($M$2,$S$2,24)</f>
        <v>46015</v>
      </c>
      <c r="AD10" s="113">
        <f>DATE($M$2,$S$2,25)</f>
        <v>46016</v>
      </c>
      <c r="AE10" s="113">
        <f>DATE($M$2,$S$2,26)</f>
        <v>46017</v>
      </c>
      <c r="AF10" s="113">
        <f>DATE($M$2,$S$2,27)</f>
        <v>46018</v>
      </c>
      <c r="AG10" s="113">
        <f>DATE($M$2,$S$2,28)</f>
        <v>46019</v>
      </c>
      <c r="AH10" s="113">
        <f>IF(DAY(EOMONTH(F10,0))&lt;29,"",DATE($M$2,$S$2,29))</f>
        <v>46020</v>
      </c>
      <c r="AI10" s="113">
        <f>IF(DAY(EOMONTH(F10,0))&lt;30,"",DATE($M$2,$S$2,30))</f>
        <v>46021</v>
      </c>
      <c r="AJ10" s="113">
        <f>IF(DAY(EOMONTH(F10,0))&lt;31,"",DATE($M$2,$S$2,31))</f>
        <v>46022</v>
      </c>
      <c r="AK10" s="199"/>
      <c r="AL10" s="189"/>
      <c r="AM10" s="190"/>
      <c r="AN10" s="190"/>
    </row>
    <row r="11" spans="1:40" ht="15" customHeight="1">
      <c r="A11" s="187"/>
      <c r="B11" s="464"/>
      <c r="C11" s="197"/>
      <c r="D11" s="181"/>
      <c r="E11" s="185"/>
      <c r="F11" s="114">
        <f>DATE($M$2,$S$2,1)</f>
        <v>45992</v>
      </c>
      <c r="G11" s="114">
        <f>DATE($M$2,$S$2,2)</f>
        <v>45993</v>
      </c>
      <c r="H11" s="114">
        <f>DATE($M$2,$S$2,3)</f>
        <v>45994</v>
      </c>
      <c r="I11" s="114">
        <f>DATE($M$2,$S$2,4)</f>
        <v>45995</v>
      </c>
      <c r="J11" s="114">
        <f>DATE($M$2,$S$2,5)</f>
        <v>45996</v>
      </c>
      <c r="K11" s="114">
        <f>DATE($M$2,$S$2,6)</f>
        <v>45997</v>
      </c>
      <c r="L11" s="114">
        <f>DATE($M$2,$S$2,7)</f>
        <v>45998</v>
      </c>
      <c r="M11" s="114">
        <f>DATE($M$2,$S$2,8)</f>
        <v>45999</v>
      </c>
      <c r="N11" s="114">
        <f>DATE($M$2,$S$2,9)</f>
        <v>46000</v>
      </c>
      <c r="O11" s="114">
        <f>DATE($M$2,$S$2,10)</f>
        <v>46001</v>
      </c>
      <c r="P11" s="114">
        <f>DATE($M$2,$S$2,11)</f>
        <v>46002</v>
      </c>
      <c r="Q11" s="114">
        <f>DATE($M$2,$S$2,12)</f>
        <v>46003</v>
      </c>
      <c r="R11" s="114">
        <f>DATE($M$2,$S$2,13)</f>
        <v>46004</v>
      </c>
      <c r="S11" s="114">
        <f>DATE($M$2,$S$2,14)</f>
        <v>46005</v>
      </c>
      <c r="T11" s="114">
        <f>DATE($M$2,$S$2,15)</f>
        <v>46006</v>
      </c>
      <c r="U11" s="114">
        <f>DATE($M$2,$S$2,16)</f>
        <v>46007</v>
      </c>
      <c r="V11" s="114">
        <f>DATE($M$2,$S$2,17)</f>
        <v>46008</v>
      </c>
      <c r="W11" s="114">
        <f>DATE($M$2,$S$2,18)</f>
        <v>46009</v>
      </c>
      <c r="X11" s="114">
        <f>DATE($M$2,$S$2,19)</f>
        <v>46010</v>
      </c>
      <c r="Y11" s="114">
        <f>DATE($M$2,$S$2,20)</f>
        <v>46011</v>
      </c>
      <c r="Z11" s="114">
        <f>DATE($M$2,$S$2,21)</f>
        <v>46012</v>
      </c>
      <c r="AA11" s="114">
        <f>DATE($M$2,$S$2,22)</f>
        <v>46013</v>
      </c>
      <c r="AB11" s="114">
        <f>DATE($M$2,$S$2,23)</f>
        <v>46014</v>
      </c>
      <c r="AC11" s="114">
        <f>DATE($M$2,$S$2,24)</f>
        <v>46015</v>
      </c>
      <c r="AD11" s="114">
        <f>DATE($M$2,$S$2,25)</f>
        <v>46016</v>
      </c>
      <c r="AE11" s="114">
        <f>DATE($M$2,$S$2,26)</f>
        <v>46017</v>
      </c>
      <c r="AF11" s="114">
        <f>DATE($M$2,$S$2,27)</f>
        <v>46018</v>
      </c>
      <c r="AG11" s="114">
        <f>DATE($M$2,$S$2,28)</f>
        <v>46019</v>
      </c>
      <c r="AH11" s="114">
        <f>IF(DAY(EOMONTH(F11,0))&lt;29,"",DATE($M$2,$S$2,29))</f>
        <v>46020</v>
      </c>
      <c r="AI11" s="114">
        <f>IF(DAY(EOMONTH(F11,0))&lt;30,"",DATE($M$2,$S$2,30))</f>
        <v>46021</v>
      </c>
      <c r="AJ11" s="114">
        <f>IF(DAY(EOMONTH(F11,0))&lt;31,"",DATE($M$2,$S$2,31))</f>
        <v>46022</v>
      </c>
      <c r="AK11" s="199"/>
      <c r="AL11" s="189"/>
      <c r="AM11" s="190"/>
      <c r="AN11" s="190"/>
    </row>
    <row r="12" spans="1:40" ht="18" customHeight="1">
      <c r="A12" s="110">
        <v>1</v>
      </c>
      <c r="B12" s="133" t="s">
        <v>246</v>
      </c>
      <c r="C12" s="115" t="s">
        <v>218</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+SUM(F12:AJ12)</f>
        <v>0</v>
      </c>
      <c r="AL12" s="118">
        <f t="shared" ref="AL12:AL32" si="0">IF($AK$3="４週",AK12/4,AK12/(DAY(EOMONTH($F$10,0))/7))</f>
        <v>0</v>
      </c>
      <c r="AM12" s="184"/>
      <c r="AN12" s="184"/>
    </row>
    <row r="13" spans="1:40" ht="18" customHeight="1">
      <c r="A13" s="110">
        <v>2</v>
      </c>
      <c r="B13" s="133" t="s">
        <v>264</v>
      </c>
      <c r="C13" s="115" t="s">
        <v>220</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ref="AK13:AK32" si="1">+SUM(F13:AJ13)</f>
        <v>0</v>
      </c>
      <c r="AL13" s="118">
        <f t="shared" si="0"/>
        <v>0</v>
      </c>
      <c r="AM13" s="184"/>
      <c r="AN13" s="184"/>
    </row>
    <row r="14" spans="1:40" ht="18" customHeight="1">
      <c r="A14" s="110">
        <v>3</v>
      </c>
      <c r="B14" s="133" t="s">
        <v>313</v>
      </c>
      <c r="C14" s="115" t="s">
        <v>222</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1"/>
        <v>0</v>
      </c>
      <c r="AL14" s="118">
        <f t="shared" si="0"/>
        <v>0</v>
      </c>
      <c r="AM14" s="184"/>
      <c r="AN14" s="184"/>
    </row>
    <row r="15" spans="1:40" ht="18" customHeight="1">
      <c r="A15" s="110">
        <v>4</v>
      </c>
      <c r="B15" s="133" t="s">
        <v>334</v>
      </c>
      <c r="C15" s="115" t="s">
        <v>224</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1"/>
        <v>0</v>
      </c>
      <c r="AL15" s="118">
        <f t="shared" si="0"/>
        <v>0</v>
      </c>
      <c r="AM15" s="184"/>
      <c r="AN15" s="184"/>
    </row>
    <row r="16" spans="1:40" ht="18" customHeight="1">
      <c r="A16" s="110">
        <v>5</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1"/>
        <v>0</v>
      </c>
      <c r="AL16" s="118">
        <f t="shared" si="0"/>
        <v>0</v>
      </c>
      <c r="AM16" s="184"/>
      <c r="AN16" s="184"/>
    </row>
    <row r="17" spans="1:40" ht="18" customHeight="1">
      <c r="A17" s="110">
        <v>6</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1"/>
        <v>0</v>
      </c>
      <c r="AL17" s="118">
        <f t="shared" si="0"/>
        <v>0</v>
      </c>
      <c r="AM17" s="184"/>
      <c r="AN17" s="184"/>
    </row>
    <row r="18" spans="1:40" ht="18" customHeight="1">
      <c r="A18" s="110">
        <v>7</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1"/>
        <v>0</v>
      </c>
      <c r="AL18" s="118">
        <f t="shared" si="0"/>
        <v>0</v>
      </c>
      <c r="AM18" s="184"/>
      <c r="AN18" s="184"/>
    </row>
    <row r="19" spans="1:40" ht="18" customHeight="1">
      <c r="A19" s="110">
        <v>8</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1"/>
        <v>0</v>
      </c>
      <c r="AL19" s="118">
        <f t="shared" si="0"/>
        <v>0</v>
      </c>
      <c r="AM19" s="184"/>
      <c r="AN19" s="184"/>
    </row>
    <row r="20" spans="1:40" ht="18" customHeight="1">
      <c r="A20" s="110">
        <v>9</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1"/>
        <v>0</v>
      </c>
      <c r="AL20" s="118">
        <f t="shared" si="0"/>
        <v>0</v>
      </c>
      <c r="AM20" s="184"/>
      <c r="AN20" s="184"/>
    </row>
    <row r="21" spans="1:40" ht="18" customHeight="1">
      <c r="A21" s="110">
        <v>10</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1"/>
        <v>0</v>
      </c>
      <c r="AL21" s="118">
        <f t="shared" si="0"/>
        <v>0</v>
      </c>
      <c r="AM21" s="184"/>
      <c r="AN21" s="184"/>
    </row>
    <row r="22" spans="1:40" ht="18" customHeight="1">
      <c r="A22" s="110">
        <v>11</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1"/>
        <v>0</v>
      </c>
      <c r="AL22" s="118">
        <f t="shared" si="0"/>
        <v>0</v>
      </c>
      <c r="AM22" s="184"/>
      <c r="AN22" s="184"/>
    </row>
    <row r="23" spans="1:40" ht="18" customHeight="1">
      <c r="A23" s="110">
        <v>12</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1"/>
        <v>0</v>
      </c>
      <c r="AL23" s="118">
        <f t="shared" si="0"/>
        <v>0</v>
      </c>
      <c r="AM23" s="184"/>
      <c r="AN23" s="184"/>
    </row>
    <row r="24" spans="1:40" ht="18" customHeight="1">
      <c r="A24" s="110">
        <v>13</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1"/>
        <v>0</v>
      </c>
      <c r="AL24" s="118">
        <f t="shared" si="0"/>
        <v>0</v>
      </c>
      <c r="AM24" s="184"/>
      <c r="AN24" s="184"/>
    </row>
    <row r="25" spans="1:40" ht="18" customHeight="1">
      <c r="A25" s="110">
        <v>14</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1"/>
        <v>0</v>
      </c>
      <c r="AL25" s="118">
        <f t="shared" si="0"/>
        <v>0</v>
      </c>
      <c r="AM25" s="184"/>
      <c r="AN25" s="184"/>
    </row>
    <row r="26" spans="1:40" ht="18" customHeight="1">
      <c r="A26" s="110">
        <v>15</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1"/>
        <v>0</v>
      </c>
      <c r="AL26" s="118">
        <f t="shared" si="0"/>
        <v>0</v>
      </c>
      <c r="AM26" s="184"/>
      <c r="AN26" s="184"/>
    </row>
    <row r="27" spans="1:40" ht="18" customHeight="1">
      <c r="A27" s="110">
        <v>16</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1"/>
        <v>0</v>
      </c>
      <c r="AL27" s="118">
        <f t="shared" si="0"/>
        <v>0</v>
      </c>
      <c r="AM27" s="184"/>
      <c r="AN27" s="184"/>
    </row>
    <row r="28" spans="1:40" ht="18" customHeight="1">
      <c r="A28" s="110">
        <v>17</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1"/>
        <v>0</v>
      </c>
      <c r="AL28" s="118">
        <f t="shared" si="0"/>
        <v>0</v>
      </c>
      <c r="AM28" s="184"/>
      <c r="AN28" s="184"/>
    </row>
    <row r="29" spans="1:40" ht="18" customHeight="1">
      <c r="A29" s="110">
        <v>18</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1"/>
        <v>0</v>
      </c>
      <c r="AL29" s="118">
        <f t="shared" si="0"/>
        <v>0</v>
      </c>
      <c r="AM29" s="184"/>
      <c r="AN29" s="184"/>
    </row>
    <row r="30" spans="1:40" ht="18" customHeight="1">
      <c r="A30" s="110">
        <v>19</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1"/>
        <v>0</v>
      </c>
      <c r="AL30" s="118">
        <f t="shared" si="0"/>
        <v>0</v>
      </c>
      <c r="AM30" s="184"/>
      <c r="AN30" s="184"/>
    </row>
    <row r="31" spans="1:40" ht="18" customHeight="1">
      <c r="A31" s="110">
        <v>20</v>
      </c>
      <c r="B31" s="133"/>
      <c r="C31" s="115"/>
      <c r="D31" s="134"/>
      <c r="E31" s="13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f t="shared" si="1"/>
        <v>0</v>
      </c>
      <c r="AL31" s="118">
        <f t="shared" si="0"/>
        <v>0</v>
      </c>
      <c r="AM31" s="184"/>
      <c r="AN31" s="184"/>
    </row>
    <row r="32" spans="1:40" ht="18" customHeight="1">
      <c r="A32" s="185" t="s">
        <v>76</v>
      </c>
      <c r="B32" s="186"/>
      <c r="C32" s="186"/>
      <c r="D32" s="186"/>
      <c r="E32" s="186"/>
      <c r="F32" s="119">
        <f>+SUM(F12:F31)</f>
        <v>0</v>
      </c>
      <c r="G32" s="119">
        <f t="shared" ref="G32:AJ32" si="2">+SUM(G12:G31)</f>
        <v>0</v>
      </c>
      <c r="H32" s="119">
        <f t="shared" si="2"/>
        <v>0</v>
      </c>
      <c r="I32" s="119">
        <f t="shared" si="2"/>
        <v>0</v>
      </c>
      <c r="J32" s="119">
        <f t="shared" si="2"/>
        <v>0</v>
      </c>
      <c r="K32" s="119">
        <f t="shared" si="2"/>
        <v>0</v>
      </c>
      <c r="L32" s="119">
        <f t="shared" si="2"/>
        <v>0</v>
      </c>
      <c r="M32" s="119">
        <f t="shared" si="2"/>
        <v>0</v>
      </c>
      <c r="N32" s="119">
        <f t="shared" si="2"/>
        <v>0</v>
      </c>
      <c r="O32" s="119">
        <f t="shared" si="2"/>
        <v>0</v>
      </c>
      <c r="P32" s="119">
        <f t="shared" si="2"/>
        <v>0</v>
      </c>
      <c r="Q32" s="119">
        <f t="shared" si="2"/>
        <v>0</v>
      </c>
      <c r="R32" s="119">
        <f t="shared" si="2"/>
        <v>0</v>
      </c>
      <c r="S32" s="119">
        <f t="shared" si="2"/>
        <v>0</v>
      </c>
      <c r="T32" s="119">
        <f t="shared" si="2"/>
        <v>0</v>
      </c>
      <c r="U32" s="119">
        <f t="shared" si="2"/>
        <v>0</v>
      </c>
      <c r="V32" s="119">
        <f t="shared" si="2"/>
        <v>0</v>
      </c>
      <c r="W32" s="119">
        <f t="shared" si="2"/>
        <v>0</v>
      </c>
      <c r="X32" s="119">
        <f t="shared" si="2"/>
        <v>0</v>
      </c>
      <c r="Y32" s="119">
        <f t="shared" si="2"/>
        <v>0</v>
      </c>
      <c r="Z32" s="119">
        <f t="shared" si="2"/>
        <v>0</v>
      </c>
      <c r="AA32" s="119">
        <f t="shared" si="2"/>
        <v>0</v>
      </c>
      <c r="AB32" s="119">
        <f t="shared" si="2"/>
        <v>0</v>
      </c>
      <c r="AC32" s="119">
        <f t="shared" si="2"/>
        <v>0</v>
      </c>
      <c r="AD32" s="119">
        <f t="shared" si="2"/>
        <v>0</v>
      </c>
      <c r="AE32" s="119">
        <f t="shared" si="2"/>
        <v>0</v>
      </c>
      <c r="AF32" s="119">
        <f t="shared" si="2"/>
        <v>0</v>
      </c>
      <c r="AG32" s="119">
        <f t="shared" si="2"/>
        <v>0</v>
      </c>
      <c r="AH32" s="119">
        <f t="shared" si="2"/>
        <v>0</v>
      </c>
      <c r="AI32" s="119">
        <f t="shared" si="2"/>
        <v>0</v>
      </c>
      <c r="AJ32" s="119">
        <f t="shared" si="2"/>
        <v>0</v>
      </c>
      <c r="AK32" s="117">
        <f t="shared" si="1"/>
        <v>0</v>
      </c>
      <c r="AL32" s="118">
        <f t="shared" si="0"/>
        <v>0</v>
      </c>
      <c r="AM32" s="187"/>
      <c r="AN32" s="187"/>
    </row>
    <row r="33" spans="1:41" ht="18" customHeight="1">
      <c r="A33" s="186" t="s">
        <v>6</v>
      </c>
      <c r="B33" s="186"/>
      <c r="C33" s="186"/>
      <c r="D33" s="186"/>
      <c r="E33" s="188"/>
      <c r="F33" s="120">
        <v>12</v>
      </c>
      <c r="G33" s="120">
        <v>20</v>
      </c>
      <c r="H33" s="120">
        <v>12</v>
      </c>
      <c r="I33" s="120">
        <v>20</v>
      </c>
      <c r="J33" s="120">
        <v>12</v>
      </c>
      <c r="K33" s="120">
        <v>20</v>
      </c>
      <c r="L33" s="120">
        <v>12</v>
      </c>
      <c r="M33" s="120">
        <v>20</v>
      </c>
      <c r="N33" s="120">
        <v>12</v>
      </c>
      <c r="O33" s="120">
        <v>20</v>
      </c>
      <c r="P33" s="120">
        <v>12</v>
      </c>
      <c r="Q33" s="120">
        <v>20</v>
      </c>
      <c r="R33" s="120">
        <v>12</v>
      </c>
      <c r="S33" s="120">
        <v>20</v>
      </c>
      <c r="T33" s="120">
        <v>12</v>
      </c>
      <c r="U33" s="120">
        <v>20</v>
      </c>
      <c r="V33" s="120">
        <v>12</v>
      </c>
      <c r="W33" s="120">
        <v>20</v>
      </c>
      <c r="X33" s="120">
        <v>12</v>
      </c>
      <c r="Y33" s="120">
        <v>20</v>
      </c>
      <c r="Z33" s="120">
        <v>12</v>
      </c>
      <c r="AA33" s="120">
        <v>20</v>
      </c>
      <c r="AB33" s="120">
        <v>12</v>
      </c>
      <c r="AC33" s="120">
        <v>20</v>
      </c>
      <c r="AD33" s="120">
        <v>12</v>
      </c>
      <c r="AE33" s="120">
        <v>20</v>
      </c>
      <c r="AF33" s="120">
        <v>12</v>
      </c>
      <c r="AG33" s="120">
        <v>20</v>
      </c>
      <c r="AH33" s="120">
        <v>12</v>
      </c>
      <c r="AI33" s="120">
        <v>20</v>
      </c>
      <c r="AJ33" s="120">
        <v>20</v>
      </c>
      <c r="AK33" s="119"/>
      <c r="AL33" s="121"/>
      <c r="AM33" s="187"/>
      <c r="AN33" s="187"/>
    </row>
    <row r="34" spans="1:41" ht="15" customHeight="1">
      <c r="A34" s="181" t="s">
        <v>431</v>
      </c>
      <c r="B34" s="181"/>
      <c r="C34" s="181"/>
      <c r="D34" s="181"/>
      <c r="E34" s="18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80"/>
      <c r="AL34" s="180"/>
      <c r="AM34" s="182"/>
      <c r="AN34" s="182"/>
    </row>
    <row r="35" spans="1:41"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1" ht="15" customHeight="1">
      <c r="A36" s="109"/>
      <c r="B36" s="109"/>
      <c r="C36" s="109"/>
      <c r="D36" s="109"/>
      <c r="E36" s="109"/>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09"/>
      <c r="AL36" s="109"/>
      <c r="AM36" s="100"/>
    </row>
    <row r="37" spans="1:41" ht="15" customHeight="1">
      <c r="A37" s="109"/>
      <c r="B37" s="109"/>
      <c r="C37" s="109"/>
      <c r="D37" s="109"/>
      <c r="E37" s="109"/>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09"/>
      <c r="AL37" s="109"/>
      <c r="AM37" s="100"/>
    </row>
    <row r="38" spans="1:41" ht="21" customHeight="1">
      <c r="A38" s="99" t="s">
        <v>267</v>
      </c>
      <c r="B38" s="109"/>
      <c r="C38" s="109"/>
      <c r="D38" s="109"/>
      <c r="E38" s="109"/>
      <c r="F38" s="109"/>
      <c r="G38" s="122"/>
      <c r="H38" s="122"/>
      <c r="I38" s="122"/>
      <c r="J38" s="122"/>
      <c r="K38" s="122"/>
      <c r="L38" s="122"/>
      <c r="M38" s="122"/>
      <c r="N38" s="122"/>
      <c r="O38" s="122"/>
      <c r="AM38" s="109"/>
      <c r="AN38" s="100"/>
    </row>
    <row r="39" spans="1:41" ht="25" customHeight="1">
      <c r="A39" s="181"/>
      <c r="B39" s="181"/>
      <c r="C39" s="181"/>
      <c r="D39" s="144">
        <v>4</v>
      </c>
      <c r="E39" s="144">
        <v>5</v>
      </c>
      <c r="F39" s="441">
        <v>6</v>
      </c>
      <c r="G39" s="441"/>
      <c r="H39" s="441"/>
      <c r="I39" s="441">
        <v>7</v>
      </c>
      <c r="J39" s="441"/>
      <c r="K39" s="441"/>
      <c r="L39" s="441">
        <v>8</v>
      </c>
      <c r="M39" s="441"/>
      <c r="N39" s="441"/>
      <c r="O39" s="441">
        <v>9</v>
      </c>
      <c r="P39" s="441"/>
      <c r="Q39" s="441"/>
      <c r="R39" s="441">
        <v>10</v>
      </c>
      <c r="S39" s="441"/>
      <c r="T39" s="441"/>
      <c r="U39" s="441">
        <v>11</v>
      </c>
      <c r="V39" s="441"/>
      <c r="W39" s="441"/>
      <c r="X39" s="441">
        <v>12</v>
      </c>
      <c r="Y39" s="441"/>
      <c r="Z39" s="441"/>
      <c r="AA39" s="441">
        <v>1</v>
      </c>
      <c r="AB39" s="441"/>
      <c r="AC39" s="441"/>
      <c r="AD39" s="441">
        <v>2</v>
      </c>
      <c r="AE39" s="441"/>
      <c r="AF39" s="441"/>
      <c r="AG39" s="441">
        <v>3</v>
      </c>
      <c r="AH39" s="441"/>
      <c r="AI39" s="441"/>
      <c r="AJ39" s="181" t="s">
        <v>5</v>
      </c>
      <c r="AK39" s="181"/>
      <c r="AL39" s="112" t="s">
        <v>268</v>
      </c>
      <c r="AM39" s="136"/>
      <c r="AN39" s="136"/>
      <c r="AO39" s="136"/>
    </row>
    <row r="40" spans="1:41" ht="18" customHeight="1">
      <c r="A40" s="432" t="s">
        <v>269</v>
      </c>
      <c r="B40" s="432"/>
      <c r="C40" s="432"/>
      <c r="D40" s="116"/>
      <c r="E40" s="116"/>
      <c r="F40" s="460"/>
      <c r="G40" s="461"/>
      <c r="H40" s="462"/>
      <c r="I40" s="460"/>
      <c r="J40" s="461"/>
      <c r="K40" s="462"/>
      <c r="L40" s="460"/>
      <c r="M40" s="461"/>
      <c r="N40" s="462"/>
      <c r="O40" s="460"/>
      <c r="P40" s="461"/>
      <c r="Q40" s="462"/>
      <c r="R40" s="460"/>
      <c r="S40" s="461"/>
      <c r="T40" s="462"/>
      <c r="U40" s="460"/>
      <c r="V40" s="461"/>
      <c r="W40" s="462"/>
      <c r="X40" s="460"/>
      <c r="Y40" s="461"/>
      <c r="Z40" s="462"/>
      <c r="AA40" s="460"/>
      <c r="AB40" s="461"/>
      <c r="AC40" s="462"/>
      <c r="AD40" s="460"/>
      <c r="AE40" s="461"/>
      <c r="AF40" s="462"/>
      <c r="AG40" s="460"/>
      <c r="AH40" s="461"/>
      <c r="AI40" s="462"/>
      <c r="AJ40" s="183">
        <f>SUM(D40:AI40)</f>
        <v>0</v>
      </c>
      <c r="AK40" s="183"/>
      <c r="AL40" s="438" t="e">
        <f>ROUNDUP(AJ40/AJ41,1)</f>
        <v>#DIV/0!</v>
      </c>
      <c r="AM40" s="136"/>
      <c r="AN40" s="136"/>
      <c r="AO40" s="136"/>
    </row>
    <row r="41" spans="1:41" ht="18" customHeight="1">
      <c r="A41" s="432" t="s">
        <v>270</v>
      </c>
      <c r="B41" s="432"/>
      <c r="C41" s="432"/>
      <c r="D41" s="116"/>
      <c r="E41" s="116"/>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183">
        <f>+SUM(D41:AI41)</f>
        <v>0</v>
      </c>
      <c r="AK41" s="183"/>
      <c r="AL41" s="440"/>
      <c r="AM41" s="136"/>
      <c r="AN41" s="136"/>
      <c r="AO41" s="136"/>
    </row>
    <row r="42" spans="1:41" ht="5.15" customHeight="1">
      <c r="A42" s="129"/>
      <c r="B42" s="129"/>
      <c r="C42" s="129"/>
      <c r="D42" s="136"/>
      <c r="E42" s="136"/>
      <c r="F42" s="136"/>
      <c r="G42" s="136"/>
      <c r="H42" s="136"/>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37"/>
      <c r="AK42" s="122"/>
      <c r="AL42" s="109"/>
      <c r="AM42" s="109"/>
      <c r="AN42" s="100"/>
    </row>
    <row r="43" spans="1:41" ht="18" customHeight="1">
      <c r="A43" s="99" t="s">
        <v>249</v>
      </c>
      <c r="B43" s="122"/>
      <c r="D43" s="122"/>
      <c r="E43" s="122"/>
      <c r="F43" s="122"/>
      <c r="G43" s="122"/>
      <c r="H43" s="122"/>
      <c r="I43" s="136"/>
      <c r="J43" s="136"/>
      <c r="K43" s="136"/>
      <c r="L43" s="136"/>
      <c r="M43" s="136"/>
      <c r="N43" s="136"/>
      <c r="O43" s="122"/>
      <c r="P43" s="122"/>
      <c r="Q43" s="122"/>
      <c r="R43" s="122"/>
      <c r="S43" s="122"/>
      <c r="T43" s="122"/>
      <c r="U43" s="122"/>
      <c r="V43" s="122"/>
      <c r="W43" s="109"/>
      <c r="X43" s="122"/>
      <c r="Y43" s="122"/>
      <c r="Z43" s="122"/>
      <c r="AA43" s="122"/>
      <c r="AB43" s="122"/>
      <c r="AC43" s="122"/>
      <c r="AD43" s="122"/>
      <c r="AE43" s="122"/>
      <c r="AF43" s="122"/>
      <c r="AG43" s="122"/>
      <c r="AH43" s="122"/>
      <c r="AI43" s="122"/>
      <c r="AJ43" s="137"/>
      <c r="AK43" s="122"/>
      <c r="AL43" s="109"/>
      <c r="AM43" s="109"/>
      <c r="AN43" s="100"/>
    </row>
    <row r="44" spans="1:41" ht="25" customHeight="1">
      <c r="A44" s="181" t="s">
        <v>250</v>
      </c>
      <c r="B44" s="181"/>
      <c r="C44" s="181" t="s">
        <v>264</v>
      </c>
      <c r="D44" s="181"/>
      <c r="E44" s="189" t="s">
        <v>314</v>
      </c>
      <c r="F44" s="189"/>
      <c r="G44" s="189"/>
      <c r="H44" s="189"/>
      <c r="I44" s="136"/>
      <c r="J44" s="136"/>
      <c r="K44" s="136"/>
      <c r="L44" s="136"/>
      <c r="M44" s="136"/>
      <c r="N44" s="136"/>
      <c r="O44" s="136"/>
      <c r="P44" s="136"/>
      <c r="Q44" s="136"/>
      <c r="R44" s="136"/>
      <c r="S44" s="136"/>
      <c r="T44" s="136"/>
      <c r="U44" s="136"/>
      <c r="W44" s="109"/>
      <c r="X44" s="122"/>
      <c r="Y44" s="122"/>
      <c r="Z44" s="122"/>
      <c r="AA44" s="122"/>
      <c r="AB44" s="122"/>
      <c r="AC44" s="122"/>
      <c r="AD44" s="122"/>
      <c r="AE44" s="122"/>
      <c r="AF44" s="122"/>
      <c r="AG44" s="122"/>
      <c r="AH44" s="122"/>
      <c r="AI44" s="122"/>
      <c r="AJ44" s="137"/>
      <c r="AK44" s="122"/>
      <c r="AL44" s="109"/>
      <c r="AM44" s="109"/>
      <c r="AN44" s="100"/>
    </row>
    <row r="45" spans="1:41" ht="18" customHeight="1">
      <c r="A45" s="189" t="s">
        <v>251</v>
      </c>
      <c r="B45" s="189"/>
      <c r="C45" s="430" t="e">
        <f>ROUNDDOWN(IF(AL40&lt;=60,1,1+ROUNDUP((AL40-60)/40,0)),1)</f>
        <v>#DIV/0!</v>
      </c>
      <c r="D45" s="430"/>
      <c r="E45" s="430" t="e">
        <f>ROUNDDOWN(AL40/10,1)</f>
        <v>#DIV/0!</v>
      </c>
      <c r="F45" s="430"/>
      <c r="G45" s="430"/>
      <c r="H45" s="430"/>
      <c r="I45" s="136"/>
      <c r="J45" s="136"/>
      <c r="K45" s="136"/>
      <c r="L45" s="136"/>
      <c r="M45" s="136"/>
      <c r="N45" s="136"/>
      <c r="O45" s="136"/>
      <c r="P45" s="136"/>
      <c r="Q45" s="136"/>
      <c r="R45" s="136"/>
      <c r="S45" s="136"/>
      <c r="T45" s="136"/>
      <c r="U45" s="136"/>
      <c r="W45" s="109"/>
      <c r="X45" s="122"/>
      <c r="Y45" s="122"/>
      <c r="Z45" s="122"/>
      <c r="AA45" s="122"/>
      <c r="AB45" s="122"/>
      <c r="AC45" s="122"/>
      <c r="AD45" s="122"/>
      <c r="AE45" s="122"/>
      <c r="AF45" s="122"/>
      <c r="AG45" s="122"/>
      <c r="AH45" s="122"/>
      <c r="AI45" s="122"/>
      <c r="AJ45" s="137"/>
      <c r="AK45" s="122"/>
      <c r="AL45" s="109"/>
      <c r="AM45" s="109"/>
      <c r="AN45" s="100"/>
    </row>
    <row r="46" spans="1:41" ht="5.15" customHeight="1">
      <c r="A46" s="129"/>
      <c r="B46" s="129"/>
      <c r="C46" s="129"/>
      <c r="D46" s="129"/>
      <c r="E46" s="129"/>
      <c r="F46" s="129"/>
      <c r="G46" s="129"/>
      <c r="H46" s="129"/>
      <c r="I46" s="129"/>
      <c r="J46" s="122"/>
      <c r="K46" s="122"/>
      <c r="L46" s="122"/>
      <c r="M46" s="137"/>
      <c r="N46" s="122"/>
      <c r="O46" s="122"/>
      <c r="P46" s="122"/>
      <c r="Q46" s="136"/>
      <c r="W46" s="109"/>
      <c r="X46" s="122"/>
      <c r="Y46" s="122"/>
      <c r="Z46" s="122"/>
      <c r="AA46" s="122"/>
      <c r="AB46" s="122"/>
      <c r="AC46" s="122"/>
      <c r="AD46" s="122"/>
      <c r="AE46" s="122"/>
      <c r="AF46" s="122"/>
      <c r="AG46" s="122"/>
      <c r="AH46" s="122"/>
      <c r="AI46" s="122"/>
      <c r="AJ46" s="137"/>
      <c r="AK46" s="122"/>
      <c r="AL46" s="109"/>
      <c r="AM46" s="109"/>
      <c r="AN46" s="100"/>
    </row>
    <row r="47" spans="1:41" ht="21" customHeight="1">
      <c r="A47" s="99" t="s">
        <v>252</v>
      </c>
      <c r="B47" s="103"/>
      <c r="C47" s="104"/>
      <c r="D47" s="104"/>
      <c r="E47" s="104"/>
      <c r="F47" s="104"/>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4"/>
      <c r="AM47" s="104"/>
      <c r="AN47" s="100"/>
    </row>
    <row r="48" spans="1:41" ht="20.5" customHeight="1">
      <c r="A48" s="100"/>
      <c r="B48" s="109"/>
      <c r="C48" s="422" t="s">
        <v>297</v>
      </c>
      <c r="D48" s="423"/>
      <c r="E48" s="428" t="s">
        <v>340</v>
      </c>
      <c r="F48" s="428"/>
      <c r="G48" s="428"/>
      <c r="H48" s="428"/>
      <c r="I48" s="422" t="s">
        <v>341</v>
      </c>
      <c r="J48" s="423"/>
      <c r="K48" s="423"/>
      <c r="L48" s="423"/>
      <c r="M48" s="423"/>
      <c r="N48" s="424"/>
      <c r="O48" s="422" t="s">
        <v>319</v>
      </c>
      <c r="P48" s="423"/>
      <c r="Q48" s="423"/>
      <c r="R48" s="423"/>
      <c r="S48" s="423"/>
      <c r="T48" s="424"/>
      <c r="U48" s="422" t="s">
        <v>299</v>
      </c>
      <c r="V48" s="423"/>
      <c r="W48" s="423"/>
      <c r="X48" s="423"/>
      <c r="Y48" s="423"/>
      <c r="Z48" s="424"/>
      <c r="AA48" s="422" t="s">
        <v>299</v>
      </c>
      <c r="AB48" s="423"/>
      <c r="AC48" s="423"/>
      <c r="AD48" s="423"/>
      <c r="AE48" s="423"/>
      <c r="AF48" s="424"/>
      <c r="AG48" s="428" t="s">
        <v>299</v>
      </c>
      <c r="AH48" s="428"/>
      <c r="AI48" s="428"/>
      <c r="AJ48" s="428"/>
      <c r="AK48" s="428"/>
      <c r="AL48" s="428" t="s">
        <v>299</v>
      </c>
      <c r="AM48" s="428"/>
      <c r="AN48" s="100"/>
    </row>
    <row r="49" spans="1:40" ht="18" customHeight="1">
      <c r="A49" s="100"/>
      <c r="B49" s="109"/>
      <c r="C49" s="141" t="s">
        <v>254</v>
      </c>
      <c r="D49" s="141" t="s">
        <v>256</v>
      </c>
      <c r="E49" s="142" t="s">
        <v>254</v>
      </c>
      <c r="F49" s="429" t="s">
        <v>256</v>
      </c>
      <c r="G49" s="429"/>
      <c r="H49" s="429"/>
      <c r="I49" s="425" t="s">
        <v>254</v>
      </c>
      <c r="J49" s="426"/>
      <c r="K49" s="427"/>
      <c r="L49" s="425" t="s">
        <v>256</v>
      </c>
      <c r="M49" s="426"/>
      <c r="N49" s="427"/>
      <c r="O49" s="425" t="s">
        <v>254</v>
      </c>
      <c r="P49" s="426"/>
      <c r="Q49" s="427"/>
      <c r="R49" s="425" t="s">
        <v>256</v>
      </c>
      <c r="S49" s="426"/>
      <c r="T49" s="427"/>
      <c r="U49" s="425" t="s">
        <v>254</v>
      </c>
      <c r="V49" s="426"/>
      <c r="W49" s="427"/>
      <c r="X49" s="425" t="s">
        <v>256</v>
      </c>
      <c r="Y49" s="426"/>
      <c r="Z49" s="427"/>
      <c r="AA49" s="425" t="s">
        <v>254</v>
      </c>
      <c r="AB49" s="426"/>
      <c r="AC49" s="427"/>
      <c r="AD49" s="425" t="s">
        <v>256</v>
      </c>
      <c r="AE49" s="426"/>
      <c r="AF49" s="427"/>
      <c r="AG49" s="425" t="s">
        <v>254</v>
      </c>
      <c r="AH49" s="426"/>
      <c r="AI49" s="427"/>
      <c r="AJ49" s="425" t="s">
        <v>256</v>
      </c>
      <c r="AK49" s="427"/>
      <c r="AL49" s="142" t="s">
        <v>253</v>
      </c>
      <c r="AM49" s="142" t="s">
        <v>255</v>
      </c>
      <c r="AN49" s="100"/>
    </row>
    <row r="50" spans="1:40" ht="18" customHeight="1">
      <c r="A50" s="100"/>
      <c r="B50" s="111" t="s">
        <v>257</v>
      </c>
      <c r="C50" s="142">
        <f>COUNTIFS($B$12:$B$31,C$48,$C$12:$C$31,"A",$E$12:$E$31,"*")</f>
        <v>0</v>
      </c>
      <c r="D50" s="142">
        <f>COUNTIFS($B$12:$B$31,C$48,$C$12:$C$31,"B",$E$12:$E$31,"*")</f>
        <v>0</v>
      </c>
      <c r="E50" s="142">
        <f>COUNTIFS($B$12:$B$31,E$48,$C$12:$C$31,"A",$E$12:$E$31,"*")</f>
        <v>0</v>
      </c>
      <c r="F50" s="425">
        <f>COUNTIFS($B$12:$B$31,E$48,$C$12:$C$31,"B",$E$12:$E$31,"*")</f>
        <v>0</v>
      </c>
      <c r="G50" s="426"/>
      <c r="H50" s="427"/>
      <c r="I50" s="425">
        <f>COUNTIFS($B$12:$B$31,I$48,$C$12:$C$31,"A",$E$12:$E$31,"*")</f>
        <v>0</v>
      </c>
      <c r="J50" s="426"/>
      <c r="K50" s="427"/>
      <c r="L50" s="425">
        <f>COUNTIFS($B$12:$B$31,I$48,$C$12:$C$31,"B",$E$12:$E$31,"*")</f>
        <v>0</v>
      </c>
      <c r="M50" s="426"/>
      <c r="N50" s="427"/>
      <c r="O50" s="425">
        <f>COUNTIFS($B$12:$B$31,O$48,$C$12:$C$31,"A",$E$12:$E$31,"*")</f>
        <v>0</v>
      </c>
      <c r="P50" s="426"/>
      <c r="Q50" s="427"/>
      <c r="R50" s="425">
        <f>COUNTIFS($B$12:$B$31,O$48,$C$12:$C$31,"B",$E$12:$E$31,"*")</f>
        <v>0</v>
      </c>
      <c r="S50" s="426"/>
      <c r="T50" s="427"/>
      <c r="U50" s="425">
        <f>COUNTIFS($B$12:$B$31,U$48,$C$12:$C$31,"A",$E$12:$E$31,"*")</f>
        <v>0</v>
      </c>
      <c r="V50" s="426"/>
      <c r="W50" s="427"/>
      <c r="X50" s="425">
        <f>COUNTIFS($B$12:$B$31,U$48,$C$12:$C$31,"B",$E$12:$E$31,"*")</f>
        <v>0</v>
      </c>
      <c r="Y50" s="426"/>
      <c r="Z50" s="427"/>
      <c r="AA50" s="425">
        <f>COUNTIFS($B$12:$B$31,AA$48,$C$12:$C$31,"A",$E$12:$E$31,"*")</f>
        <v>0</v>
      </c>
      <c r="AB50" s="426"/>
      <c r="AC50" s="427"/>
      <c r="AD50" s="425">
        <f>COUNTIFS($B$12:$B$31,AA$48,$C$12:$C$31,"B",$E$12:$E$31,"*")</f>
        <v>0</v>
      </c>
      <c r="AE50" s="426"/>
      <c r="AF50" s="427"/>
      <c r="AG50" s="425">
        <f>COUNTIFS($B$12:$B$31,AG$48,$C$12:$C$31,"A",$E$12:$E$31,"*")</f>
        <v>0</v>
      </c>
      <c r="AH50" s="426"/>
      <c r="AI50" s="427"/>
      <c r="AJ50" s="425">
        <f>COUNTIFS($B$12:$B$31,AG$48,$C$12:$C$31,"B",$E$12:$E$31,"*")</f>
        <v>0</v>
      </c>
      <c r="AK50" s="427"/>
      <c r="AL50" s="142">
        <f>COUNTIFS($B$12:$B$31,AL$48,$C$12:$C$31,"A",$E$12:$E$31,"*")</f>
        <v>0</v>
      </c>
      <c r="AM50" s="142">
        <f>COUNTIFS($B$12:$B$31,AL$48,$C$12:$C$31,"B",$E$12:$E$31,"*")</f>
        <v>0</v>
      </c>
      <c r="AN50" s="100"/>
    </row>
    <row r="51" spans="1:40" ht="18" customHeight="1">
      <c r="A51" s="100"/>
      <c r="B51" s="112" t="s">
        <v>258</v>
      </c>
      <c r="C51" s="142">
        <f>COUNTIFS($B$12:$B$31,C$48,$C$12:$C$31,"C",$E$12:$E$31,"*")</f>
        <v>0</v>
      </c>
      <c r="D51" s="142">
        <f>COUNTIFS($B$12:$B$31,C$48,$C$12:$C$31,"D",$E$12:$E$31,"*")</f>
        <v>0</v>
      </c>
      <c r="E51" s="142">
        <f>COUNTIFS($B$12:$B$31,E$48,$C$12:$C$31,"C",$E$12:$E$31,"*")</f>
        <v>0</v>
      </c>
      <c r="F51" s="425">
        <f>COUNTIFS($B$12:$B$31,E$48,$C$12:$C$31,"D",$E$12:$E$31,"*")</f>
        <v>0</v>
      </c>
      <c r="G51" s="426"/>
      <c r="H51" s="427"/>
      <c r="I51" s="425">
        <f>COUNTIFS($B$12:$B$31,I$48,$C$12:$C$31,"C",$E$12:$E$31,"*")</f>
        <v>0</v>
      </c>
      <c r="J51" s="426"/>
      <c r="K51" s="427"/>
      <c r="L51" s="425">
        <f>COUNTIFS($B$12:$B$31,I$48,$C$12:$C$31,"D",$E$12:$E$31,"*")</f>
        <v>0</v>
      </c>
      <c r="M51" s="426"/>
      <c r="N51" s="427"/>
      <c r="O51" s="425">
        <f>COUNTIFS($B$12:$B$31,O$48,$C$12:$C$31,"C",$E$12:$E$31,"*")</f>
        <v>0</v>
      </c>
      <c r="P51" s="426"/>
      <c r="Q51" s="427"/>
      <c r="R51" s="425">
        <f>COUNTIFS($B$12:$B$31,O$48,$C$12:$C$31,"D",$E$12:$E$31,"*")</f>
        <v>0</v>
      </c>
      <c r="S51" s="426"/>
      <c r="T51" s="427"/>
      <c r="U51" s="425">
        <f>COUNTIFS($B$12:$B$31,U$48,$C$12:$C$31,"C",$E$12:$E$31,"*")</f>
        <v>0</v>
      </c>
      <c r="V51" s="426"/>
      <c r="W51" s="427"/>
      <c r="X51" s="425">
        <f>COUNTIFS($B$12:$B$31,U$48,$C$12:$C$31,"D",$E$12:$E$31,"*")</f>
        <v>0</v>
      </c>
      <c r="Y51" s="426"/>
      <c r="Z51" s="427"/>
      <c r="AA51" s="425">
        <f>COUNTIFS($B$12:$B$31,AA$48,$C$12:$C$31,"C",$E$12:$E$31,"*")</f>
        <v>0</v>
      </c>
      <c r="AB51" s="426"/>
      <c r="AC51" s="427"/>
      <c r="AD51" s="425">
        <f>COUNTIFS($B$12:$B$31,AA$48,$C$12:$C$31,"D",$E$12:$E$31,"*")</f>
        <v>0</v>
      </c>
      <c r="AE51" s="426"/>
      <c r="AF51" s="427"/>
      <c r="AG51" s="425">
        <f>COUNTIFS($B$12:$B$31,AG$48,$C$12:$C$31,"C",$E$12:$E$31,"*")</f>
        <v>0</v>
      </c>
      <c r="AH51" s="426"/>
      <c r="AI51" s="427"/>
      <c r="AJ51" s="425">
        <f>COUNTIFS($B$12:$B$31,AG$48,$C$12:$C$31,"D",$E$12:$E$31,"*")</f>
        <v>0</v>
      </c>
      <c r="AK51" s="427"/>
      <c r="AL51" s="142">
        <f>COUNTIFS($B$12:$B$31,AL$48,$C$12:$C$31,"C",$E$12:$E$31,"*")</f>
        <v>0</v>
      </c>
      <c r="AM51" s="142">
        <f>COUNTIFS($B$12:$B$31,AL$48,$C$12:$C$31,"D",$E$12:$E$31,"*")</f>
        <v>0</v>
      </c>
      <c r="AN51" s="100"/>
    </row>
    <row r="52" spans="1:40" ht="25" customHeight="1">
      <c r="A52" s="100"/>
      <c r="B52" s="112" t="s">
        <v>259</v>
      </c>
      <c r="C52" s="422" t="str">
        <f>IF($AK$3="４週",SUMIFS($AK$12:$AK$31,$B$12:$B$31,C48)/4/$AH$6,IF($AK$3="歴月",SUMIFS($AK$12:$AK$31,$B$12:$B$31,C48)/$AL$6,"記載する期間を選択してください"))</f>
        <v>記載する期間を選択してください</v>
      </c>
      <c r="D52" s="424"/>
      <c r="E52" s="422" t="str">
        <f>IF($AK$3="４週",SUMIFS($AK$12:$AK$31,$B$12:$B$31,E48)/4/$AH$6,IF($AK$3="歴月",SUMIFS($AK$12:$AK$31,$B$12:$B$31,E48)/$AL$6,"記載する期間を選択してください"))</f>
        <v>記載する期間を選択してください</v>
      </c>
      <c r="F52" s="423"/>
      <c r="G52" s="423"/>
      <c r="H52" s="424"/>
      <c r="I52" s="422" t="str">
        <f>IF($AK$3="４週",SUMIFS($AK$12:$AK$31,$B$12:$B$31,I48)/4/$AH$6,IF($AK$3="歴月",SUMIFS($AK$12:$AK$31,$B$12:$B$31,I48)/$AL$6,"記載する期間を選択してください"))</f>
        <v>記載する期間を選択してください</v>
      </c>
      <c r="J52" s="423"/>
      <c r="K52" s="423"/>
      <c r="L52" s="423"/>
      <c r="M52" s="423"/>
      <c r="N52" s="424"/>
      <c r="O52" s="422" t="str">
        <f>IF($AK$3="４週",SUMIFS($AK$12:$AK$31,$B$12:$B$31,O48)/4/$AH$6,IF($AK$3="歴月",SUMIFS($AK$12:$AK$31,$B$12:$B$31,O48)/$AL$6,"記載する期間を選択してください"))</f>
        <v>記載する期間を選択してください</v>
      </c>
      <c r="P52" s="423"/>
      <c r="Q52" s="423"/>
      <c r="R52" s="423"/>
      <c r="S52" s="423"/>
      <c r="T52" s="424"/>
      <c r="U52" s="422" t="str">
        <f>IF($AK$3="４週",SUMIFS($AK$12:$AK$31,$B$12:$B$31,U48)/4/$AH$6,IF($AK$3="歴月",SUMIFS($AK$12:$AK$31,$B$12:$B$31,U48)/$AL$6,"記載する期間を選択してください"))</f>
        <v>記載する期間を選択してください</v>
      </c>
      <c r="V52" s="423"/>
      <c r="W52" s="423"/>
      <c r="X52" s="423"/>
      <c r="Y52" s="423"/>
      <c r="Z52" s="424"/>
      <c r="AA52" s="422" t="str">
        <f>IF($AK$3="４週",SUMIFS($AK$12:$AK$31,$B$12:$B$31,AA48)/4/$AH$6,IF($AK$3="歴月",SUMIFS($AK$12:$AK$31,$B$12:$B$31,AA48)/$AL$6,"記載する期間を選択してください"))</f>
        <v>記載する期間を選択してください</v>
      </c>
      <c r="AB52" s="423"/>
      <c r="AC52" s="423"/>
      <c r="AD52" s="423"/>
      <c r="AE52" s="423"/>
      <c r="AF52" s="424"/>
      <c r="AG52" s="422" t="str">
        <f>IF($AK$3="４週",SUMIFS($AK$12:$AK$31,$B$12:$B$31,AG48)/4/$AH$6,IF($AK$3="歴月",SUMIFS($AK$12:$AK$31,$B$12:$B$31,AG48)/$AL$6,"記載する期間を選択してください"))</f>
        <v>記載する期間を選択してください</v>
      </c>
      <c r="AH52" s="423"/>
      <c r="AI52" s="423"/>
      <c r="AJ52" s="423"/>
      <c r="AK52" s="424"/>
      <c r="AL52" s="422" t="str">
        <f>IF($AK$3="４週",SUMIFS($AK$12:$AK$31,$B$12:$B$31,AL48)/4/$AH$6,IF($AK$3="歴月",SUMIFS($AK$12:$AK$31,$B$12:$B$31,AL48)/$AL$6,"記載する期間を選択してください"))</f>
        <v>記載する期間を選択してください</v>
      </c>
      <c r="AM52" s="424"/>
      <c r="AN52" s="100"/>
    </row>
    <row r="53" spans="1:40" ht="5.15" customHeight="1">
      <c r="A53" s="100"/>
      <c r="B53" s="103"/>
      <c r="C53" s="126">
        <v>2</v>
      </c>
      <c r="D53" s="126"/>
      <c r="E53" s="126">
        <v>3</v>
      </c>
      <c r="F53" s="126"/>
      <c r="G53" s="126"/>
      <c r="H53" s="126"/>
      <c r="I53" s="126">
        <v>4</v>
      </c>
      <c r="J53" s="126"/>
      <c r="K53" s="126"/>
      <c r="L53" s="126"/>
      <c r="M53" s="126"/>
      <c r="N53" s="126"/>
      <c r="O53" s="126">
        <v>5</v>
      </c>
      <c r="P53" s="126"/>
      <c r="Q53" s="126"/>
      <c r="R53" s="126"/>
      <c r="S53" s="126"/>
      <c r="T53" s="126"/>
      <c r="U53" s="126">
        <v>6</v>
      </c>
      <c r="V53" s="126"/>
      <c r="W53" s="126"/>
      <c r="X53" s="126"/>
      <c r="Y53" s="126"/>
      <c r="Z53" s="126"/>
      <c r="AA53" s="126">
        <v>7</v>
      </c>
      <c r="AB53" s="126"/>
      <c r="AC53" s="126"/>
      <c r="AD53" s="126"/>
      <c r="AE53" s="126"/>
      <c r="AF53" s="126"/>
      <c r="AG53" s="126">
        <v>8</v>
      </c>
      <c r="AH53" s="126"/>
      <c r="AI53" s="126"/>
      <c r="AJ53" s="126"/>
      <c r="AK53" s="126"/>
      <c r="AL53" s="126">
        <v>9</v>
      </c>
      <c r="AM53" s="143"/>
      <c r="AN53" s="100"/>
    </row>
    <row r="54" spans="1:40" ht="15" customHeight="1">
      <c r="A54" s="122" t="s">
        <v>209</v>
      </c>
      <c r="B54" s="123"/>
      <c r="C54" s="124"/>
      <c r="D54" s="124"/>
      <c r="E54" s="124"/>
      <c r="F54" s="125"/>
      <c r="G54" s="124"/>
      <c r="H54" s="126"/>
      <c r="I54" s="126"/>
      <c r="J54" s="126"/>
      <c r="K54" s="126"/>
      <c r="L54" s="126"/>
      <c r="M54" s="126"/>
      <c r="N54" s="126"/>
      <c r="O54" s="126"/>
      <c r="P54" s="126"/>
      <c r="Q54" s="126"/>
      <c r="R54" s="126">
        <v>6</v>
      </c>
      <c r="S54" s="126"/>
      <c r="T54" s="126"/>
      <c r="U54" s="126"/>
      <c r="V54" s="126"/>
      <c r="W54" s="126"/>
      <c r="X54" s="126">
        <v>7</v>
      </c>
      <c r="Y54" s="126"/>
      <c r="Z54" s="126"/>
      <c r="AA54" s="126"/>
      <c r="AB54" s="126"/>
      <c r="AC54" s="126"/>
      <c r="AD54" s="126">
        <v>8</v>
      </c>
      <c r="AE54" s="126"/>
      <c r="AF54" s="126"/>
      <c r="AG54" s="127"/>
      <c r="AH54" s="127"/>
      <c r="AI54" s="127"/>
      <c r="AJ54" s="127">
        <v>9</v>
      </c>
      <c r="AK54" s="128"/>
      <c r="AL54" s="128"/>
      <c r="AM54" s="100"/>
    </row>
    <row r="55" spans="1:40" s="122" customFormat="1" ht="15" customHeight="1">
      <c r="A55" s="122" t="s">
        <v>210</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211</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s="122" customFormat="1" ht="15" customHeight="1">
      <c r="A57" s="138" t="s">
        <v>320</v>
      </c>
      <c r="B57" s="129"/>
      <c r="C57" s="129"/>
      <c r="D57" s="129"/>
      <c r="E57" s="129"/>
      <c r="F57" s="129"/>
      <c r="G57" s="12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row>
    <row r="58" spans="1:40" s="122" customFormat="1" ht="15" customHeight="1">
      <c r="A58" s="122" t="s">
        <v>321</v>
      </c>
      <c r="B58" s="129"/>
      <c r="C58" s="129"/>
      <c r="D58" s="129"/>
      <c r="E58" s="129"/>
      <c r="F58" s="129"/>
      <c r="G58" s="12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row>
    <row r="59" spans="1:40" s="122" customFormat="1" ht="15" customHeight="1">
      <c r="A59" s="122" t="s">
        <v>322</v>
      </c>
      <c r="B59" s="129"/>
      <c r="C59" s="129"/>
      <c r="D59" s="129"/>
      <c r="E59" s="129"/>
      <c r="F59" s="129"/>
      <c r="G59" s="12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row>
    <row r="60" spans="1:40" ht="15" customHeight="1">
      <c r="A60" s="122" t="s">
        <v>214</v>
      </c>
      <c r="B60" s="130"/>
      <c r="C60" s="122"/>
      <c r="D60" s="122"/>
      <c r="E60" s="122"/>
      <c r="F60" s="122"/>
      <c r="G60" s="122"/>
    </row>
    <row r="61" spans="1:40" ht="15" customHeight="1">
      <c r="A61" s="122" t="s">
        <v>323</v>
      </c>
      <c r="B61" s="130"/>
      <c r="C61" s="122"/>
      <c r="D61" s="122"/>
      <c r="E61" s="122"/>
      <c r="F61" s="122"/>
      <c r="G61" s="122"/>
    </row>
    <row r="62" spans="1:40" ht="15" customHeight="1">
      <c r="A62" s="122"/>
      <c r="B62" s="111" t="s">
        <v>216</v>
      </c>
      <c r="C62" s="181" t="s">
        <v>217</v>
      </c>
      <c r="D62" s="181"/>
      <c r="E62" s="181"/>
      <c r="F62" s="122"/>
      <c r="G62" s="122"/>
    </row>
    <row r="63" spans="1:40" ht="15" customHeight="1">
      <c r="A63" s="122"/>
      <c r="B63" s="131" t="s">
        <v>218</v>
      </c>
      <c r="C63" s="183" t="s">
        <v>219</v>
      </c>
      <c r="D63" s="183"/>
      <c r="E63" s="183"/>
      <c r="F63" s="122"/>
      <c r="G63" s="122"/>
    </row>
    <row r="64" spans="1:40" ht="15" customHeight="1">
      <c r="A64" s="122"/>
      <c r="B64" s="131" t="s">
        <v>220</v>
      </c>
      <c r="C64" s="183" t="s">
        <v>221</v>
      </c>
      <c r="D64" s="183"/>
      <c r="E64" s="183"/>
      <c r="F64" s="122"/>
      <c r="G64" s="122"/>
    </row>
    <row r="65" spans="1:7" ht="15" customHeight="1">
      <c r="A65" s="122"/>
      <c r="B65" s="131" t="s">
        <v>222</v>
      </c>
      <c r="C65" s="183" t="s">
        <v>223</v>
      </c>
      <c r="D65" s="183"/>
      <c r="E65" s="183"/>
      <c r="F65" s="122"/>
      <c r="G65" s="122"/>
    </row>
    <row r="66" spans="1:7" ht="15" customHeight="1">
      <c r="A66" s="122"/>
      <c r="B66" s="131" t="s">
        <v>224</v>
      </c>
      <c r="C66" s="183" t="s">
        <v>225</v>
      </c>
      <c r="D66" s="183"/>
      <c r="E66" s="183"/>
      <c r="F66" s="122"/>
      <c r="G66" s="122"/>
    </row>
    <row r="67" spans="1:7" ht="15" customHeight="1">
      <c r="A67" s="122"/>
      <c r="B67" s="122" t="s">
        <v>226</v>
      </c>
      <c r="C67" s="122"/>
      <c r="D67" s="122"/>
      <c r="E67" s="122"/>
      <c r="F67" s="122"/>
      <c r="G67" s="122"/>
    </row>
    <row r="68" spans="1:7" ht="15" customHeight="1">
      <c r="A68" s="122"/>
      <c r="B68" s="122" t="s">
        <v>227</v>
      </c>
      <c r="C68" s="122"/>
      <c r="D68" s="122"/>
      <c r="E68" s="122"/>
      <c r="F68" s="122"/>
      <c r="G68" s="122"/>
    </row>
    <row r="69" spans="1:7" ht="15" customHeight="1">
      <c r="A69" s="122"/>
      <c r="B69" s="122" t="s">
        <v>228</v>
      </c>
      <c r="C69" s="122"/>
      <c r="D69" s="122"/>
      <c r="E69" s="122"/>
      <c r="F69" s="122"/>
      <c r="G69" s="122"/>
    </row>
    <row r="70" spans="1:7" ht="15" customHeight="1">
      <c r="A70" s="122" t="s">
        <v>324</v>
      </c>
      <c r="B70" s="130"/>
      <c r="C70" s="122"/>
      <c r="D70" s="122"/>
      <c r="E70" s="122"/>
      <c r="F70" s="122"/>
      <c r="G70" s="122"/>
    </row>
    <row r="71" spans="1:7" ht="15" customHeight="1">
      <c r="A71" s="122" t="s">
        <v>294</v>
      </c>
      <c r="B71" s="130"/>
      <c r="C71" s="122"/>
      <c r="D71" s="122"/>
      <c r="E71" s="122"/>
      <c r="F71" s="122"/>
      <c r="G71" s="122"/>
    </row>
    <row r="72" spans="1:7" ht="15" customHeight="1">
      <c r="A72" s="122" t="s">
        <v>231</v>
      </c>
      <c r="B72" s="130"/>
      <c r="C72" s="122"/>
      <c r="D72" s="122"/>
      <c r="E72" s="122"/>
      <c r="F72" s="122"/>
      <c r="G72" s="122"/>
    </row>
    <row r="73" spans="1:7" ht="15" customHeight="1">
      <c r="A73" s="122" t="s">
        <v>325</v>
      </c>
      <c r="B73" s="130"/>
      <c r="C73" s="122"/>
      <c r="D73" s="122"/>
      <c r="E73" s="122"/>
      <c r="F73" s="122"/>
      <c r="G73" s="122"/>
    </row>
    <row r="74" spans="1:7" ht="15" customHeight="1">
      <c r="A74" s="122" t="s">
        <v>326</v>
      </c>
      <c r="B74" s="130"/>
      <c r="C74" s="122"/>
      <c r="D74" s="122"/>
      <c r="E74" s="122"/>
      <c r="F74" s="122"/>
      <c r="G74" s="122"/>
    </row>
    <row r="75" spans="1:7" ht="15" customHeight="1">
      <c r="A75" s="122" t="s">
        <v>327</v>
      </c>
      <c r="B75" s="130"/>
      <c r="C75" s="122"/>
      <c r="D75" s="122"/>
      <c r="E75" s="122"/>
      <c r="F75" s="122"/>
      <c r="G75" s="122"/>
    </row>
    <row r="76" spans="1:7" ht="15" customHeight="1">
      <c r="A76" s="122"/>
      <c r="B76" s="122" t="s">
        <v>235</v>
      </c>
      <c r="C76" s="122"/>
      <c r="D76" s="122"/>
      <c r="E76" s="122"/>
      <c r="F76" s="122"/>
      <c r="G76" s="122"/>
    </row>
    <row r="77" spans="1:7" ht="15" customHeight="1">
      <c r="A77" s="122"/>
      <c r="B77" s="122" t="s">
        <v>236</v>
      </c>
      <c r="C77" s="122"/>
      <c r="D77" s="122"/>
      <c r="E77" s="122"/>
      <c r="F77" s="122"/>
      <c r="G77" s="122"/>
    </row>
    <row r="78" spans="1:7" ht="15" customHeight="1">
      <c r="A78" s="122" t="s">
        <v>336</v>
      </c>
      <c r="B78" s="130"/>
      <c r="C78" s="122"/>
      <c r="D78" s="122"/>
      <c r="E78" s="122"/>
      <c r="F78" s="122"/>
      <c r="G78" s="122"/>
    </row>
    <row r="79" spans="1:7" ht="15" customHeight="1">
      <c r="A79" s="122" t="s">
        <v>238</v>
      </c>
      <c r="B79" s="130"/>
      <c r="C79" s="122"/>
      <c r="D79" s="122"/>
      <c r="E79" s="122"/>
      <c r="F79" s="122"/>
      <c r="G79" s="122"/>
    </row>
    <row r="80" spans="1:7" ht="15" customHeight="1">
      <c r="A80" s="122" t="s">
        <v>337</v>
      </c>
      <c r="B80" s="130"/>
      <c r="C80" s="122"/>
      <c r="D80" s="122"/>
      <c r="E80" s="122"/>
      <c r="F80" s="122"/>
      <c r="G80" s="122"/>
    </row>
    <row r="81" spans="1:7" ht="15" customHeight="1">
      <c r="A81" s="122" t="s">
        <v>338</v>
      </c>
      <c r="B81" s="130"/>
      <c r="C81" s="122"/>
      <c r="D81" s="122"/>
      <c r="E81" s="122"/>
      <c r="F81" s="122"/>
      <c r="G81" s="122"/>
    </row>
    <row r="82" spans="1:7" ht="15" customHeight="1">
      <c r="A82" s="122" t="s">
        <v>241</v>
      </c>
      <c r="B82" s="130"/>
      <c r="C82" s="122"/>
      <c r="D82" s="122"/>
      <c r="E82" s="122"/>
      <c r="F82" s="122"/>
      <c r="G82" s="122"/>
    </row>
    <row r="83" spans="1:7" ht="15" customHeight="1">
      <c r="A83" s="122" t="s">
        <v>242</v>
      </c>
      <c r="B83" s="130"/>
      <c r="C83" s="122"/>
      <c r="D83" s="122"/>
      <c r="E83" s="122"/>
      <c r="F83" s="122"/>
      <c r="G83" s="122"/>
    </row>
    <row r="84" spans="1:7" ht="15" customHeight="1">
      <c r="A84" s="122" t="s">
        <v>331</v>
      </c>
      <c r="B84" s="130"/>
      <c r="C84" s="122"/>
      <c r="D84" s="122"/>
      <c r="E84" s="122"/>
      <c r="F84" s="122"/>
      <c r="G84" s="122"/>
    </row>
    <row r="85" spans="1:7" ht="15" customHeight="1">
      <c r="A85" s="122" t="s">
        <v>332</v>
      </c>
      <c r="B85" s="130"/>
      <c r="C85" s="122"/>
      <c r="D85" s="122"/>
      <c r="E85" s="122"/>
      <c r="F85" s="122"/>
      <c r="G85" s="122"/>
    </row>
  </sheetData>
  <mergeCells count="147">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A34:E34"/>
    <mergeCell ref="AM34:AN34"/>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
  <dataValidations count="8">
    <dataValidation type="list" allowBlank="1" showInputMessage="1" showErrorMessage="1" sqref="C12:C31" xr:uid="{94EBE7AF-4552-47D4-B2EE-528077FAB56C}">
      <formula1>"A,B,C,D"</formula1>
    </dataValidation>
    <dataValidation operator="greaterThanOrEqual" allowBlank="1" showInputMessage="1" showErrorMessage="1" sqref="I46 AJ40:AJ41 AL40 L42 L46 I42" xr:uid="{BE5A6D02-17D5-42C0-BA60-3CFC155F2D6E}"/>
    <dataValidation type="whole" operator="greaterThanOrEqual" allowBlank="1" showInputMessage="1" showErrorMessage="1" sqref="I40:I41 D40:F41 AG40:AG41 AD40:AD41 AA40:AA41 X40:X41 U40:U41 R40:R41 O40:O41 L40:L41" xr:uid="{F8072109-92CB-446D-B2B5-919C8C1C1DAD}">
      <formula1>0</formula1>
    </dataValidation>
    <dataValidation type="list" allowBlank="1" showInputMessage="1" showErrorMessage="1" sqref="AK4:AN4" xr:uid="{AC64E2F9-18D7-4650-AB77-96563277420F}">
      <formula1>"予定,実績"</formula1>
    </dataValidation>
    <dataValidation type="list" allowBlank="1" showInputMessage="1" showErrorMessage="1" sqref="AK3:AN3" xr:uid="{B4159595-090A-43C3-B7D9-8FAFE43B501F}">
      <formula1>"４週,歴月"</formula1>
    </dataValidation>
    <dataValidation type="list" allowBlank="1" showInputMessage="1" sqref="B14:B31" xr:uid="{4CCE0A38-7537-4235-B85D-D4036F379C77}">
      <formula1>INDIRECT($AK$1)</formula1>
    </dataValidation>
    <dataValidation allowBlank="1" showInputMessage="1" sqref="B12:B13" xr:uid="{B5CF1B10-8332-45C2-8825-8B68231082A8}"/>
    <dataValidation type="list" allowBlank="1" showInputMessage="1" showErrorMessage="1" sqref="AK5:AN5" xr:uid="{FA618178-62AD-41C8-A5FB-724325B0295C}">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D47CC-B391-4BE9-AF6D-882119995243}">
  <sheetPr>
    <tabColor theme="5"/>
  </sheetPr>
  <dimension ref="A1:AO85"/>
  <sheetViews>
    <sheetView showGridLines="0" view="pageBreakPreview" zoomScaleNormal="106" zoomScaleSheetLayoutView="100" workbookViewId="0">
      <selection activeCell="AM8" sqref="AM8:AN11"/>
    </sheetView>
  </sheetViews>
  <sheetFormatPr defaultColWidth="8.25" defaultRowHeight="21" customHeight="1"/>
  <cols>
    <col min="1" max="1" width="2.58203125" style="103" customWidth="1"/>
    <col min="2" max="2" width="15" style="97" customWidth="1"/>
    <col min="3" max="3" width="6.58203125" style="103" customWidth="1"/>
    <col min="4" max="5" width="7.58203125" style="103" customWidth="1"/>
    <col min="6" max="36" width="2.58203125" style="103" customWidth="1"/>
    <col min="37" max="37" width="6.58203125" style="103" customWidth="1"/>
    <col min="38" max="38" width="7.33203125" style="103" customWidth="1"/>
    <col min="39" max="39" width="7.58203125" style="103" customWidth="1"/>
    <col min="40" max="40" width="5.58203125" style="103" customWidth="1"/>
    <col min="41" max="41" width="4.33203125" style="103" customWidth="1"/>
    <col min="42" max="59" width="2.33203125" style="103" customWidth="1"/>
    <col min="60"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433</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T5" s="106"/>
      <c r="U5" s="106"/>
      <c r="V5" s="106"/>
      <c r="W5" s="106"/>
      <c r="Y5" s="107"/>
      <c r="Z5" s="107"/>
      <c r="AA5" s="107"/>
      <c r="AB5" s="100"/>
      <c r="AC5" s="107"/>
      <c r="AD5" s="154"/>
      <c r="AE5" s="154"/>
      <c r="AF5" s="154"/>
      <c r="AG5" s="154"/>
      <c r="AH5" s="154"/>
      <c r="AI5" s="150" t="s">
        <v>301</v>
      </c>
      <c r="AJ5" s="155"/>
      <c r="AK5" s="465"/>
      <c r="AL5" s="465"/>
      <c r="AM5" s="465"/>
      <c r="AN5" s="465"/>
    </row>
    <row r="6" spans="1:40" ht="18" customHeight="1">
      <c r="A6" s="106"/>
      <c r="B6" s="106"/>
      <c r="C6" s="106"/>
      <c r="D6" s="106"/>
      <c r="E6" s="106"/>
      <c r="F6" s="106"/>
      <c r="G6" s="106"/>
      <c r="H6" s="106"/>
      <c r="I6" s="106"/>
      <c r="J6" s="106"/>
      <c r="K6" s="106"/>
      <c r="L6" s="106"/>
      <c r="M6" s="106"/>
      <c r="N6" s="106"/>
      <c r="O6" s="106"/>
      <c r="P6" s="106"/>
      <c r="Q6" s="106"/>
      <c r="R6" s="106"/>
      <c r="S6" s="106"/>
      <c r="U6" s="106"/>
      <c r="V6" s="106"/>
      <c r="W6" s="106"/>
      <c r="Y6" s="107"/>
      <c r="Z6" s="107"/>
      <c r="AA6" s="107"/>
      <c r="AB6" s="100"/>
      <c r="AC6" s="107"/>
      <c r="AD6" s="107"/>
      <c r="AE6" s="107"/>
      <c r="AF6" s="107"/>
      <c r="AG6" s="108" t="s">
        <v>303</v>
      </c>
      <c r="AH6" s="192"/>
      <c r="AI6" s="192"/>
      <c r="AJ6" s="192"/>
      <c r="AK6" s="107" t="s">
        <v>197</v>
      </c>
      <c r="AL6" s="132"/>
      <c r="AM6" s="107" t="s">
        <v>198</v>
      </c>
      <c r="AN6" s="100"/>
    </row>
    <row r="7" spans="1:40" ht="17.25" customHeight="1">
      <c r="A7" s="100"/>
      <c r="B7" s="109"/>
      <c r="C7" s="109"/>
      <c r="D7" s="109"/>
      <c r="E7" s="109"/>
      <c r="F7" s="109"/>
      <c r="G7" s="109"/>
      <c r="H7" s="109"/>
      <c r="I7" s="109"/>
      <c r="J7" s="109"/>
      <c r="K7" s="109"/>
      <c r="L7" s="109"/>
      <c r="M7" s="109"/>
      <c r="N7" s="109"/>
      <c r="O7" s="109"/>
      <c r="P7" s="109"/>
      <c r="Q7" s="109"/>
      <c r="R7" s="109"/>
      <c r="S7" s="109"/>
      <c r="T7" s="109"/>
      <c r="U7" s="109"/>
      <c r="V7" s="109"/>
      <c r="W7" s="109"/>
      <c r="X7" s="104"/>
      <c r="Y7" s="104"/>
      <c r="Z7" s="104"/>
      <c r="AA7" s="104"/>
      <c r="AB7" s="104"/>
      <c r="AC7" s="104"/>
      <c r="AD7" s="104"/>
      <c r="AE7" s="104"/>
      <c r="AF7" s="104"/>
      <c r="AG7" s="104"/>
      <c r="AH7" s="104"/>
      <c r="AI7" s="104"/>
      <c r="AJ7" s="104"/>
      <c r="AK7" s="104"/>
      <c r="AL7" s="104"/>
      <c r="AM7" s="100"/>
      <c r="AN7" s="100"/>
    </row>
    <row r="8" spans="1:40" ht="15" customHeight="1">
      <c r="A8" s="187" t="s">
        <v>199</v>
      </c>
      <c r="B8" s="193" t="s">
        <v>304</v>
      </c>
      <c r="C8" s="195" t="s">
        <v>305</v>
      </c>
      <c r="D8" s="181" t="s">
        <v>306</v>
      </c>
      <c r="E8" s="185" t="s">
        <v>307</v>
      </c>
      <c r="F8" s="198" t="s">
        <v>308</v>
      </c>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9" t="s">
        <v>309</v>
      </c>
      <c r="AL8" s="189" t="s">
        <v>310</v>
      </c>
      <c r="AM8" s="190" t="s">
        <v>311</v>
      </c>
      <c r="AN8" s="190"/>
    </row>
    <row r="9" spans="1:40" ht="15" customHeight="1">
      <c r="A9" s="187"/>
      <c r="B9" s="194"/>
      <c r="C9" s="196"/>
      <c r="D9" s="181"/>
      <c r="E9" s="185"/>
      <c r="F9" s="181" t="s">
        <v>1</v>
      </c>
      <c r="G9" s="181"/>
      <c r="H9" s="181"/>
      <c r="I9" s="181"/>
      <c r="J9" s="181"/>
      <c r="K9" s="181"/>
      <c r="L9" s="181"/>
      <c r="M9" s="181" t="s">
        <v>2</v>
      </c>
      <c r="N9" s="181"/>
      <c r="O9" s="181"/>
      <c r="P9" s="181"/>
      <c r="Q9" s="181"/>
      <c r="R9" s="181"/>
      <c r="S9" s="181"/>
      <c r="T9" s="181" t="s">
        <v>3</v>
      </c>
      <c r="U9" s="181"/>
      <c r="V9" s="181"/>
      <c r="W9" s="181"/>
      <c r="X9" s="181"/>
      <c r="Y9" s="181"/>
      <c r="Z9" s="181"/>
      <c r="AA9" s="181" t="s">
        <v>4</v>
      </c>
      <c r="AB9" s="181"/>
      <c r="AC9" s="181"/>
      <c r="AD9" s="181"/>
      <c r="AE9" s="181"/>
      <c r="AF9" s="181"/>
      <c r="AG9" s="181"/>
      <c r="AH9" s="181" t="s">
        <v>208</v>
      </c>
      <c r="AI9" s="181"/>
      <c r="AJ9" s="181"/>
      <c r="AK9" s="199"/>
      <c r="AL9" s="189"/>
      <c r="AM9" s="190"/>
      <c r="AN9" s="190"/>
    </row>
    <row r="10" spans="1:40" ht="15" customHeight="1">
      <c r="A10" s="187"/>
      <c r="B10" s="463" t="s">
        <v>245</v>
      </c>
      <c r="C10" s="196"/>
      <c r="D10" s="181"/>
      <c r="E10" s="185"/>
      <c r="F10" s="113">
        <f>DATE($M$2,$S$2,1)</f>
        <v>45992</v>
      </c>
      <c r="G10" s="113">
        <f>DATE($M$2,$S$2,2)</f>
        <v>45993</v>
      </c>
      <c r="H10" s="113">
        <f>DATE($M$2,$S$2,3)</f>
        <v>45994</v>
      </c>
      <c r="I10" s="113">
        <f>DATE($M$2,$S$2,4)</f>
        <v>45995</v>
      </c>
      <c r="J10" s="113">
        <f>DATE($M$2,$S$2,5)</f>
        <v>45996</v>
      </c>
      <c r="K10" s="113">
        <f>DATE($M$2,$S$2,6)</f>
        <v>45997</v>
      </c>
      <c r="L10" s="113">
        <f>DATE($M$2,$S$2,7)</f>
        <v>45998</v>
      </c>
      <c r="M10" s="113">
        <f>DATE($M$2,$S$2,8)</f>
        <v>45999</v>
      </c>
      <c r="N10" s="113">
        <f>DATE($M$2,$S$2,9)</f>
        <v>46000</v>
      </c>
      <c r="O10" s="113">
        <f>DATE($M$2,$S$2,10)</f>
        <v>46001</v>
      </c>
      <c r="P10" s="113">
        <f>DATE($M$2,$S$2,11)</f>
        <v>46002</v>
      </c>
      <c r="Q10" s="113">
        <f>DATE($M$2,$S$2,12)</f>
        <v>46003</v>
      </c>
      <c r="R10" s="113">
        <f>DATE($M$2,$S$2,13)</f>
        <v>46004</v>
      </c>
      <c r="S10" s="113">
        <f>DATE($M$2,$S$2,14)</f>
        <v>46005</v>
      </c>
      <c r="T10" s="113">
        <f>DATE($M$2,$S$2,15)</f>
        <v>46006</v>
      </c>
      <c r="U10" s="113">
        <f>DATE($M$2,$S$2,16)</f>
        <v>46007</v>
      </c>
      <c r="V10" s="113">
        <f>DATE($M$2,$S$2,17)</f>
        <v>46008</v>
      </c>
      <c r="W10" s="113">
        <f>DATE($M$2,$S$2,18)</f>
        <v>46009</v>
      </c>
      <c r="X10" s="113">
        <f>DATE($M$2,$S$2,19)</f>
        <v>46010</v>
      </c>
      <c r="Y10" s="113">
        <f>DATE($M$2,$S$2,20)</f>
        <v>46011</v>
      </c>
      <c r="Z10" s="113">
        <f>DATE($M$2,$S$2,21)</f>
        <v>46012</v>
      </c>
      <c r="AA10" s="113">
        <f>DATE($M$2,$S$2,22)</f>
        <v>46013</v>
      </c>
      <c r="AB10" s="113">
        <f>DATE($M$2,$S$2,23)</f>
        <v>46014</v>
      </c>
      <c r="AC10" s="113">
        <f>DATE($M$2,$S$2,24)</f>
        <v>46015</v>
      </c>
      <c r="AD10" s="113">
        <f>DATE($M$2,$S$2,25)</f>
        <v>46016</v>
      </c>
      <c r="AE10" s="113">
        <f>DATE($M$2,$S$2,26)</f>
        <v>46017</v>
      </c>
      <c r="AF10" s="113">
        <f>DATE($M$2,$S$2,27)</f>
        <v>46018</v>
      </c>
      <c r="AG10" s="113">
        <f>DATE($M$2,$S$2,28)</f>
        <v>46019</v>
      </c>
      <c r="AH10" s="113">
        <f>IF(DAY(EOMONTH(F10,0))&lt;29,"",DATE($M$2,$S$2,29))</f>
        <v>46020</v>
      </c>
      <c r="AI10" s="113">
        <f>IF(DAY(EOMONTH(F10,0))&lt;30,"",DATE($M$2,$S$2,30))</f>
        <v>46021</v>
      </c>
      <c r="AJ10" s="113">
        <f>IF(DAY(EOMONTH(F10,0))&lt;31,"",DATE($M$2,$S$2,31))</f>
        <v>46022</v>
      </c>
      <c r="AK10" s="199"/>
      <c r="AL10" s="189"/>
      <c r="AM10" s="190"/>
      <c r="AN10" s="190"/>
    </row>
    <row r="11" spans="1:40" ht="15" customHeight="1">
      <c r="A11" s="187"/>
      <c r="B11" s="464"/>
      <c r="C11" s="197"/>
      <c r="D11" s="181"/>
      <c r="E11" s="185"/>
      <c r="F11" s="114">
        <f>DATE($M$2,$S$2,1)</f>
        <v>45992</v>
      </c>
      <c r="G11" s="114">
        <f>DATE($M$2,$S$2,2)</f>
        <v>45993</v>
      </c>
      <c r="H11" s="114">
        <f>DATE($M$2,$S$2,3)</f>
        <v>45994</v>
      </c>
      <c r="I11" s="114">
        <f>DATE($M$2,$S$2,4)</f>
        <v>45995</v>
      </c>
      <c r="J11" s="114">
        <f>DATE($M$2,$S$2,5)</f>
        <v>45996</v>
      </c>
      <c r="K11" s="114">
        <f>DATE($M$2,$S$2,6)</f>
        <v>45997</v>
      </c>
      <c r="L11" s="114">
        <f>DATE($M$2,$S$2,7)</f>
        <v>45998</v>
      </c>
      <c r="M11" s="114">
        <f>DATE($M$2,$S$2,8)</f>
        <v>45999</v>
      </c>
      <c r="N11" s="114">
        <f>DATE($M$2,$S$2,9)</f>
        <v>46000</v>
      </c>
      <c r="O11" s="114">
        <f>DATE($M$2,$S$2,10)</f>
        <v>46001</v>
      </c>
      <c r="P11" s="114">
        <f>DATE($M$2,$S$2,11)</f>
        <v>46002</v>
      </c>
      <c r="Q11" s="114">
        <f>DATE($M$2,$S$2,12)</f>
        <v>46003</v>
      </c>
      <c r="R11" s="114">
        <f>DATE($M$2,$S$2,13)</f>
        <v>46004</v>
      </c>
      <c r="S11" s="114">
        <f>DATE($M$2,$S$2,14)</f>
        <v>46005</v>
      </c>
      <c r="T11" s="114">
        <f>DATE($M$2,$S$2,15)</f>
        <v>46006</v>
      </c>
      <c r="U11" s="114">
        <f>DATE($M$2,$S$2,16)</f>
        <v>46007</v>
      </c>
      <c r="V11" s="114">
        <f>DATE($M$2,$S$2,17)</f>
        <v>46008</v>
      </c>
      <c r="W11" s="114">
        <f>DATE($M$2,$S$2,18)</f>
        <v>46009</v>
      </c>
      <c r="X11" s="114">
        <f>DATE($M$2,$S$2,19)</f>
        <v>46010</v>
      </c>
      <c r="Y11" s="114">
        <f>DATE($M$2,$S$2,20)</f>
        <v>46011</v>
      </c>
      <c r="Z11" s="114">
        <f>DATE($M$2,$S$2,21)</f>
        <v>46012</v>
      </c>
      <c r="AA11" s="114">
        <f>DATE($M$2,$S$2,22)</f>
        <v>46013</v>
      </c>
      <c r="AB11" s="114">
        <f>DATE($M$2,$S$2,23)</f>
        <v>46014</v>
      </c>
      <c r="AC11" s="114">
        <f>DATE($M$2,$S$2,24)</f>
        <v>46015</v>
      </c>
      <c r="AD11" s="114">
        <f>DATE($M$2,$S$2,25)</f>
        <v>46016</v>
      </c>
      <c r="AE11" s="114">
        <f>DATE($M$2,$S$2,26)</f>
        <v>46017</v>
      </c>
      <c r="AF11" s="114">
        <f>DATE($M$2,$S$2,27)</f>
        <v>46018</v>
      </c>
      <c r="AG11" s="114">
        <f>DATE($M$2,$S$2,28)</f>
        <v>46019</v>
      </c>
      <c r="AH11" s="114">
        <f>IF(DAY(EOMONTH(F11,0))&lt;29,"",DATE($M$2,$S$2,29))</f>
        <v>46020</v>
      </c>
      <c r="AI11" s="114">
        <f>IF(DAY(EOMONTH(F11,0))&lt;30,"",DATE($M$2,$S$2,30))</f>
        <v>46021</v>
      </c>
      <c r="AJ11" s="114">
        <f>IF(DAY(EOMONTH(F11,0))&lt;31,"",DATE($M$2,$S$2,31))</f>
        <v>46022</v>
      </c>
      <c r="AK11" s="199"/>
      <c r="AL11" s="189"/>
      <c r="AM11" s="190"/>
      <c r="AN11" s="190"/>
    </row>
    <row r="12" spans="1:40" ht="18" customHeight="1">
      <c r="A12" s="110">
        <v>1</v>
      </c>
      <c r="B12" s="133" t="s">
        <v>246</v>
      </c>
      <c r="C12" s="115" t="s">
        <v>218</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+SUM(F12:AJ12)</f>
        <v>0</v>
      </c>
      <c r="AL12" s="118">
        <f t="shared" ref="AL12:AL32" si="0">IF($AK$3="４週",AK12/4,AK12/(DAY(EOMONTH($F$10,0))/7))</f>
        <v>0</v>
      </c>
      <c r="AM12" s="184"/>
      <c r="AN12" s="184"/>
    </row>
    <row r="13" spans="1:40" ht="18" customHeight="1">
      <c r="A13" s="110">
        <v>2</v>
      </c>
      <c r="B13" s="133" t="s">
        <v>264</v>
      </c>
      <c r="C13" s="115" t="s">
        <v>220</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ref="AK13:AK32" si="1">+SUM(F13:AJ13)</f>
        <v>0</v>
      </c>
      <c r="AL13" s="118">
        <f t="shared" si="0"/>
        <v>0</v>
      </c>
      <c r="AM13" s="184"/>
      <c r="AN13" s="184"/>
    </row>
    <row r="14" spans="1:40" ht="18" customHeight="1">
      <c r="A14" s="110">
        <v>3</v>
      </c>
      <c r="B14" s="133" t="s">
        <v>313</v>
      </c>
      <c r="C14" s="115" t="s">
        <v>222</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1"/>
        <v>0</v>
      </c>
      <c r="AL14" s="118">
        <f t="shared" si="0"/>
        <v>0</v>
      </c>
      <c r="AM14" s="184"/>
      <c r="AN14" s="184"/>
    </row>
    <row r="15" spans="1:40" ht="18" customHeight="1">
      <c r="A15" s="110">
        <v>4</v>
      </c>
      <c r="B15" s="133" t="s">
        <v>334</v>
      </c>
      <c r="C15" s="115" t="s">
        <v>224</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1"/>
        <v>0</v>
      </c>
      <c r="AL15" s="118">
        <f t="shared" si="0"/>
        <v>0</v>
      </c>
      <c r="AM15" s="184"/>
      <c r="AN15" s="184"/>
    </row>
    <row r="16" spans="1:40" ht="18" customHeight="1">
      <c r="A16" s="110">
        <v>5</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1"/>
        <v>0</v>
      </c>
      <c r="AL16" s="118">
        <f t="shared" si="0"/>
        <v>0</v>
      </c>
      <c r="AM16" s="184"/>
      <c r="AN16" s="184"/>
    </row>
    <row r="17" spans="1:40" ht="18" customHeight="1">
      <c r="A17" s="110">
        <v>6</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1"/>
        <v>0</v>
      </c>
      <c r="AL17" s="118">
        <f t="shared" si="0"/>
        <v>0</v>
      </c>
      <c r="AM17" s="184"/>
      <c r="AN17" s="184"/>
    </row>
    <row r="18" spans="1:40" ht="18" customHeight="1">
      <c r="A18" s="110">
        <v>7</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1"/>
        <v>0</v>
      </c>
      <c r="AL18" s="118">
        <f t="shared" si="0"/>
        <v>0</v>
      </c>
      <c r="AM18" s="184"/>
      <c r="AN18" s="184"/>
    </row>
    <row r="19" spans="1:40" ht="18" customHeight="1">
      <c r="A19" s="110">
        <v>8</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1"/>
        <v>0</v>
      </c>
      <c r="AL19" s="118">
        <f t="shared" si="0"/>
        <v>0</v>
      </c>
      <c r="AM19" s="184"/>
      <c r="AN19" s="184"/>
    </row>
    <row r="20" spans="1:40" ht="18" customHeight="1">
      <c r="A20" s="110">
        <v>9</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1"/>
        <v>0</v>
      </c>
      <c r="AL20" s="118">
        <f t="shared" si="0"/>
        <v>0</v>
      </c>
      <c r="AM20" s="184"/>
      <c r="AN20" s="184"/>
    </row>
    <row r="21" spans="1:40" ht="18" customHeight="1">
      <c r="A21" s="110">
        <v>10</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1"/>
        <v>0</v>
      </c>
      <c r="AL21" s="118">
        <f t="shared" si="0"/>
        <v>0</v>
      </c>
      <c r="AM21" s="184"/>
      <c r="AN21" s="184"/>
    </row>
    <row r="22" spans="1:40" ht="18" customHeight="1">
      <c r="A22" s="110">
        <v>11</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1"/>
        <v>0</v>
      </c>
      <c r="AL22" s="118">
        <f t="shared" si="0"/>
        <v>0</v>
      </c>
      <c r="AM22" s="184"/>
      <c r="AN22" s="184"/>
    </row>
    <row r="23" spans="1:40" ht="18" customHeight="1">
      <c r="A23" s="110">
        <v>12</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1"/>
        <v>0</v>
      </c>
      <c r="AL23" s="118">
        <f t="shared" si="0"/>
        <v>0</v>
      </c>
      <c r="AM23" s="184"/>
      <c r="AN23" s="184"/>
    </row>
    <row r="24" spans="1:40" ht="18" customHeight="1">
      <c r="A24" s="110">
        <v>13</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1"/>
        <v>0</v>
      </c>
      <c r="AL24" s="118">
        <f t="shared" si="0"/>
        <v>0</v>
      </c>
      <c r="AM24" s="184"/>
      <c r="AN24" s="184"/>
    </row>
    <row r="25" spans="1:40" ht="18" customHeight="1">
      <c r="A25" s="110">
        <v>14</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1"/>
        <v>0</v>
      </c>
      <c r="AL25" s="118">
        <f t="shared" si="0"/>
        <v>0</v>
      </c>
      <c r="AM25" s="184"/>
      <c r="AN25" s="184"/>
    </row>
    <row r="26" spans="1:40" ht="18" customHeight="1">
      <c r="A26" s="110">
        <v>15</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1"/>
        <v>0</v>
      </c>
      <c r="AL26" s="118">
        <f t="shared" si="0"/>
        <v>0</v>
      </c>
      <c r="AM26" s="184"/>
      <c r="AN26" s="184"/>
    </row>
    <row r="27" spans="1:40" ht="18" customHeight="1">
      <c r="A27" s="110">
        <v>16</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1"/>
        <v>0</v>
      </c>
      <c r="AL27" s="118">
        <f t="shared" si="0"/>
        <v>0</v>
      </c>
      <c r="AM27" s="184"/>
      <c r="AN27" s="184"/>
    </row>
    <row r="28" spans="1:40" ht="18" customHeight="1">
      <c r="A28" s="110">
        <v>17</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1"/>
        <v>0</v>
      </c>
      <c r="AL28" s="118">
        <f t="shared" si="0"/>
        <v>0</v>
      </c>
      <c r="AM28" s="184"/>
      <c r="AN28" s="184"/>
    </row>
    <row r="29" spans="1:40" ht="18" customHeight="1">
      <c r="A29" s="110">
        <v>18</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1"/>
        <v>0</v>
      </c>
      <c r="AL29" s="118">
        <f t="shared" si="0"/>
        <v>0</v>
      </c>
      <c r="AM29" s="184"/>
      <c r="AN29" s="184"/>
    </row>
    <row r="30" spans="1:40" ht="18" customHeight="1">
      <c r="A30" s="110">
        <v>19</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1"/>
        <v>0</v>
      </c>
      <c r="AL30" s="118">
        <f t="shared" si="0"/>
        <v>0</v>
      </c>
      <c r="AM30" s="184"/>
      <c r="AN30" s="184"/>
    </row>
    <row r="31" spans="1:40" ht="18" customHeight="1">
      <c r="A31" s="110">
        <v>20</v>
      </c>
      <c r="B31" s="133"/>
      <c r="C31" s="115"/>
      <c r="D31" s="134"/>
      <c r="E31" s="135"/>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f t="shared" si="1"/>
        <v>0</v>
      </c>
      <c r="AL31" s="118">
        <f t="shared" si="0"/>
        <v>0</v>
      </c>
      <c r="AM31" s="184"/>
      <c r="AN31" s="184"/>
    </row>
    <row r="32" spans="1:40" ht="18" customHeight="1">
      <c r="A32" s="185" t="s">
        <v>76</v>
      </c>
      <c r="B32" s="186"/>
      <c r="C32" s="186"/>
      <c r="D32" s="186"/>
      <c r="E32" s="186"/>
      <c r="F32" s="119">
        <f>+SUM(F12:F31)</f>
        <v>0</v>
      </c>
      <c r="G32" s="119">
        <f t="shared" ref="G32:AJ32" si="2">+SUM(G12:G31)</f>
        <v>0</v>
      </c>
      <c r="H32" s="119">
        <f t="shared" si="2"/>
        <v>0</v>
      </c>
      <c r="I32" s="119">
        <f t="shared" si="2"/>
        <v>0</v>
      </c>
      <c r="J32" s="119">
        <f t="shared" si="2"/>
        <v>0</v>
      </c>
      <c r="K32" s="119">
        <f t="shared" si="2"/>
        <v>0</v>
      </c>
      <c r="L32" s="119">
        <f t="shared" si="2"/>
        <v>0</v>
      </c>
      <c r="M32" s="119">
        <f t="shared" si="2"/>
        <v>0</v>
      </c>
      <c r="N32" s="119">
        <f t="shared" si="2"/>
        <v>0</v>
      </c>
      <c r="O32" s="119">
        <f t="shared" si="2"/>
        <v>0</v>
      </c>
      <c r="P32" s="119">
        <f t="shared" si="2"/>
        <v>0</v>
      </c>
      <c r="Q32" s="119">
        <f t="shared" si="2"/>
        <v>0</v>
      </c>
      <c r="R32" s="119">
        <f t="shared" si="2"/>
        <v>0</v>
      </c>
      <c r="S32" s="119">
        <f t="shared" si="2"/>
        <v>0</v>
      </c>
      <c r="T32" s="119">
        <f t="shared" si="2"/>
        <v>0</v>
      </c>
      <c r="U32" s="119">
        <f t="shared" si="2"/>
        <v>0</v>
      </c>
      <c r="V32" s="119">
        <f t="shared" si="2"/>
        <v>0</v>
      </c>
      <c r="W32" s="119">
        <f t="shared" si="2"/>
        <v>0</v>
      </c>
      <c r="X32" s="119">
        <f t="shared" si="2"/>
        <v>0</v>
      </c>
      <c r="Y32" s="119">
        <f t="shared" si="2"/>
        <v>0</v>
      </c>
      <c r="Z32" s="119">
        <f t="shared" si="2"/>
        <v>0</v>
      </c>
      <c r="AA32" s="119">
        <f t="shared" si="2"/>
        <v>0</v>
      </c>
      <c r="AB32" s="119">
        <f t="shared" si="2"/>
        <v>0</v>
      </c>
      <c r="AC32" s="119">
        <f t="shared" si="2"/>
        <v>0</v>
      </c>
      <c r="AD32" s="119">
        <f t="shared" si="2"/>
        <v>0</v>
      </c>
      <c r="AE32" s="119">
        <f t="shared" si="2"/>
        <v>0</v>
      </c>
      <c r="AF32" s="119">
        <f t="shared" si="2"/>
        <v>0</v>
      </c>
      <c r="AG32" s="119">
        <f t="shared" si="2"/>
        <v>0</v>
      </c>
      <c r="AH32" s="119">
        <f t="shared" si="2"/>
        <v>0</v>
      </c>
      <c r="AI32" s="119">
        <f t="shared" si="2"/>
        <v>0</v>
      </c>
      <c r="AJ32" s="119">
        <f t="shared" si="2"/>
        <v>0</v>
      </c>
      <c r="AK32" s="117">
        <f t="shared" si="1"/>
        <v>0</v>
      </c>
      <c r="AL32" s="118">
        <f t="shared" si="0"/>
        <v>0</v>
      </c>
      <c r="AM32" s="187"/>
      <c r="AN32" s="187"/>
    </row>
    <row r="33" spans="1:41" ht="18" customHeight="1">
      <c r="A33" s="186" t="s">
        <v>6</v>
      </c>
      <c r="B33" s="186"/>
      <c r="C33" s="186"/>
      <c r="D33" s="186"/>
      <c r="E33" s="188"/>
      <c r="F33" s="120">
        <v>12</v>
      </c>
      <c r="G33" s="120">
        <v>20</v>
      </c>
      <c r="H33" s="120">
        <v>12</v>
      </c>
      <c r="I33" s="120">
        <v>20</v>
      </c>
      <c r="J33" s="120">
        <v>12</v>
      </c>
      <c r="K33" s="120">
        <v>20</v>
      </c>
      <c r="L33" s="120">
        <v>12</v>
      </c>
      <c r="M33" s="120">
        <v>20</v>
      </c>
      <c r="N33" s="120">
        <v>12</v>
      </c>
      <c r="O33" s="120">
        <v>20</v>
      </c>
      <c r="P33" s="120">
        <v>12</v>
      </c>
      <c r="Q33" s="120">
        <v>20</v>
      </c>
      <c r="R33" s="120">
        <v>12</v>
      </c>
      <c r="S33" s="120">
        <v>20</v>
      </c>
      <c r="T33" s="120">
        <v>12</v>
      </c>
      <c r="U33" s="120">
        <v>20</v>
      </c>
      <c r="V33" s="120">
        <v>12</v>
      </c>
      <c r="W33" s="120">
        <v>20</v>
      </c>
      <c r="X33" s="120">
        <v>12</v>
      </c>
      <c r="Y33" s="120">
        <v>20</v>
      </c>
      <c r="Z33" s="120">
        <v>12</v>
      </c>
      <c r="AA33" s="120">
        <v>20</v>
      </c>
      <c r="AB33" s="120">
        <v>12</v>
      </c>
      <c r="AC33" s="120">
        <v>20</v>
      </c>
      <c r="AD33" s="120">
        <v>12</v>
      </c>
      <c r="AE33" s="120">
        <v>20</v>
      </c>
      <c r="AF33" s="120">
        <v>12</v>
      </c>
      <c r="AG33" s="120">
        <v>20</v>
      </c>
      <c r="AH33" s="120">
        <v>12</v>
      </c>
      <c r="AI33" s="120">
        <v>20</v>
      </c>
      <c r="AJ33" s="120">
        <v>20</v>
      </c>
      <c r="AK33" s="119"/>
      <c r="AL33" s="121"/>
      <c r="AM33" s="187"/>
      <c r="AN33" s="187"/>
    </row>
    <row r="34" spans="1:41" ht="15" customHeight="1">
      <c r="A34" s="181" t="s">
        <v>431</v>
      </c>
      <c r="B34" s="181"/>
      <c r="C34" s="181"/>
      <c r="D34" s="181"/>
      <c r="E34" s="181"/>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80"/>
      <c r="AL34" s="180"/>
      <c r="AM34" s="182"/>
      <c r="AN34" s="182"/>
    </row>
    <row r="35" spans="1:41"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1" ht="15" customHeight="1">
      <c r="A36" s="109"/>
      <c r="B36" s="109"/>
      <c r="C36" s="109"/>
      <c r="D36" s="109"/>
      <c r="E36" s="109"/>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09"/>
      <c r="AL36" s="109"/>
      <c r="AM36" s="100"/>
    </row>
    <row r="37" spans="1:41" ht="15" customHeight="1">
      <c r="A37" s="109"/>
      <c r="B37" s="109"/>
      <c r="C37" s="109"/>
      <c r="D37" s="109"/>
      <c r="E37" s="109"/>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09"/>
      <c r="AL37" s="109"/>
      <c r="AM37" s="100"/>
    </row>
    <row r="38" spans="1:41" ht="21" customHeight="1">
      <c r="A38" s="99" t="s">
        <v>267</v>
      </c>
      <c r="B38" s="109"/>
      <c r="C38" s="109"/>
      <c r="D38" s="109"/>
      <c r="E38" s="109"/>
      <c r="F38" s="109"/>
      <c r="G38" s="122"/>
      <c r="H38" s="122"/>
      <c r="I38" s="122"/>
      <c r="J38" s="122"/>
      <c r="K38" s="122"/>
      <c r="L38" s="122"/>
      <c r="M38" s="122"/>
      <c r="N38" s="122"/>
      <c r="O38" s="122"/>
      <c r="AM38" s="109"/>
      <c r="AN38" s="100"/>
    </row>
    <row r="39" spans="1:41" ht="25" customHeight="1">
      <c r="A39" s="181"/>
      <c r="B39" s="181"/>
      <c r="C39" s="181"/>
      <c r="D39" s="144">
        <v>4</v>
      </c>
      <c r="E39" s="144">
        <v>5</v>
      </c>
      <c r="F39" s="441">
        <v>6</v>
      </c>
      <c r="G39" s="441"/>
      <c r="H39" s="441"/>
      <c r="I39" s="441">
        <v>7</v>
      </c>
      <c r="J39" s="441"/>
      <c r="K39" s="441"/>
      <c r="L39" s="441">
        <v>8</v>
      </c>
      <c r="M39" s="441"/>
      <c r="N39" s="441"/>
      <c r="O39" s="441">
        <v>9</v>
      </c>
      <c r="P39" s="441"/>
      <c r="Q39" s="441"/>
      <c r="R39" s="441">
        <v>10</v>
      </c>
      <c r="S39" s="441"/>
      <c r="T39" s="441"/>
      <c r="U39" s="441">
        <v>11</v>
      </c>
      <c r="V39" s="441"/>
      <c r="W39" s="441"/>
      <c r="X39" s="441">
        <v>12</v>
      </c>
      <c r="Y39" s="441"/>
      <c r="Z39" s="441"/>
      <c r="AA39" s="441">
        <v>1</v>
      </c>
      <c r="AB39" s="441"/>
      <c r="AC39" s="441"/>
      <c r="AD39" s="441">
        <v>2</v>
      </c>
      <c r="AE39" s="441"/>
      <c r="AF39" s="441"/>
      <c r="AG39" s="441">
        <v>3</v>
      </c>
      <c r="AH39" s="441"/>
      <c r="AI39" s="441"/>
      <c r="AJ39" s="181" t="s">
        <v>5</v>
      </c>
      <c r="AK39" s="181"/>
      <c r="AL39" s="112" t="s">
        <v>268</v>
      </c>
      <c r="AM39" s="136"/>
      <c r="AN39" s="136"/>
      <c r="AO39" s="136"/>
    </row>
    <row r="40" spans="1:41" ht="18" customHeight="1">
      <c r="A40" s="432" t="s">
        <v>269</v>
      </c>
      <c r="B40" s="432"/>
      <c r="C40" s="432"/>
      <c r="D40" s="116"/>
      <c r="E40" s="116"/>
      <c r="F40" s="460"/>
      <c r="G40" s="461"/>
      <c r="H40" s="462"/>
      <c r="I40" s="460"/>
      <c r="J40" s="461"/>
      <c r="K40" s="462"/>
      <c r="L40" s="460"/>
      <c r="M40" s="461"/>
      <c r="N40" s="462"/>
      <c r="O40" s="460"/>
      <c r="P40" s="461"/>
      <c r="Q40" s="462"/>
      <c r="R40" s="460"/>
      <c r="S40" s="461"/>
      <c r="T40" s="462"/>
      <c r="U40" s="460"/>
      <c r="V40" s="461"/>
      <c r="W40" s="462"/>
      <c r="X40" s="460"/>
      <c r="Y40" s="461"/>
      <c r="Z40" s="462"/>
      <c r="AA40" s="460"/>
      <c r="AB40" s="461"/>
      <c r="AC40" s="462"/>
      <c r="AD40" s="460"/>
      <c r="AE40" s="461"/>
      <c r="AF40" s="462"/>
      <c r="AG40" s="460"/>
      <c r="AH40" s="461"/>
      <c r="AI40" s="462"/>
      <c r="AJ40" s="183">
        <f>SUM(D40:AI40)</f>
        <v>0</v>
      </c>
      <c r="AK40" s="183"/>
      <c r="AL40" s="438" t="e">
        <f>ROUNDUP(AJ40/AJ41,1)</f>
        <v>#DIV/0!</v>
      </c>
      <c r="AM40" s="136"/>
      <c r="AN40" s="136"/>
      <c r="AO40" s="136"/>
    </row>
    <row r="41" spans="1:41" ht="18" customHeight="1">
      <c r="A41" s="432" t="s">
        <v>270</v>
      </c>
      <c r="B41" s="432"/>
      <c r="C41" s="432"/>
      <c r="D41" s="116"/>
      <c r="E41" s="116"/>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183">
        <f>+SUM(D41:AI41)</f>
        <v>0</v>
      </c>
      <c r="AK41" s="183"/>
      <c r="AL41" s="440"/>
      <c r="AM41" s="136"/>
      <c r="AN41" s="136"/>
      <c r="AO41" s="136"/>
    </row>
    <row r="42" spans="1:41" ht="5.15" customHeight="1">
      <c r="A42" s="129"/>
      <c r="B42" s="129"/>
      <c r="C42" s="129"/>
      <c r="D42" s="136"/>
      <c r="E42" s="136"/>
      <c r="F42" s="136"/>
      <c r="G42" s="136"/>
      <c r="H42" s="136"/>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37"/>
      <c r="AK42" s="122"/>
      <c r="AL42" s="109"/>
      <c r="AM42" s="109"/>
      <c r="AN42" s="100"/>
    </row>
    <row r="43" spans="1:41" ht="18" customHeight="1">
      <c r="A43" s="99" t="s">
        <v>249</v>
      </c>
      <c r="B43" s="122"/>
      <c r="D43" s="122"/>
      <c r="E43" s="122"/>
      <c r="F43" s="122"/>
      <c r="G43" s="122"/>
      <c r="H43" s="122"/>
      <c r="I43" s="136"/>
      <c r="J43" s="136"/>
      <c r="K43" s="136"/>
      <c r="L43" s="136"/>
      <c r="M43" s="136"/>
      <c r="N43" s="136"/>
      <c r="O43" s="122"/>
      <c r="P43" s="122"/>
      <c r="Q43" s="122"/>
      <c r="R43" s="122"/>
      <c r="S43" s="122"/>
      <c r="T43" s="122"/>
      <c r="U43" s="122"/>
      <c r="V43" s="122"/>
      <c r="W43" s="109"/>
      <c r="X43" s="122"/>
      <c r="Y43" s="122"/>
      <c r="Z43" s="122"/>
      <c r="AA43" s="122"/>
      <c r="AB43" s="122"/>
      <c r="AC43" s="122"/>
      <c r="AD43" s="122"/>
      <c r="AE43" s="122"/>
      <c r="AF43" s="122"/>
      <c r="AG43" s="122"/>
      <c r="AH43" s="122"/>
      <c r="AI43" s="122"/>
      <c r="AJ43" s="137"/>
      <c r="AK43" s="122"/>
      <c r="AL43" s="109"/>
      <c r="AM43" s="109"/>
      <c r="AN43" s="100"/>
    </row>
    <row r="44" spans="1:41" ht="25" customHeight="1">
      <c r="A44" s="181" t="s">
        <v>250</v>
      </c>
      <c r="B44" s="181"/>
      <c r="C44" s="181" t="s">
        <v>264</v>
      </c>
      <c r="D44" s="181"/>
      <c r="E44" s="189" t="s">
        <v>314</v>
      </c>
      <c r="F44" s="189"/>
      <c r="G44" s="189"/>
      <c r="H44" s="189"/>
      <c r="I44" s="136"/>
      <c r="J44" s="136"/>
      <c r="K44" s="136"/>
      <c r="L44" s="136"/>
      <c r="M44" s="136"/>
      <c r="N44" s="136"/>
      <c r="O44" s="136"/>
      <c r="P44" s="136"/>
      <c r="Q44" s="136"/>
      <c r="R44" s="136"/>
      <c r="S44" s="136"/>
      <c r="T44" s="136"/>
      <c r="U44" s="136"/>
      <c r="W44" s="109"/>
      <c r="X44" s="122"/>
      <c r="Y44" s="122"/>
      <c r="Z44" s="122"/>
      <c r="AA44" s="122"/>
      <c r="AB44" s="122"/>
      <c r="AC44" s="122"/>
      <c r="AD44" s="122"/>
      <c r="AE44" s="122"/>
      <c r="AF44" s="122"/>
      <c r="AG44" s="122"/>
      <c r="AH44" s="122"/>
      <c r="AI44" s="122"/>
      <c r="AJ44" s="137"/>
      <c r="AK44" s="122"/>
      <c r="AL44" s="109"/>
      <c r="AM44" s="109"/>
      <c r="AN44" s="100"/>
    </row>
    <row r="45" spans="1:41" ht="18" customHeight="1">
      <c r="A45" s="189" t="s">
        <v>251</v>
      </c>
      <c r="B45" s="189"/>
      <c r="C45" s="430" t="e">
        <f>ROUNDDOWN(IF(AL40&lt;=60,1,1+ROUNDUP((AL40-60)/40,0)),1)</f>
        <v>#DIV/0!</v>
      </c>
      <c r="D45" s="430"/>
      <c r="E45" s="430" t="e">
        <f>ROUNDDOWN(AL40/10,1)</f>
        <v>#DIV/0!</v>
      </c>
      <c r="F45" s="430"/>
      <c r="G45" s="430"/>
      <c r="H45" s="430"/>
      <c r="I45" s="136"/>
      <c r="J45" s="136"/>
      <c r="K45" s="136"/>
      <c r="L45" s="136"/>
      <c r="M45" s="136"/>
      <c r="N45" s="136"/>
      <c r="O45" s="136"/>
      <c r="P45" s="136"/>
      <c r="Q45" s="136"/>
      <c r="R45" s="136"/>
      <c r="S45" s="136"/>
      <c r="T45" s="136"/>
      <c r="U45" s="136"/>
      <c r="W45" s="109"/>
      <c r="X45" s="122"/>
      <c r="Y45" s="122"/>
      <c r="Z45" s="122"/>
      <c r="AA45" s="122"/>
      <c r="AB45" s="122"/>
      <c r="AC45" s="122"/>
      <c r="AD45" s="122"/>
      <c r="AE45" s="122"/>
      <c r="AF45" s="122"/>
      <c r="AG45" s="122"/>
      <c r="AH45" s="122"/>
      <c r="AI45" s="122"/>
      <c r="AJ45" s="137"/>
      <c r="AK45" s="122"/>
      <c r="AL45" s="109"/>
      <c r="AM45" s="109"/>
      <c r="AN45" s="100"/>
    </row>
    <row r="46" spans="1:41" ht="5.15" customHeight="1">
      <c r="A46" s="129"/>
      <c r="B46" s="129"/>
      <c r="C46" s="129"/>
      <c r="D46" s="129"/>
      <c r="E46" s="129"/>
      <c r="F46" s="129"/>
      <c r="G46" s="129"/>
      <c r="H46" s="129"/>
      <c r="I46" s="129"/>
      <c r="J46" s="122"/>
      <c r="K46" s="122"/>
      <c r="L46" s="122"/>
      <c r="M46" s="137"/>
      <c r="N46" s="122"/>
      <c r="O46" s="122"/>
      <c r="P46" s="122"/>
      <c r="Q46" s="136"/>
      <c r="W46" s="109"/>
      <c r="X46" s="122"/>
      <c r="Y46" s="122"/>
      <c r="Z46" s="122"/>
      <c r="AA46" s="122"/>
      <c r="AB46" s="122"/>
      <c r="AC46" s="122"/>
      <c r="AD46" s="122"/>
      <c r="AE46" s="122"/>
      <c r="AF46" s="122"/>
      <c r="AG46" s="122"/>
      <c r="AH46" s="122"/>
      <c r="AI46" s="122"/>
      <c r="AJ46" s="137"/>
      <c r="AK46" s="122"/>
      <c r="AL46" s="109"/>
      <c r="AM46" s="109"/>
      <c r="AN46" s="100"/>
    </row>
    <row r="47" spans="1:41" ht="21" customHeight="1">
      <c r="A47" s="99" t="s">
        <v>252</v>
      </c>
      <c r="B47" s="103"/>
      <c r="C47" s="104"/>
      <c r="D47" s="104"/>
      <c r="E47" s="104"/>
      <c r="F47" s="104"/>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4"/>
      <c r="AM47" s="104"/>
      <c r="AN47" s="100"/>
    </row>
    <row r="48" spans="1:41" ht="20.5" customHeight="1">
      <c r="A48" s="100"/>
      <c r="B48" s="109"/>
      <c r="C48" s="422" t="s">
        <v>297</v>
      </c>
      <c r="D48" s="423"/>
      <c r="E48" s="428" t="s">
        <v>340</v>
      </c>
      <c r="F48" s="428"/>
      <c r="G48" s="428"/>
      <c r="H48" s="428"/>
      <c r="I48" s="422" t="s">
        <v>341</v>
      </c>
      <c r="J48" s="423"/>
      <c r="K48" s="423"/>
      <c r="L48" s="423"/>
      <c r="M48" s="423"/>
      <c r="N48" s="424"/>
      <c r="O48" s="422" t="s">
        <v>319</v>
      </c>
      <c r="P48" s="423"/>
      <c r="Q48" s="423"/>
      <c r="R48" s="423"/>
      <c r="S48" s="423"/>
      <c r="T48" s="424"/>
      <c r="U48" s="422" t="s">
        <v>299</v>
      </c>
      <c r="V48" s="423"/>
      <c r="W48" s="423"/>
      <c r="X48" s="423"/>
      <c r="Y48" s="423"/>
      <c r="Z48" s="424"/>
      <c r="AA48" s="422" t="s">
        <v>299</v>
      </c>
      <c r="AB48" s="423"/>
      <c r="AC48" s="423"/>
      <c r="AD48" s="423"/>
      <c r="AE48" s="423"/>
      <c r="AF48" s="424"/>
      <c r="AG48" s="428" t="s">
        <v>299</v>
      </c>
      <c r="AH48" s="428"/>
      <c r="AI48" s="428"/>
      <c r="AJ48" s="428"/>
      <c r="AK48" s="428"/>
      <c r="AL48" s="428" t="s">
        <v>299</v>
      </c>
      <c r="AM48" s="428"/>
      <c r="AN48" s="100"/>
    </row>
    <row r="49" spans="1:40" ht="18" customHeight="1">
      <c r="A49" s="100"/>
      <c r="B49" s="109"/>
      <c r="C49" s="141" t="s">
        <v>254</v>
      </c>
      <c r="D49" s="141" t="s">
        <v>256</v>
      </c>
      <c r="E49" s="142" t="s">
        <v>254</v>
      </c>
      <c r="F49" s="429" t="s">
        <v>256</v>
      </c>
      <c r="G49" s="429"/>
      <c r="H49" s="429"/>
      <c r="I49" s="425" t="s">
        <v>254</v>
      </c>
      <c r="J49" s="426"/>
      <c r="K49" s="427"/>
      <c r="L49" s="425" t="s">
        <v>256</v>
      </c>
      <c r="M49" s="426"/>
      <c r="N49" s="427"/>
      <c r="O49" s="425" t="s">
        <v>254</v>
      </c>
      <c r="P49" s="426"/>
      <c r="Q49" s="427"/>
      <c r="R49" s="425" t="s">
        <v>256</v>
      </c>
      <c r="S49" s="426"/>
      <c r="T49" s="427"/>
      <c r="U49" s="425" t="s">
        <v>254</v>
      </c>
      <c r="V49" s="426"/>
      <c r="W49" s="427"/>
      <c r="X49" s="425" t="s">
        <v>256</v>
      </c>
      <c r="Y49" s="426"/>
      <c r="Z49" s="427"/>
      <c r="AA49" s="425" t="s">
        <v>254</v>
      </c>
      <c r="AB49" s="426"/>
      <c r="AC49" s="427"/>
      <c r="AD49" s="425" t="s">
        <v>256</v>
      </c>
      <c r="AE49" s="426"/>
      <c r="AF49" s="427"/>
      <c r="AG49" s="425" t="s">
        <v>254</v>
      </c>
      <c r="AH49" s="426"/>
      <c r="AI49" s="427"/>
      <c r="AJ49" s="425" t="s">
        <v>256</v>
      </c>
      <c r="AK49" s="427"/>
      <c r="AL49" s="142" t="s">
        <v>253</v>
      </c>
      <c r="AM49" s="142" t="s">
        <v>255</v>
      </c>
      <c r="AN49" s="100"/>
    </row>
    <row r="50" spans="1:40" ht="18" customHeight="1">
      <c r="A50" s="100"/>
      <c r="B50" s="111" t="s">
        <v>257</v>
      </c>
      <c r="C50" s="142">
        <f>COUNTIFS($B$12:$B$31,C$48,$C$12:$C$31,"A",$E$12:$E$31,"*")</f>
        <v>0</v>
      </c>
      <c r="D50" s="142">
        <f>COUNTIFS($B$12:$B$31,C$48,$C$12:$C$31,"B",$E$12:$E$31,"*")</f>
        <v>0</v>
      </c>
      <c r="E50" s="142">
        <f>COUNTIFS($B$12:$B$31,E$48,$C$12:$C$31,"A",$E$12:$E$31,"*")</f>
        <v>0</v>
      </c>
      <c r="F50" s="425">
        <f>COUNTIFS($B$12:$B$31,E$48,$C$12:$C$31,"B",$E$12:$E$31,"*")</f>
        <v>0</v>
      </c>
      <c r="G50" s="426"/>
      <c r="H50" s="427"/>
      <c r="I50" s="425">
        <f>COUNTIFS($B$12:$B$31,I$48,$C$12:$C$31,"A",$E$12:$E$31,"*")</f>
        <v>0</v>
      </c>
      <c r="J50" s="426"/>
      <c r="K50" s="427"/>
      <c r="L50" s="425">
        <f>COUNTIFS($B$12:$B$31,I$48,$C$12:$C$31,"B",$E$12:$E$31,"*")</f>
        <v>0</v>
      </c>
      <c r="M50" s="426"/>
      <c r="N50" s="427"/>
      <c r="O50" s="425">
        <f>COUNTIFS($B$12:$B$31,O$48,$C$12:$C$31,"A",$E$12:$E$31,"*")</f>
        <v>0</v>
      </c>
      <c r="P50" s="426"/>
      <c r="Q50" s="427"/>
      <c r="R50" s="425">
        <f>COUNTIFS($B$12:$B$31,O$48,$C$12:$C$31,"B",$E$12:$E$31,"*")</f>
        <v>0</v>
      </c>
      <c r="S50" s="426"/>
      <c r="T50" s="427"/>
      <c r="U50" s="425">
        <f>COUNTIFS($B$12:$B$31,U$48,$C$12:$C$31,"A",$E$12:$E$31,"*")</f>
        <v>0</v>
      </c>
      <c r="V50" s="426"/>
      <c r="W50" s="427"/>
      <c r="X50" s="425">
        <f>COUNTIFS($B$12:$B$31,U$48,$C$12:$C$31,"B",$E$12:$E$31,"*")</f>
        <v>0</v>
      </c>
      <c r="Y50" s="426"/>
      <c r="Z50" s="427"/>
      <c r="AA50" s="425">
        <f>COUNTIFS($B$12:$B$31,AA$48,$C$12:$C$31,"A",$E$12:$E$31,"*")</f>
        <v>0</v>
      </c>
      <c r="AB50" s="426"/>
      <c r="AC50" s="427"/>
      <c r="AD50" s="425">
        <f>COUNTIFS($B$12:$B$31,AA$48,$C$12:$C$31,"B",$E$12:$E$31,"*")</f>
        <v>0</v>
      </c>
      <c r="AE50" s="426"/>
      <c r="AF50" s="427"/>
      <c r="AG50" s="425">
        <f>COUNTIFS($B$12:$B$31,AG$48,$C$12:$C$31,"A",$E$12:$E$31,"*")</f>
        <v>0</v>
      </c>
      <c r="AH50" s="426"/>
      <c r="AI50" s="427"/>
      <c r="AJ50" s="425">
        <f>COUNTIFS($B$12:$B$31,AG$48,$C$12:$C$31,"B",$E$12:$E$31,"*")</f>
        <v>0</v>
      </c>
      <c r="AK50" s="427"/>
      <c r="AL50" s="142">
        <f>COUNTIFS($B$12:$B$31,AL$48,$C$12:$C$31,"A",$E$12:$E$31,"*")</f>
        <v>0</v>
      </c>
      <c r="AM50" s="142">
        <f>COUNTIFS($B$12:$B$31,AL$48,$C$12:$C$31,"B",$E$12:$E$31,"*")</f>
        <v>0</v>
      </c>
      <c r="AN50" s="100"/>
    </row>
    <row r="51" spans="1:40" ht="18" customHeight="1">
      <c r="A51" s="100"/>
      <c r="B51" s="112" t="s">
        <v>258</v>
      </c>
      <c r="C51" s="142">
        <f>COUNTIFS($B$12:$B$31,C$48,$C$12:$C$31,"C",$E$12:$E$31,"*")</f>
        <v>0</v>
      </c>
      <c r="D51" s="142">
        <f>COUNTIFS($B$12:$B$31,C$48,$C$12:$C$31,"D",$E$12:$E$31,"*")</f>
        <v>0</v>
      </c>
      <c r="E51" s="142">
        <f>COUNTIFS($B$12:$B$31,E$48,$C$12:$C$31,"C",$E$12:$E$31,"*")</f>
        <v>0</v>
      </c>
      <c r="F51" s="425">
        <f>COUNTIFS($B$12:$B$31,E$48,$C$12:$C$31,"D",$E$12:$E$31,"*")</f>
        <v>0</v>
      </c>
      <c r="G51" s="426"/>
      <c r="H51" s="427"/>
      <c r="I51" s="425">
        <f>COUNTIFS($B$12:$B$31,I$48,$C$12:$C$31,"C",$E$12:$E$31,"*")</f>
        <v>0</v>
      </c>
      <c r="J51" s="426"/>
      <c r="K51" s="427"/>
      <c r="L51" s="425">
        <f>COUNTIFS($B$12:$B$31,I$48,$C$12:$C$31,"D",$E$12:$E$31,"*")</f>
        <v>0</v>
      </c>
      <c r="M51" s="426"/>
      <c r="N51" s="427"/>
      <c r="O51" s="425">
        <f>COUNTIFS($B$12:$B$31,O$48,$C$12:$C$31,"C",$E$12:$E$31,"*")</f>
        <v>0</v>
      </c>
      <c r="P51" s="426"/>
      <c r="Q51" s="427"/>
      <c r="R51" s="425">
        <f>COUNTIFS($B$12:$B$31,O$48,$C$12:$C$31,"D",$E$12:$E$31,"*")</f>
        <v>0</v>
      </c>
      <c r="S51" s="426"/>
      <c r="T51" s="427"/>
      <c r="U51" s="425">
        <f>COUNTIFS($B$12:$B$31,U$48,$C$12:$C$31,"C",$E$12:$E$31,"*")</f>
        <v>0</v>
      </c>
      <c r="V51" s="426"/>
      <c r="W51" s="427"/>
      <c r="X51" s="425">
        <f>COUNTIFS($B$12:$B$31,U$48,$C$12:$C$31,"D",$E$12:$E$31,"*")</f>
        <v>0</v>
      </c>
      <c r="Y51" s="426"/>
      <c r="Z51" s="427"/>
      <c r="AA51" s="425">
        <f>COUNTIFS($B$12:$B$31,AA$48,$C$12:$C$31,"C",$E$12:$E$31,"*")</f>
        <v>0</v>
      </c>
      <c r="AB51" s="426"/>
      <c r="AC51" s="427"/>
      <c r="AD51" s="425">
        <f>COUNTIFS($B$12:$B$31,AA$48,$C$12:$C$31,"D",$E$12:$E$31,"*")</f>
        <v>0</v>
      </c>
      <c r="AE51" s="426"/>
      <c r="AF51" s="427"/>
      <c r="AG51" s="425">
        <f>COUNTIFS($B$12:$B$31,AG$48,$C$12:$C$31,"C",$E$12:$E$31,"*")</f>
        <v>0</v>
      </c>
      <c r="AH51" s="426"/>
      <c r="AI51" s="427"/>
      <c r="AJ51" s="425">
        <f>COUNTIFS($B$12:$B$31,AG$48,$C$12:$C$31,"D",$E$12:$E$31,"*")</f>
        <v>0</v>
      </c>
      <c r="AK51" s="427"/>
      <c r="AL51" s="142">
        <f>COUNTIFS($B$12:$B$31,AL$48,$C$12:$C$31,"C",$E$12:$E$31,"*")</f>
        <v>0</v>
      </c>
      <c r="AM51" s="142">
        <f>COUNTIFS($B$12:$B$31,AL$48,$C$12:$C$31,"D",$E$12:$E$31,"*")</f>
        <v>0</v>
      </c>
      <c r="AN51" s="100"/>
    </row>
    <row r="52" spans="1:40" ht="25" customHeight="1">
      <c r="A52" s="100"/>
      <c r="B52" s="112" t="s">
        <v>259</v>
      </c>
      <c r="C52" s="422" t="str">
        <f>IF($AK$3="４週",SUMIFS($AK$12:$AK$31,$B$12:$B$31,C48)/4/$AH$6,IF($AK$3="歴月",SUMIFS($AK$12:$AK$31,$B$12:$B$31,C48)/$AL$6,"記載する期間を選択してください"))</f>
        <v>記載する期間を選択してください</v>
      </c>
      <c r="D52" s="424"/>
      <c r="E52" s="422" t="str">
        <f>IF($AK$3="４週",SUMIFS($AK$12:$AK$31,$B$12:$B$31,E48)/4/$AH$6,IF($AK$3="歴月",SUMIFS($AK$12:$AK$31,$B$12:$B$31,E48)/$AL$6,"記載する期間を選択してください"))</f>
        <v>記載する期間を選択してください</v>
      </c>
      <c r="F52" s="423"/>
      <c r="G52" s="423"/>
      <c r="H52" s="424"/>
      <c r="I52" s="422" t="str">
        <f>IF($AK$3="４週",SUMIFS($AK$12:$AK$31,$B$12:$B$31,I48)/4/$AH$6,IF($AK$3="歴月",SUMIFS($AK$12:$AK$31,$B$12:$B$31,I48)/$AL$6,"記載する期間を選択してください"))</f>
        <v>記載する期間を選択してください</v>
      </c>
      <c r="J52" s="423"/>
      <c r="K52" s="423"/>
      <c r="L52" s="423"/>
      <c r="M52" s="423"/>
      <c r="N52" s="424"/>
      <c r="O52" s="422" t="str">
        <f>IF($AK$3="４週",SUMIFS($AK$12:$AK$31,$B$12:$B$31,O48)/4/$AH$6,IF($AK$3="歴月",SUMIFS($AK$12:$AK$31,$B$12:$B$31,O48)/$AL$6,"記載する期間を選択してください"))</f>
        <v>記載する期間を選択してください</v>
      </c>
      <c r="P52" s="423"/>
      <c r="Q52" s="423"/>
      <c r="R52" s="423"/>
      <c r="S52" s="423"/>
      <c r="T52" s="424"/>
      <c r="U52" s="422" t="str">
        <f>IF($AK$3="４週",SUMIFS($AK$12:$AK$31,$B$12:$B$31,U48)/4/$AH$6,IF($AK$3="歴月",SUMIFS($AK$12:$AK$31,$B$12:$B$31,U48)/$AL$6,"記載する期間を選択してください"))</f>
        <v>記載する期間を選択してください</v>
      </c>
      <c r="V52" s="423"/>
      <c r="W52" s="423"/>
      <c r="X52" s="423"/>
      <c r="Y52" s="423"/>
      <c r="Z52" s="424"/>
      <c r="AA52" s="422" t="str">
        <f>IF($AK$3="４週",SUMIFS($AK$12:$AK$31,$B$12:$B$31,AA48)/4/$AH$6,IF($AK$3="歴月",SUMIFS($AK$12:$AK$31,$B$12:$B$31,AA48)/$AL$6,"記載する期間を選択してください"))</f>
        <v>記載する期間を選択してください</v>
      </c>
      <c r="AB52" s="423"/>
      <c r="AC52" s="423"/>
      <c r="AD52" s="423"/>
      <c r="AE52" s="423"/>
      <c r="AF52" s="424"/>
      <c r="AG52" s="422" t="str">
        <f>IF($AK$3="４週",SUMIFS($AK$12:$AK$31,$B$12:$B$31,AG48)/4/$AH$6,IF($AK$3="歴月",SUMIFS($AK$12:$AK$31,$B$12:$B$31,AG48)/$AL$6,"記載する期間を選択してください"))</f>
        <v>記載する期間を選択してください</v>
      </c>
      <c r="AH52" s="423"/>
      <c r="AI52" s="423"/>
      <c r="AJ52" s="423"/>
      <c r="AK52" s="424"/>
      <c r="AL52" s="422" t="str">
        <f>IF($AK$3="４週",SUMIFS($AK$12:$AK$31,$B$12:$B$31,AL48)/4/$AH$6,IF($AK$3="歴月",SUMIFS($AK$12:$AK$31,$B$12:$B$31,AL48)/$AL$6,"記載する期間を選択してください"))</f>
        <v>記載する期間を選択してください</v>
      </c>
      <c r="AM52" s="424"/>
      <c r="AN52" s="100"/>
    </row>
    <row r="53" spans="1:40" ht="5.15" customHeight="1">
      <c r="A53" s="100"/>
      <c r="B53" s="103"/>
      <c r="C53" s="126">
        <v>2</v>
      </c>
      <c r="D53" s="126"/>
      <c r="E53" s="126">
        <v>3</v>
      </c>
      <c r="F53" s="126"/>
      <c r="G53" s="126"/>
      <c r="H53" s="126"/>
      <c r="I53" s="126">
        <v>4</v>
      </c>
      <c r="J53" s="126"/>
      <c r="K53" s="126"/>
      <c r="L53" s="126"/>
      <c r="M53" s="126"/>
      <c r="N53" s="126"/>
      <c r="O53" s="126">
        <v>5</v>
      </c>
      <c r="P53" s="126"/>
      <c r="Q53" s="126"/>
      <c r="R53" s="126"/>
      <c r="S53" s="126"/>
      <c r="T53" s="126"/>
      <c r="U53" s="126">
        <v>6</v>
      </c>
      <c r="V53" s="126"/>
      <c r="W53" s="126"/>
      <c r="X53" s="126"/>
      <c r="Y53" s="126"/>
      <c r="Z53" s="126"/>
      <c r="AA53" s="126">
        <v>7</v>
      </c>
      <c r="AB53" s="126"/>
      <c r="AC53" s="126"/>
      <c r="AD53" s="126"/>
      <c r="AE53" s="126"/>
      <c r="AF53" s="126"/>
      <c r="AG53" s="126">
        <v>8</v>
      </c>
      <c r="AH53" s="126"/>
      <c r="AI53" s="126"/>
      <c r="AJ53" s="126"/>
      <c r="AK53" s="126"/>
      <c r="AL53" s="126">
        <v>9</v>
      </c>
      <c r="AM53" s="143"/>
      <c r="AN53" s="100"/>
    </row>
    <row r="54" spans="1:40" ht="15" customHeight="1">
      <c r="A54" s="122" t="s">
        <v>209</v>
      </c>
      <c r="B54" s="123"/>
      <c r="C54" s="124"/>
      <c r="D54" s="124"/>
      <c r="E54" s="124"/>
      <c r="F54" s="125"/>
      <c r="G54" s="124"/>
      <c r="H54" s="126"/>
      <c r="I54" s="126"/>
      <c r="J54" s="126"/>
      <c r="K54" s="126"/>
      <c r="L54" s="126"/>
      <c r="M54" s="126"/>
      <c r="N54" s="126"/>
      <c r="O54" s="126"/>
      <c r="P54" s="126"/>
      <c r="Q54" s="126"/>
      <c r="R54" s="126">
        <v>6</v>
      </c>
      <c r="S54" s="126"/>
      <c r="T54" s="126"/>
      <c r="U54" s="126"/>
      <c r="V54" s="126"/>
      <c r="W54" s="126"/>
      <c r="X54" s="126">
        <v>7</v>
      </c>
      <c r="Y54" s="126"/>
      <c r="Z54" s="126"/>
      <c r="AA54" s="126"/>
      <c r="AB54" s="126"/>
      <c r="AC54" s="126"/>
      <c r="AD54" s="126">
        <v>8</v>
      </c>
      <c r="AE54" s="126"/>
      <c r="AF54" s="126"/>
      <c r="AG54" s="127"/>
      <c r="AH54" s="127"/>
      <c r="AI54" s="127"/>
      <c r="AJ54" s="127">
        <v>9</v>
      </c>
      <c r="AK54" s="128"/>
      <c r="AL54" s="128"/>
      <c r="AM54" s="100"/>
    </row>
    <row r="55" spans="1:40" s="122" customFormat="1" ht="15" customHeight="1">
      <c r="A55" s="122" t="s">
        <v>210</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211</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s="122" customFormat="1" ht="15" customHeight="1">
      <c r="A57" s="138" t="s">
        <v>320</v>
      </c>
      <c r="B57" s="129"/>
      <c r="C57" s="129"/>
      <c r="D57" s="129"/>
      <c r="E57" s="129"/>
      <c r="F57" s="129"/>
      <c r="G57" s="12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row>
    <row r="58" spans="1:40" s="122" customFormat="1" ht="15" customHeight="1">
      <c r="A58" s="122" t="s">
        <v>321</v>
      </c>
      <c r="B58" s="129"/>
      <c r="C58" s="129"/>
      <c r="D58" s="129"/>
      <c r="E58" s="129"/>
      <c r="F58" s="129"/>
      <c r="G58" s="12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row>
    <row r="59" spans="1:40" s="122" customFormat="1" ht="15" customHeight="1">
      <c r="A59" s="122" t="s">
        <v>322</v>
      </c>
      <c r="B59" s="129"/>
      <c r="C59" s="129"/>
      <c r="D59" s="129"/>
      <c r="E59" s="129"/>
      <c r="F59" s="129"/>
      <c r="G59" s="12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row>
    <row r="60" spans="1:40" ht="15" customHeight="1">
      <c r="A60" s="122" t="s">
        <v>214</v>
      </c>
      <c r="B60" s="130"/>
      <c r="C60" s="122"/>
      <c r="D60" s="122"/>
      <c r="E60" s="122"/>
      <c r="F60" s="122"/>
      <c r="G60" s="122"/>
    </row>
    <row r="61" spans="1:40" ht="15" customHeight="1">
      <c r="A61" s="122" t="s">
        <v>323</v>
      </c>
      <c r="B61" s="130"/>
      <c r="C61" s="122"/>
      <c r="D61" s="122"/>
      <c r="E61" s="122"/>
      <c r="F61" s="122"/>
      <c r="G61" s="122"/>
    </row>
    <row r="62" spans="1:40" ht="15" customHeight="1">
      <c r="A62" s="122"/>
      <c r="B62" s="111" t="s">
        <v>216</v>
      </c>
      <c r="C62" s="181" t="s">
        <v>217</v>
      </c>
      <c r="D62" s="181"/>
      <c r="E62" s="181"/>
      <c r="F62" s="122"/>
      <c r="G62" s="122"/>
    </row>
    <row r="63" spans="1:40" ht="15" customHeight="1">
      <c r="A63" s="122"/>
      <c r="B63" s="131" t="s">
        <v>218</v>
      </c>
      <c r="C63" s="183" t="s">
        <v>219</v>
      </c>
      <c r="D63" s="183"/>
      <c r="E63" s="183"/>
      <c r="F63" s="122"/>
      <c r="G63" s="122"/>
    </row>
    <row r="64" spans="1:40" ht="15" customHeight="1">
      <c r="A64" s="122"/>
      <c r="B64" s="131" t="s">
        <v>220</v>
      </c>
      <c r="C64" s="183" t="s">
        <v>221</v>
      </c>
      <c r="D64" s="183"/>
      <c r="E64" s="183"/>
      <c r="F64" s="122"/>
      <c r="G64" s="122"/>
    </row>
    <row r="65" spans="1:7" ht="15" customHeight="1">
      <c r="A65" s="122"/>
      <c r="B65" s="131" t="s">
        <v>222</v>
      </c>
      <c r="C65" s="183" t="s">
        <v>223</v>
      </c>
      <c r="D65" s="183"/>
      <c r="E65" s="183"/>
      <c r="F65" s="122"/>
      <c r="G65" s="122"/>
    </row>
    <row r="66" spans="1:7" ht="15" customHeight="1">
      <c r="A66" s="122"/>
      <c r="B66" s="131" t="s">
        <v>224</v>
      </c>
      <c r="C66" s="183" t="s">
        <v>225</v>
      </c>
      <c r="D66" s="183"/>
      <c r="E66" s="183"/>
      <c r="F66" s="122"/>
      <c r="G66" s="122"/>
    </row>
    <row r="67" spans="1:7" ht="15" customHeight="1">
      <c r="A67" s="122"/>
      <c r="B67" s="122" t="s">
        <v>226</v>
      </c>
      <c r="C67" s="122"/>
      <c r="D67" s="122"/>
      <c r="E67" s="122"/>
      <c r="F67" s="122"/>
      <c r="G67" s="122"/>
    </row>
    <row r="68" spans="1:7" ht="15" customHeight="1">
      <c r="A68" s="122"/>
      <c r="B68" s="122" t="s">
        <v>227</v>
      </c>
      <c r="C68" s="122"/>
      <c r="D68" s="122"/>
      <c r="E68" s="122"/>
      <c r="F68" s="122"/>
      <c r="G68" s="122"/>
    </row>
    <row r="69" spans="1:7" ht="15" customHeight="1">
      <c r="A69" s="122"/>
      <c r="B69" s="122" t="s">
        <v>228</v>
      </c>
      <c r="C69" s="122"/>
      <c r="D69" s="122"/>
      <c r="E69" s="122"/>
      <c r="F69" s="122"/>
      <c r="G69" s="122"/>
    </row>
    <row r="70" spans="1:7" ht="15" customHeight="1">
      <c r="A70" s="122" t="s">
        <v>324</v>
      </c>
      <c r="B70" s="130"/>
      <c r="C70" s="122"/>
      <c r="D70" s="122"/>
      <c r="E70" s="122"/>
      <c r="F70" s="122"/>
      <c r="G70" s="122"/>
    </row>
    <row r="71" spans="1:7" ht="15" customHeight="1">
      <c r="A71" s="122" t="s">
        <v>294</v>
      </c>
      <c r="B71" s="130"/>
      <c r="C71" s="122"/>
      <c r="D71" s="122"/>
      <c r="E71" s="122"/>
      <c r="F71" s="122"/>
      <c r="G71" s="122"/>
    </row>
    <row r="72" spans="1:7" ht="15" customHeight="1">
      <c r="A72" s="122" t="s">
        <v>231</v>
      </c>
      <c r="B72" s="130"/>
      <c r="C72" s="122"/>
      <c r="D72" s="122"/>
      <c r="E72" s="122"/>
      <c r="F72" s="122"/>
      <c r="G72" s="122"/>
    </row>
    <row r="73" spans="1:7" ht="15" customHeight="1">
      <c r="A73" s="122" t="s">
        <v>325</v>
      </c>
      <c r="B73" s="130"/>
      <c r="C73" s="122"/>
      <c r="D73" s="122"/>
      <c r="E73" s="122"/>
      <c r="F73" s="122"/>
      <c r="G73" s="122"/>
    </row>
    <row r="74" spans="1:7" ht="15" customHeight="1">
      <c r="A74" s="122" t="s">
        <v>326</v>
      </c>
      <c r="B74" s="130"/>
      <c r="C74" s="122"/>
      <c r="D74" s="122"/>
      <c r="E74" s="122"/>
      <c r="F74" s="122"/>
      <c r="G74" s="122"/>
    </row>
    <row r="75" spans="1:7" ht="15" customHeight="1">
      <c r="A75" s="122" t="s">
        <v>327</v>
      </c>
      <c r="B75" s="130"/>
      <c r="C75" s="122"/>
      <c r="D75" s="122"/>
      <c r="E75" s="122"/>
      <c r="F75" s="122"/>
      <c r="G75" s="122"/>
    </row>
    <row r="76" spans="1:7" ht="15" customHeight="1">
      <c r="A76" s="122"/>
      <c r="B76" s="122" t="s">
        <v>235</v>
      </c>
      <c r="C76" s="122"/>
      <c r="D76" s="122"/>
      <c r="E76" s="122"/>
      <c r="F76" s="122"/>
      <c r="G76" s="122"/>
    </row>
    <row r="77" spans="1:7" ht="15" customHeight="1">
      <c r="A77" s="122"/>
      <c r="B77" s="122" t="s">
        <v>236</v>
      </c>
      <c r="C77" s="122"/>
      <c r="D77" s="122"/>
      <c r="E77" s="122"/>
      <c r="F77" s="122"/>
      <c r="G77" s="122"/>
    </row>
    <row r="78" spans="1:7" ht="15" customHeight="1">
      <c r="A78" s="122" t="s">
        <v>336</v>
      </c>
      <c r="B78" s="130"/>
      <c r="C78" s="122"/>
      <c r="D78" s="122"/>
      <c r="E78" s="122"/>
      <c r="F78" s="122"/>
      <c r="G78" s="122"/>
    </row>
    <row r="79" spans="1:7" ht="15" customHeight="1">
      <c r="A79" s="122" t="s">
        <v>238</v>
      </c>
      <c r="B79" s="130"/>
      <c r="C79" s="122"/>
      <c r="D79" s="122"/>
      <c r="E79" s="122"/>
      <c r="F79" s="122"/>
      <c r="G79" s="122"/>
    </row>
    <row r="80" spans="1:7" ht="15" customHeight="1">
      <c r="A80" s="122" t="s">
        <v>337</v>
      </c>
      <c r="B80" s="130"/>
      <c r="C80" s="122"/>
      <c r="D80" s="122"/>
      <c r="E80" s="122"/>
      <c r="F80" s="122"/>
      <c r="G80" s="122"/>
    </row>
    <row r="81" spans="1:7" ht="15" customHeight="1">
      <c r="A81" s="122" t="s">
        <v>338</v>
      </c>
      <c r="B81" s="130"/>
      <c r="C81" s="122"/>
      <c r="D81" s="122"/>
      <c r="E81" s="122"/>
      <c r="F81" s="122"/>
      <c r="G81" s="122"/>
    </row>
    <row r="82" spans="1:7" ht="15" customHeight="1">
      <c r="A82" s="122" t="s">
        <v>241</v>
      </c>
      <c r="B82" s="130"/>
      <c r="C82" s="122"/>
      <c r="D82" s="122"/>
      <c r="E82" s="122"/>
      <c r="F82" s="122"/>
      <c r="G82" s="122"/>
    </row>
    <row r="83" spans="1:7" ht="15" customHeight="1">
      <c r="A83" s="122" t="s">
        <v>242</v>
      </c>
      <c r="B83" s="130"/>
      <c r="C83" s="122"/>
      <c r="D83" s="122"/>
      <c r="E83" s="122"/>
      <c r="F83" s="122"/>
      <c r="G83" s="122"/>
    </row>
    <row r="84" spans="1:7" ht="15" customHeight="1">
      <c r="A84" s="122" t="s">
        <v>331</v>
      </c>
      <c r="B84" s="130"/>
      <c r="C84" s="122"/>
      <c r="D84" s="122"/>
      <c r="E84" s="122"/>
      <c r="F84" s="122"/>
      <c r="G84" s="122"/>
    </row>
    <row r="85" spans="1:7" ht="15" customHeight="1">
      <c r="A85" s="122" t="s">
        <v>332</v>
      </c>
      <c r="B85" s="130"/>
      <c r="C85" s="122"/>
      <c r="D85" s="122"/>
      <c r="E85" s="122"/>
      <c r="F85" s="122"/>
      <c r="G85" s="122"/>
    </row>
  </sheetData>
  <mergeCells count="147">
    <mergeCell ref="C66:E66"/>
    <mergeCell ref="AG52:AK52"/>
    <mergeCell ref="AL52:AM52"/>
    <mergeCell ref="C62:E62"/>
    <mergeCell ref="C63:E63"/>
    <mergeCell ref="C64:E64"/>
    <mergeCell ref="C65:E65"/>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F51:H51"/>
    <mergeCell ref="I51:K51"/>
    <mergeCell ref="L51:N51"/>
    <mergeCell ref="O51:Q51"/>
    <mergeCell ref="R51:T51"/>
    <mergeCell ref="F50:H50"/>
    <mergeCell ref="I50:K50"/>
    <mergeCell ref="L50:N50"/>
    <mergeCell ref="O50:Q50"/>
    <mergeCell ref="R50:T50"/>
    <mergeCell ref="U50:W50"/>
    <mergeCell ref="U49:W49"/>
    <mergeCell ref="X49:Z49"/>
    <mergeCell ref="AA49:AC49"/>
    <mergeCell ref="AD49:AF49"/>
    <mergeCell ref="AG49:AI49"/>
    <mergeCell ref="AJ49:AK49"/>
    <mergeCell ref="O48:T48"/>
    <mergeCell ref="U48:Z48"/>
    <mergeCell ref="AA48:AF48"/>
    <mergeCell ref="AG48:AK48"/>
    <mergeCell ref="AL48:AM48"/>
    <mergeCell ref="F49:H49"/>
    <mergeCell ref="I49:K49"/>
    <mergeCell ref="L49:N49"/>
    <mergeCell ref="O49:Q49"/>
    <mergeCell ref="R49:T49"/>
    <mergeCell ref="A45:B45"/>
    <mergeCell ref="C45:D45"/>
    <mergeCell ref="E45:H45"/>
    <mergeCell ref="C48:D48"/>
    <mergeCell ref="E48:H48"/>
    <mergeCell ref="I48:N48"/>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A39:AC39"/>
    <mergeCell ref="AD39:AF39"/>
    <mergeCell ref="AG39:AI39"/>
    <mergeCell ref="AJ39:AK39"/>
    <mergeCell ref="A40:C40"/>
    <mergeCell ref="F40:H40"/>
    <mergeCell ref="I40:K40"/>
    <mergeCell ref="L40:N40"/>
    <mergeCell ref="O40:Q40"/>
    <mergeCell ref="R40:T40"/>
    <mergeCell ref="A34:E34"/>
    <mergeCell ref="AM34:AN34"/>
    <mergeCell ref="A39:C39"/>
    <mergeCell ref="F39:H39"/>
    <mergeCell ref="I39:K39"/>
    <mergeCell ref="L39:N39"/>
    <mergeCell ref="O39:Q39"/>
    <mergeCell ref="R39:T39"/>
    <mergeCell ref="U39:W39"/>
    <mergeCell ref="X39:Z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1"/>
  <dataValidations count="8">
    <dataValidation type="list" allowBlank="1" showInputMessage="1" showErrorMessage="1" sqref="AK5:AN5" xr:uid="{AC074B4C-8469-4FA7-9DCE-18428F7CFEE9}">
      <formula1>"有,無"</formula1>
    </dataValidation>
    <dataValidation allowBlank="1" showInputMessage="1" sqref="B12:B13" xr:uid="{73F45556-F7F5-405D-A3B6-6E7348E9D22A}"/>
    <dataValidation type="list" allowBlank="1" showInputMessage="1" sqref="B14:B31" xr:uid="{87FBC2A2-38D4-47C6-94D4-F3C4BDF37E6E}">
      <formula1>INDIRECT($AK$1)</formula1>
    </dataValidation>
    <dataValidation type="list" allowBlank="1" showInputMessage="1" showErrorMessage="1" sqref="AK3:AN3" xr:uid="{DACAC5D2-1895-4980-805F-18A2DBB76449}">
      <formula1>"４週,歴月"</formula1>
    </dataValidation>
    <dataValidation type="list" allowBlank="1" showInputMessage="1" showErrorMessage="1" sqref="AK4:AN4" xr:uid="{1238B40B-8877-42BE-AF92-AA361BDC8466}">
      <formula1>"予定,実績"</formula1>
    </dataValidation>
    <dataValidation type="whole" operator="greaterThanOrEqual" allowBlank="1" showInputMessage="1" showErrorMessage="1" sqref="I40:I41 D40:F41 AG40:AG41 AD40:AD41 AA40:AA41 X40:X41 U40:U41 R40:R41 O40:O41 L40:L41" xr:uid="{62EA7D07-7F77-4D84-8E00-CA5EE70EC17C}">
      <formula1>0</formula1>
    </dataValidation>
    <dataValidation operator="greaterThanOrEqual" allowBlank="1" showInputMessage="1" showErrorMessage="1" sqref="I46 AJ40:AJ41 AL40 L42 L46 I42" xr:uid="{8B8E353A-7052-4705-8F52-E55161B7A710}"/>
    <dataValidation type="list" allowBlank="1" showInputMessage="1" showErrorMessage="1" sqref="C12:C31" xr:uid="{68CA10DA-5420-4090-8A2C-D4EC1253E20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7"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zoomScaleNormal="100" zoomScaleSheetLayoutView="100" workbookViewId="0">
      <selection activeCell="L2" sqref="L2:N2"/>
    </sheetView>
  </sheetViews>
  <sheetFormatPr defaultRowHeight="13"/>
  <cols>
    <col min="1" max="1" width="5" style="1" customWidth="1"/>
    <col min="2" max="2" width="6.08203125" style="6" customWidth="1"/>
    <col min="3" max="14" width="9.75" style="1" customWidth="1"/>
    <col min="15" max="256" width="8.6640625" style="1"/>
    <col min="257" max="257" width="5" style="1" customWidth="1"/>
    <col min="258" max="258" width="6.08203125" style="1" customWidth="1"/>
    <col min="259" max="270" width="9.75" style="1" customWidth="1"/>
    <col min="271" max="512" width="8.6640625" style="1"/>
    <col min="513" max="513" width="5" style="1" customWidth="1"/>
    <col min="514" max="514" width="6.08203125" style="1" customWidth="1"/>
    <col min="515" max="526" width="9.75" style="1" customWidth="1"/>
    <col min="527" max="768" width="8.6640625" style="1"/>
    <col min="769" max="769" width="5" style="1" customWidth="1"/>
    <col min="770" max="770" width="6.08203125" style="1" customWidth="1"/>
    <col min="771" max="782" width="9.75" style="1" customWidth="1"/>
    <col min="783" max="1024" width="8.6640625" style="1"/>
    <col min="1025" max="1025" width="5" style="1" customWidth="1"/>
    <col min="1026" max="1026" width="6.08203125" style="1" customWidth="1"/>
    <col min="1027" max="1038" width="9.75" style="1" customWidth="1"/>
    <col min="1039" max="1280" width="8.6640625" style="1"/>
    <col min="1281" max="1281" width="5" style="1" customWidth="1"/>
    <col min="1282" max="1282" width="6.08203125" style="1" customWidth="1"/>
    <col min="1283" max="1294" width="9.75" style="1" customWidth="1"/>
    <col min="1295" max="1536" width="8.6640625" style="1"/>
    <col min="1537" max="1537" width="5" style="1" customWidth="1"/>
    <col min="1538" max="1538" width="6.08203125" style="1" customWidth="1"/>
    <col min="1539" max="1550" width="9.75" style="1" customWidth="1"/>
    <col min="1551" max="1792" width="8.6640625" style="1"/>
    <col min="1793" max="1793" width="5" style="1" customWidth="1"/>
    <col min="1794" max="1794" width="6.08203125" style="1" customWidth="1"/>
    <col min="1795" max="1806" width="9.75" style="1" customWidth="1"/>
    <col min="1807" max="2048" width="8.6640625" style="1"/>
    <col min="2049" max="2049" width="5" style="1" customWidth="1"/>
    <col min="2050" max="2050" width="6.08203125" style="1" customWidth="1"/>
    <col min="2051" max="2062" width="9.75" style="1" customWidth="1"/>
    <col min="2063" max="2304" width="8.6640625" style="1"/>
    <col min="2305" max="2305" width="5" style="1" customWidth="1"/>
    <col min="2306" max="2306" width="6.08203125" style="1" customWidth="1"/>
    <col min="2307" max="2318" width="9.75" style="1" customWidth="1"/>
    <col min="2319" max="2560" width="8.6640625" style="1"/>
    <col min="2561" max="2561" width="5" style="1" customWidth="1"/>
    <col min="2562" max="2562" width="6.08203125" style="1" customWidth="1"/>
    <col min="2563" max="2574" width="9.75" style="1" customWidth="1"/>
    <col min="2575" max="2816" width="8.6640625" style="1"/>
    <col min="2817" max="2817" width="5" style="1" customWidth="1"/>
    <col min="2818" max="2818" width="6.08203125" style="1" customWidth="1"/>
    <col min="2819" max="2830" width="9.75" style="1" customWidth="1"/>
    <col min="2831" max="3072" width="8.6640625" style="1"/>
    <col min="3073" max="3073" width="5" style="1" customWidth="1"/>
    <col min="3074" max="3074" width="6.08203125" style="1" customWidth="1"/>
    <col min="3075" max="3086" width="9.75" style="1" customWidth="1"/>
    <col min="3087" max="3328" width="8.6640625" style="1"/>
    <col min="3329" max="3329" width="5" style="1" customWidth="1"/>
    <col min="3330" max="3330" width="6.08203125" style="1" customWidth="1"/>
    <col min="3331" max="3342" width="9.75" style="1" customWidth="1"/>
    <col min="3343" max="3584" width="8.6640625" style="1"/>
    <col min="3585" max="3585" width="5" style="1" customWidth="1"/>
    <col min="3586" max="3586" width="6.08203125" style="1" customWidth="1"/>
    <col min="3587" max="3598" width="9.75" style="1" customWidth="1"/>
    <col min="3599" max="3840" width="8.6640625" style="1"/>
    <col min="3841" max="3841" width="5" style="1" customWidth="1"/>
    <col min="3842" max="3842" width="6.08203125" style="1" customWidth="1"/>
    <col min="3843" max="3854" width="9.75" style="1" customWidth="1"/>
    <col min="3855" max="4096" width="8.6640625" style="1"/>
    <col min="4097" max="4097" width="5" style="1" customWidth="1"/>
    <col min="4098" max="4098" width="6.08203125" style="1" customWidth="1"/>
    <col min="4099" max="4110" width="9.75" style="1" customWidth="1"/>
    <col min="4111" max="4352" width="8.6640625" style="1"/>
    <col min="4353" max="4353" width="5" style="1" customWidth="1"/>
    <col min="4354" max="4354" width="6.08203125" style="1" customWidth="1"/>
    <col min="4355" max="4366" width="9.75" style="1" customWidth="1"/>
    <col min="4367" max="4608" width="8.6640625" style="1"/>
    <col min="4609" max="4609" width="5" style="1" customWidth="1"/>
    <col min="4610" max="4610" width="6.08203125" style="1" customWidth="1"/>
    <col min="4611" max="4622" width="9.75" style="1" customWidth="1"/>
    <col min="4623" max="4864" width="8.6640625" style="1"/>
    <col min="4865" max="4865" width="5" style="1" customWidth="1"/>
    <col min="4866" max="4866" width="6.08203125" style="1" customWidth="1"/>
    <col min="4867" max="4878" width="9.75" style="1" customWidth="1"/>
    <col min="4879" max="5120" width="8.6640625" style="1"/>
    <col min="5121" max="5121" width="5" style="1" customWidth="1"/>
    <col min="5122" max="5122" width="6.08203125" style="1" customWidth="1"/>
    <col min="5123" max="5134" width="9.75" style="1" customWidth="1"/>
    <col min="5135" max="5376" width="8.6640625" style="1"/>
    <col min="5377" max="5377" width="5" style="1" customWidth="1"/>
    <col min="5378" max="5378" width="6.08203125" style="1" customWidth="1"/>
    <col min="5379" max="5390" width="9.75" style="1" customWidth="1"/>
    <col min="5391" max="5632" width="8.6640625" style="1"/>
    <col min="5633" max="5633" width="5" style="1" customWidth="1"/>
    <col min="5634" max="5634" width="6.08203125" style="1" customWidth="1"/>
    <col min="5635" max="5646" width="9.75" style="1" customWidth="1"/>
    <col min="5647" max="5888" width="8.6640625" style="1"/>
    <col min="5889" max="5889" width="5" style="1" customWidth="1"/>
    <col min="5890" max="5890" width="6.08203125" style="1" customWidth="1"/>
    <col min="5891" max="5902" width="9.75" style="1" customWidth="1"/>
    <col min="5903" max="6144" width="8.6640625" style="1"/>
    <col min="6145" max="6145" width="5" style="1" customWidth="1"/>
    <col min="6146" max="6146" width="6.08203125" style="1" customWidth="1"/>
    <col min="6147" max="6158" width="9.75" style="1" customWidth="1"/>
    <col min="6159" max="6400" width="8.6640625" style="1"/>
    <col min="6401" max="6401" width="5" style="1" customWidth="1"/>
    <col min="6402" max="6402" width="6.08203125" style="1" customWidth="1"/>
    <col min="6403" max="6414" width="9.75" style="1" customWidth="1"/>
    <col min="6415" max="6656" width="8.6640625" style="1"/>
    <col min="6657" max="6657" width="5" style="1" customWidth="1"/>
    <col min="6658" max="6658" width="6.08203125" style="1" customWidth="1"/>
    <col min="6659" max="6670" width="9.75" style="1" customWidth="1"/>
    <col min="6671" max="6912" width="8.6640625" style="1"/>
    <col min="6913" max="6913" width="5" style="1" customWidth="1"/>
    <col min="6914" max="6914" width="6.08203125" style="1" customWidth="1"/>
    <col min="6915" max="6926" width="9.75" style="1" customWidth="1"/>
    <col min="6927" max="7168" width="8.6640625" style="1"/>
    <col min="7169" max="7169" width="5" style="1" customWidth="1"/>
    <col min="7170" max="7170" width="6.08203125" style="1" customWidth="1"/>
    <col min="7171" max="7182" width="9.75" style="1" customWidth="1"/>
    <col min="7183" max="7424" width="8.6640625" style="1"/>
    <col min="7425" max="7425" width="5" style="1" customWidth="1"/>
    <col min="7426" max="7426" width="6.08203125" style="1" customWidth="1"/>
    <col min="7427" max="7438" width="9.75" style="1" customWidth="1"/>
    <col min="7439" max="7680" width="8.6640625" style="1"/>
    <col min="7681" max="7681" width="5" style="1" customWidth="1"/>
    <col min="7682" max="7682" width="6.08203125" style="1" customWidth="1"/>
    <col min="7683" max="7694" width="9.75" style="1" customWidth="1"/>
    <col min="7695" max="7936" width="8.6640625" style="1"/>
    <col min="7937" max="7937" width="5" style="1" customWidth="1"/>
    <col min="7938" max="7938" width="6.08203125" style="1" customWidth="1"/>
    <col min="7939" max="7950" width="9.75" style="1" customWidth="1"/>
    <col min="7951" max="8192" width="8.6640625" style="1"/>
    <col min="8193" max="8193" width="5" style="1" customWidth="1"/>
    <col min="8194" max="8194" width="6.08203125" style="1" customWidth="1"/>
    <col min="8195" max="8206" width="9.75" style="1" customWidth="1"/>
    <col min="8207" max="8448" width="8.6640625" style="1"/>
    <col min="8449" max="8449" width="5" style="1" customWidth="1"/>
    <col min="8450" max="8450" width="6.08203125" style="1" customWidth="1"/>
    <col min="8451" max="8462" width="9.75" style="1" customWidth="1"/>
    <col min="8463" max="8704" width="8.6640625" style="1"/>
    <col min="8705" max="8705" width="5" style="1" customWidth="1"/>
    <col min="8706" max="8706" width="6.08203125" style="1" customWidth="1"/>
    <col min="8707" max="8718" width="9.75" style="1" customWidth="1"/>
    <col min="8719" max="8960" width="8.6640625" style="1"/>
    <col min="8961" max="8961" width="5" style="1" customWidth="1"/>
    <col min="8962" max="8962" width="6.08203125" style="1" customWidth="1"/>
    <col min="8963" max="8974" width="9.75" style="1" customWidth="1"/>
    <col min="8975" max="9216" width="8.6640625" style="1"/>
    <col min="9217" max="9217" width="5" style="1" customWidth="1"/>
    <col min="9218" max="9218" width="6.08203125" style="1" customWidth="1"/>
    <col min="9219" max="9230" width="9.75" style="1" customWidth="1"/>
    <col min="9231" max="9472" width="8.6640625" style="1"/>
    <col min="9473" max="9473" width="5" style="1" customWidth="1"/>
    <col min="9474" max="9474" width="6.08203125" style="1" customWidth="1"/>
    <col min="9475" max="9486" width="9.75" style="1" customWidth="1"/>
    <col min="9487" max="9728" width="8.6640625" style="1"/>
    <col min="9729" max="9729" width="5" style="1" customWidth="1"/>
    <col min="9730" max="9730" width="6.08203125" style="1" customWidth="1"/>
    <col min="9731" max="9742" width="9.75" style="1" customWidth="1"/>
    <col min="9743" max="9984" width="8.6640625" style="1"/>
    <col min="9985" max="9985" width="5" style="1" customWidth="1"/>
    <col min="9986" max="9986" width="6.08203125" style="1" customWidth="1"/>
    <col min="9987" max="9998" width="9.75" style="1" customWidth="1"/>
    <col min="9999" max="10240" width="8.6640625" style="1"/>
    <col min="10241" max="10241" width="5" style="1" customWidth="1"/>
    <col min="10242" max="10242" width="6.08203125" style="1" customWidth="1"/>
    <col min="10243" max="10254" width="9.75" style="1" customWidth="1"/>
    <col min="10255" max="10496" width="8.6640625" style="1"/>
    <col min="10497" max="10497" width="5" style="1" customWidth="1"/>
    <col min="10498" max="10498" width="6.08203125" style="1" customWidth="1"/>
    <col min="10499" max="10510" width="9.75" style="1" customWidth="1"/>
    <col min="10511" max="10752" width="8.6640625" style="1"/>
    <col min="10753" max="10753" width="5" style="1" customWidth="1"/>
    <col min="10754" max="10754" width="6.08203125" style="1" customWidth="1"/>
    <col min="10755" max="10766" width="9.75" style="1" customWidth="1"/>
    <col min="10767" max="11008" width="8.6640625" style="1"/>
    <col min="11009" max="11009" width="5" style="1" customWidth="1"/>
    <col min="11010" max="11010" width="6.08203125" style="1" customWidth="1"/>
    <col min="11011" max="11022" width="9.75" style="1" customWidth="1"/>
    <col min="11023" max="11264" width="8.6640625" style="1"/>
    <col min="11265" max="11265" width="5" style="1" customWidth="1"/>
    <col min="11266" max="11266" width="6.08203125" style="1" customWidth="1"/>
    <col min="11267" max="11278" width="9.75" style="1" customWidth="1"/>
    <col min="11279" max="11520" width="8.6640625" style="1"/>
    <col min="11521" max="11521" width="5" style="1" customWidth="1"/>
    <col min="11522" max="11522" width="6.08203125" style="1" customWidth="1"/>
    <col min="11523" max="11534" width="9.75" style="1" customWidth="1"/>
    <col min="11535" max="11776" width="8.6640625" style="1"/>
    <col min="11777" max="11777" width="5" style="1" customWidth="1"/>
    <col min="11778" max="11778" width="6.08203125" style="1" customWidth="1"/>
    <col min="11779" max="11790" width="9.75" style="1" customWidth="1"/>
    <col min="11791" max="12032" width="8.6640625" style="1"/>
    <col min="12033" max="12033" width="5" style="1" customWidth="1"/>
    <col min="12034" max="12034" width="6.08203125" style="1" customWidth="1"/>
    <col min="12035" max="12046" width="9.75" style="1" customWidth="1"/>
    <col min="12047" max="12288" width="8.6640625" style="1"/>
    <col min="12289" max="12289" width="5" style="1" customWidth="1"/>
    <col min="12290" max="12290" width="6.08203125" style="1" customWidth="1"/>
    <col min="12291" max="12302" width="9.75" style="1" customWidth="1"/>
    <col min="12303" max="12544" width="8.6640625" style="1"/>
    <col min="12545" max="12545" width="5" style="1" customWidth="1"/>
    <col min="12546" max="12546" width="6.08203125" style="1" customWidth="1"/>
    <col min="12547" max="12558" width="9.75" style="1" customWidth="1"/>
    <col min="12559" max="12800" width="8.6640625" style="1"/>
    <col min="12801" max="12801" width="5" style="1" customWidth="1"/>
    <col min="12802" max="12802" width="6.08203125" style="1" customWidth="1"/>
    <col min="12803" max="12814" width="9.75" style="1" customWidth="1"/>
    <col min="12815" max="13056" width="8.6640625" style="1"/>
    <col min="13057" max="13057" width="5" style="1" customWidth="1"/>
    <col min="13058" max="13058" width="6.08203125" style="1" customWidth="1"/>
    <col min="13059" max="13070" width="9.75" style="1" customWidth="1"/>
    <col min="13071" max="13312" width="8.6640625" style="1"/>
    <col min="13313" max="13313" width="5" style="1" customWidth="1"/>
    <col min="13314" max="13314" width="6.08203125" style="1" customWidth="1"/>
    <col min="13315" max="13326" width="9.75" style="1" customWidth="1"/>
    <col min="13327" max="13568" width="8.6640625" style="1"/>
    <col min="13569" max="13569" width="5" style="1" customWidth="1"/>
    <col min="13570" max="13570" width="6.08203125" style="1" customWidth="1"/>
    <col min="13571" max="13582" width="9.75" style="1" customWidth="1"/>
    <col min="13583" max="13824" width="8.6640625" style="1"/>
    <col min="13825" max="13825" width="5" style="1" customWidth="1"/>
    <col min="13826" max="13826" width="6.08203125" style="1" customWidth="1"/>
    <col min="13827" max="13838" width="9.75" style="1" customWidth="1"/>
    <col min="13839" max="14080" width="8.6640625" style="1"/>
    <col min="14081" max="14081" width="5" style="1" customWidth="1"/>
    <col min="14082" max="14082" width="6.08203125" style="1" customWidth="1"/>
    <col min="14083" max="14094" width="9.75" style="1" customWidth="1"/>
    <col min="14095" max="14336" width="8.6640625" style="1"/>
    <col min="14337" max="14337" width="5" style="1" customWidth="1"/>
    <col min="14338" max="14338" width="6.08203125" style="1" customWidth="1"/>
    <col min="14339" max="14350" width="9.75" style="1" customWidth="1"/>
    <col min="14351" max="14592" width="8.6640625" style="1"/>
    <col min="14593" max="14593" width="5" style="1" customWidth="1"/>
    <col min="14594" max="14594" width="6.08203125" style="1" customWidth="1"/>
    <col min="14595" max="14606" width="9.75" style="1" customWidth="1"/>
    <col min="14607" max="14848" width="8.6640625" style="1"/>
    <col min="14849" max="14849" width="5" style="1" customWidth="1"/>
    <col min="14850" max="14850" width="6.08203125" style="1" customWidth="1"/>
    <col min="14851" max="14862" width="9.75" style="1" customWidth="1"/>
    <col min="14863" max="15104" width="8.6640625" style="1"/>
    <col min="15105" max="15105" width="5" style="1" customWidth="1"/>
    <col min="15106" max="15106" width="6.08203125" style="1" customWidth="1"/>
    <col min="15107" max="15118" width="9.75" style="1" customWidth="1"/>
    <col min="15119" max="15360" width="8.6640625" style="1"/>
    <col min="15361" max="15361" width="5" style="1" customWidth="1"/>
    <col min="15362" max="15362" width="6.08203125" style="1" customWidth="1"/>
    <col min="15363" max="15374" width="9.75" style="1" customWidth="1"/>
    <col min="15375" max="15616" width="8.6640625" style="1"/>
    <col min="15617" max="15617" width="5" style="1" customWidth="1"/>
    <col min="15618" max="15618" width="6.08203125" style="1" customWidth="1"/>
    <col min="15619" max="15630" width="9.75" style="1" customWidth="1"/>
    <col min="15631" max="15872" width="8.6640625" style="1"/>
    <col min="15873" max="15873" width="5" style="1" customWidth="1"/>
    <col min="15874" max="15874" width="6.08203125" style="1" customWidth="1"/>
    <col min="15875" max="15886" width="9.75" style="1" customWidth="1"/>
    <col min="15887" max="16128" width="8.6640625" style="1"/>
    <col min="16129" max="16129" width="5" style="1" customWidth="1"/>
    <col min="16130" max="16130" width="6.08203125" style="1" customWidth="1"/>
    <col min="16131" max="16142" width="9.75" style="1" customWidth="1"/>
    <col min="16143" max="16384" width="8.6640625" style="1"/>
  </cols>
  <sheetData>
    <row r="1" spans="1:15" ht="10" customHeight="1"/>
    <row r="2" spans="1:15" ht="19.5" customHeight="1">
      <c r="A2" s="7" t="s">
        <v>28</v>
      </c>
      <c r="J2" s="215" t="s">
        <v>14</v>
      </c>
      <c r="K2" s="216"/>
      <c r="L2" s="238">
        <f>提出書類確認リスト!$D$8</f>
        <v>0</v>
      </c>
      <c r="M2" s="239"/>
      <c r="N2" s="240"/>
    </row>
    <row r="3" spans="1:15" ht="20" customHeight="1">
      <c r="A3" s="8"/>
      <c r="L3" s="213" t="s">
        <v>29</v>
      </c>
      <c r="M3" s="213"/>
      <c r="N3" s="213"/>
    </row>
    <row r="4" spans="1:15" ht="8.25" customHeight="1">
      <c r="A4" s="9" t="s">
        <v>30</v>
      </c>
    </row>
    <row r="5" spans="1:15" ht="15" customHeight="1">
      <c r="A5" s="241" t="s">
        <v>31</v>
      </c>
      <c r="B5" s="241"/>
      <c r="C5" s="242" t="s">
        <v>32</v>
      </c>
      <c r="D5" s="241" t="s">
        <v>33</v>
      </c>
      <c r="E5" s="241"/>
      <c r="F5" s="241"/>
      <c r="G5" s="241"/>
      <c r="H5" s="241" t="s">
        <v>34</v>
      </c>
      <c r="I5" s="241"/>
      <c r="J5" s="241"/>
      <c r="K5" s="241"/>
      <c r="L5" s="241"/>
      <c r="M5" s="241"/>
      <c r="N5" s="241"/>
      <c r="O5" s="10" t="s">
        <v>35</v>
      </c>
    </row>
    <row r="6" spans="1:15" ht="39.75" customHeight="1">
      <c r="A6" s="241"/>
      <c r="B6" s="241"/>
      <c r="C6" s="242"/>
      <c r="D6" s="11" t="s">
        <v>36</v>
      </c>
      <c r="E6" s="12" t="s">
        <v>37</v>
      </c>
      <c r="F6" s="11" t="s">
        <v>38</v>
      </c>
      <c r="G6" s="11" t="s">
        <v>39</v>
      </c>
      <c r="H6" s="11" t="s">
        <v>40</v>
      </c>
      <c r="I6" s="11" t="s">
        <v>41</v>
      </c>
      <c r="J6" s="11" t="s">
        <v>42</v>
      </c>
      <c r="K6" s="11" t="s">
        <v>43</v>
      </c>
      <c r="L6" s="11" t="s">
        <v>44</v>
      </c>
      <c r="M6" s="11" t="s">
        <v>45</v>
      </c>
      <c r="N6" s="11" t="s">
        <v>46</v>
      </c>
      <c r="O6" s="13" t="s">
        <v>47</v>
      </c>
    </row>
    <row r="7" spans="1:15">
      <c r="A7" s="11" t="s">
        <v>48</v>
      </c>
      <c r="B7" s="11" t="s">
        <v>49</v>
      </c>
      <c r="C7" s="14" t="s">
        <v>50</v>
      </c>
      <c r="D7" s="14" t="s">
        <v>51</v>
      </c>
      <c r="E7" s="14" t="s">
        <v>52</v>
      </c>
      <c r="F7" s="14" t="s">
        <v>51</v>
      </c>
      <c r="G7" s="14" t="s">
        <v>53</v>
      </c>
      <c r="H7" s="14" t="s">
        <v>51</v>
      </c>
      <c r="I7" s="14" t="s">
        <v>51</v>
      </c>
      <c r="J7" s="14" t="s">
        <v>54</v>
      </c>
      <c r="K7" s="14" t="s">
        <v>54</v>
      </c>
      <c r="L7" s="14" t="s">
        <v>51</v>
      </c>
      <c r="M7" s="14" t="s">
        <v>53</v>
      </c>
      <c r="N7" s="14" t="s">
        <v>52</v>
      </c>
      <c r="O7" s="13" t="s">
        <v>35</v>
      </c>
    </row>
    <row r="8" spans="1:15" ht="15" customHeight="1">
      <c r="A8" s="235" t="s">
        <v>55</v>
      </c>
      <c r="B8" s="15" t="s">
        <v>56</v>
      </c>
      <c r="C8" s="16"/>
      <c r="D8" s="16"/>
      <c r="E8" s="16"/>
      <c r="F8" s="16"/>
      <c r="G8" s="17">
        <f t="shared" ref="G8:G19" si="0">SUM(D8:F8)</f>
        <v>0</v>
      </c>
      <c r="H8" s="16"/>
      <c r="I8" s="16"/>
      <c r="J8" s="16"/>
      <c r="K8" s="16"/>
      <c r="L8" s="16"/>
      <c r="M8" s="16"/>
      <c r="N8" s="17">
        <f t="shared" ref="N8:N19" si="1">SUM(H8:M8)</f>
        <v>0</v>
      </c>
      <c r="O8" s="13" t="s">
        <v>35</v>
      </c>
    </row>
    <row r="9" spans="1:15" ht="15" customHeight="1">
      <c r="A9" s="235"/>
      <c r="B9" s="18" t="s">
        <v>57</v>
      </c>
      <c r="C9" s="16"/>
      <c r="D9" s="16"/>
      <c r="E9" s="16"/>
      <c r="F9" s="16"/>
      <c r="G9" s="17">
        <f t="shared" si="0"/>
        <v>0</v>
      </c>
      <c r="H9" s="16"/>
      <c r="I9" s="16"/>
      <c r="J9" s="16"/>
      <c r="K9" s="16"/>
      <c r="L9" s="16"/>
      <c r="M9" s="16"/>
      <c r="N9" s="17">
        <f t="shared" si="1"/>
        <v>0</v>
      </c>
      <c r="O9" s="13" t="s">
        <v>35</v>
      </c>
    </row>
    <row r="10" spans="1:15" ht="15" customHeight="1">
      <c r="A10" s="235"/>
      <c r="B10" s="18" t="s">
        <v>58</v>
      </c>
      <c r="C10" s="16"/>
      <c r="D10" s="16"/>
      <c r="E10" s="16"/>
      <c r="F10" s="16"/>
      <c r="G10" s="17">
        <f t="shared" si="0"/>
        <v>0</v>
      </c>
      <c r="H10" s="16"/>
      <c r="I10" s="16"/>
      <c r="J10" s="16"/>
      <c r="K10" s="16"/>
      <c r="L10" s="16"/>
      <c r="M10" s="16"/>
      <c r="N10" s="17">
        <f t="shared" si="1"/>
        <v>0</v>
      </c>
      <c r="O10" s="13" t="s">
        <v>35</v>
      </c>
    </row>
    <row r="11" spans="1:15" ht="15" customHeight="1">
      <c r="A11" s="235"/>
      <c r="B11" s="18" t="s">
        <v>59</v>
      </c>
      <c r="C11" s="16"/>
      <c r="D11" s="16"/>
      <c r="E11" s="16"/>
      <c r="F11" s="16"/>
      <c r="G11" s="17">
        <f t="shared" si="0"/>
        <v>0</v>
      </c>
      <c r="H11" s="16"/>
      <c r="I11" s="16"/>
      <c r="J11" s="16"/>
      <c r="K11" s="16"/>
      <c r="L11" s="16"/>
      <c r="M11" s="16"/>
      <c r="N11" s="17">
        <f t="shared" si="1"/>
        <v>0</v>
      </c>
      <c r="O11" s="13" t="s">
        <v>35</v>
      </c>
    </row>
    <row r="12" spans="1:15" ht="15" customHeight="1">
      <c r="A12" s="235"/>
      <c r="B12" s="18" t="s">
        <v>60</v>
      </c>
      <c r="C12" s="16"/>
      <c r="D12" s="16"/>
      <c r="E12" s="16"/>
      <c r="F12" s="16"/>
      <c r="G12" s="17">
        <f t="shared" si="0"/>
        <v>0</v>
      </c>
      <c r="H12" s="16"/>
      <c r="I12" s="16"/>
      <c r="J12" s="16"/>
      <c r="K12" s="16"/>
      <c r="L12" s="16"/>
      <c r="M12" s="16"/>
      <c r="N12" s="17">
        <f t="shared" si="1"/>
        <v>0</v>
      </c>
      <c r="O12" s="13" t="s">
        <v>35</v>
      </c>
    </row>
    <row r="13" spans="1:15" ht="15" customHeight="1">
      <c r="A13" s="235"/>
      <c r="B13" s="18" t="s">
        <v>61</v>
      </c>
      <c r="C13" s="16"/>
      <c r="D13" s="16"/>
      <c r="E13" s="16"/>
      <c r="F13" s="16"/>
      <c r="G13" s="17">
        <f t="shared" si="0"/>
        <v>0</v>
      </c>
      <c r="H13" s="16"/>
      <c r="I13" s="16"/>
      <c r="J13" s="16"/>
      <c r="K13" s="16"/>
      <c r="L13" s="16"/>
      <c r="M13" s="16"/>
      <c r="N13" s="17">
        <f t="shared" si="1"/>
        <v>0</v>
      </c>
      <c r="O13" s="13" t="s">
        <v>35</v>
      </c>
    </row>
    <row r="14" spans="1:15" ht="15" customHeight="1">
      <c r="A14" s="235"/>
      <c r="B14" s="18" t="s">
        <v>62</v>
      </c>
      <c r="C14" s="16"/>
      <c r="D14" s="16"/>
      <c r="E14" s="16"/>
      <c r="F14" s="16"/>
      <c r="G14" s="17">
        <f t="shared" si="0"/>
        <v>0</v>
      </c>
      <c r="H14" s="16"/>
      <c r="I14" s="16"/>
      <c r="J14" s="16"/>
      <c r="K14" s="16"/>
      <c r="L14" s="16"/>
      <c r="M14" s="16"/>
      <c r="N14" s="17">
        <f t="shared" si="1"/>
        <v>0</v>
      </c>
      <c r="O14" s="13" t="s">
        <v>35</v>
      </c>
    </row>
    <row r="15" spans="1:15" ht="15" customHeight="1">
      <c r="A15" s="235"/>
      <c r="B15" s="18" t="s">
        <v>63</v>
      </c>
      <c r="C15" s="16"/>
      <c r="D15" s="16"/>
      <c r="E15" s="16"/>
      <c r="F15" s="16"/>
      <c r="G15" s="17">
        <f t="shared" si="0"/>
        <v>0</v>
      </c>
      <c r="H15" s="16"/>
      <c r="I15" s="16"/>
      <c r="J15" s="16"/>
      <c r="K15" s="16"/>
      <c r="L15" s="16"/>
      <c r="M15" s="16"/>
      <c r="N15" s="17">
        <f t="shared" si="1"/>
        <v>0</v>
      </c>
      <c r="O15" s="13" t="s">
        <v>35</v>
      </c>
    </row>
    <row r="16" spans="1:15" ht="15" customHeight="1">
      <c r="A16" s="235"/>
      <c r="B16" s="18" t="s">
        <v>64</v>
      </c>
      <c r="C16" s="16"/>
      <c r="D16" s="16"/>
      <c r="E16" s="16"/>
      <c r="F16" s="16"/>
      <c r="G16" s="17">
        <f t="shared" si="0"/>
        <v>0</v>
      </c>
      <c r="H16" s="16"/>
      <c r="I16" s="16"/>
      <c r="J16" s="16"/>
      <c r="K16" s="16"/>
      <c r="L16" s="16"/>
      <c r="M16" s="16"/>
      <c r="N16" s="17">
        <f t="shared" si="1"/>
        <v>0</v>
      </c>
      <c r="O16" s="13" t="s">
        <v>35</v>
      </c>
    </row>
    <row r="17" spans="1:15" ht="15" customHeight="1">
      <c r="A17" s="235"/>
      <c r="B17" s="18" t="s">
        <v>65</v>
      </c>
      <c r="C17" s="16"/>
      <c r="D17" s="16"/>
      <c r="E17" s="16"/>
      <c r="F17" s="16"/>
      <c r="G17" s="17">
        <f t="shared" si="0"/>
        <v>0</v>
      </c>
      <c r="H17" s="16"/>
      <c r="I17" s="16"/>
      <c r="J17" s="16"/>
      <c r="K17" s="16"/>
      <c r="L17" s="16"/>
      <c r="M17" s="16"/>
      <c r="N17" s="17">
        <f t="shared" si="1"/>
        <v>0</v>
      </c>
      <c r="O17" s="13" t="s">
        <v>35</v>
      </c>
    </row>
    <row r="18" spans="1:15" ht="15" customHeight="1">
      <c r="A18" s="235"/>
      <c r="B18" s="18" t="s">
        <v>66</v>
      </c>
      <c r="C18" s="16"/>
      <c r="D18" s="16"/>
      <c r="E18" s="16"/>
      <c r="F18" s="16"/>
      <c r="G18" s="17">
        <f t="shared" si="0"/>
        <v>0</v>
      </c>
      <c r="H18" s="16"/>
      <c r="I18" s="16"/>
      <c r="J18" s="16"/>
      <c r="K18" s="16"/>
      <c r="L18" s="16"/>
      <c r="M18" s="16"/>
      <c r="N18" s="17">
        <f t="shared" si="1"/>
        <v>0</v>
      </c>
      <c r="O18" s="13"/>
    </row>
    <row r="19" spans="1:15" ht="15" customHeight="1" thickBot="1">
      <c r="A19" s="235"/>
      <c r="B19" s="19" t="s">
        <v>67</v>
      </c>
      <c r="C19" s="20"/>
      <c r="D19" s="20"/>
      <c r="E19" s="20"/>
      <c r="F19" s="20"/>
      <c r="G19" s="21">
        <f t="shared" si="0"/>
        <v>0</v>
      </c>
      <c r="H19" s="20"/>
      <c r="I19" s="20"/>
      <c r="J19" s="20"/>
      <c r="K19" s="20"/>
      <c r="L19" s="20"/>
      <c r="M19" s="20"/>
      <c r="N19" s="21">
        <f t="shared" si="1"/>
        <v>0</v>
      </c>
      <c r="O19" s="13" t="s">
        <v>35</v>
      </c>
    </row>
    <row r="20" spans="1:15" ht="15" customHeight="1" thickTop="1" thickBot="1">
      <c r="A20" s="236"/>
      <c r="B20" s="22" t="s">
        <v>46</v>
      </c>
      <c r="C20" s="23">
        <f t="shared" ref="C20:L20" si="2">SUM(C8:C19)</f>
        <v>0</v>
      </c>
      <c r="D20" s="23">
        <f t="shared" si="2"/>
        <v>0</v>
      </c>
      <c r="E20" s="23">
        <f t="shared" si="2"/>
        <v>0</v>
      </c>
      <c r="F20" s="23">
        <f t="shared" si="2"/>
        <v>0</v>
      </c>
      <c r="G20" s="23">
        <f>SUM(G8:G19)</f>
        <v>0</v>
      </c>
      <c r="H20" s="23">
        <f>SUM(H8:H19)</f>
        <v>0</v>
      </c>
      <c r="I20" s="23">
        <f t="shared" si="2"/>
        <v>0</v>
      </c>
      <c r="J20" s="23">
        <f t="shared" si="2"/>
        <v>0</v>
      </c>
      <c r="K20" s="23">
        <f t="shared" si="2"/>
        <v>0</v>
      </c>
      <c r="L20" s="23">
        <f t="shared" si="2"/>
        <v>0</v>
      </c>
      <c r="M20" s="23">
        <f>SUM(M8:M19)</f>
        <v>0</v>
      </c>
      <c r="N20" s="23">
        <f>SUM(N8:N19)</f>
        <v>0</v>
      </c>
      <c r="O20" s="13"/>
    </row>
    <row r="21" spans="1:15" ht="15" customHeight="1" thickTop="1">
      <c r="A21" s="237" t="s">
        <v>68</v>
      </c>
      <c r="B21" s="15" t="s">
        <v>56</v>
      </c>
      <c r="C21" s="24"/>
      <c r="D21" s="24"/>
      <c r="E21" s="24"/>
      <c r="F21" s="24"/>
      <c r="G21" s="25">
        <f t="shared" ref="G21:G32" si="3">SUM(D21:F21)</f>
        <v>0</v>
      </c>
      <c r="H21" s="24"/>
      <c r="I21" s="24"/>
      <c r="J21" s="24"/>
      <c r="K21" s="24"/>
      <c r="L21" s="24"/>
      <c r="M21" s="24"/>
      <c r="N21" s="25">
        <f t="shared" ref="N21:N32" si="4">SUM(H21:M21)</f>
        <v>0</v>
      </c>
      <c r="O21" s="13"/>
    </row>
    <row r="22" spans="1:15" ht="15" customHeight="1">
      <c r="A22" s="237"/>
      <c r="B22" s="18" t="s">
        <v>57</v>
      </c>
      <c r="C22" s="16"/>
      <c r="D22" s="16"/>
      <c r="E22" s="16"/>
      <c r="F22" s="16"/>
      <c r="G22" s="17">
        <f t="shared" si="3"/>
        <v>0</v>
      </c>
      <c r="H22" s="16"/>
      <c r="I22" s="16"/>
      <c r="J22" s="16"/>
      <c r="K22" s="16"/>
      <c r="L22" s="16"/>
      <c r="M22" s="16"/>
      <c r="N22" s="17">
        <f t="shared" si="4"/>
        <v>0</v>
      </c>
      <c r="O22" s="13"/>
    </row>
    <row r="23" spans="1:15" ht="15" customHeight="1">
      <c r="A23" s="237"/>
      <c r="B23" s="18" t="s">
        <v>58</v>
      </c>
      <c r="C23" s="16"/>
      <c r="D23" s="16"/>
      <c r="E23" s="16"/>
      <c r="F23" s="16"/>
      <c r="G23" s="17">
        <f t="shared" si="3"/>
        <v>0</v>
      </c>
      <c r="H23" s="16"/>
      <c r="I23" s="16"/>
      <c r="J23" s="16"/>
      <c r="K23" s="16"/>
      <c r="L23" s="16"/>
      <c r="M23" s="16"/>
      <c r="N23" s="17">
        <f t="shared" si="4"/>
        <v>0</v>
      </c>
      <c r="O23" s="13"/>
    </row>
    <row r="24" spans="1:15" ht="15" customHeight="1">
      <c r="A24" s="237"/>
      <c r="B24" s="18" t="s">
        <v>59</v>
      </c>
      <c r="C24" s="16"/>
      <c r="D24" s="16"/>
      <c r="E24" s="16"/>
      <c r="F24" s="16"/>
      <c r="G24" s="17">
        <f t="shared" si="3"/>
        <v>0</v>
      </c>
      <c r="H24" s="16"/>
      <c r="I24" s="16"/>
      <c r="J24" s="16"/>
      <c r="K24" s="16"/>
      <c r="L24" s="16"/>
      <c r="M24" s="16"/>
      <c r="N24" s="17">
        <f t="shared" si="4"/>
        <v>0</v>
      </c>
      <c r="O24" s="13"/>
    </row>
    <row r="25" spans="1:15" ht="15" customHeight="1">
      <c r="A25" s="237"/>
      <c r="B25" s="18" t="s">
        <v>60</v>
      </c>
      <c r="C25" s="16"/>
      <c r="D25" s="16"/>
      <c r="E25" s="16"/>
      <c r="F25" s="16"/>
      <c r="G25" s="17">
        <f t="shared" si="3"/>
        <v>0</v>
      </c>
      <c r="H25" s="16"/>
      <c r="I25" s="16"/>
      <c r="J25" s="16"/>
      <c r="K25" s="16"/>
      <c r="L25" s="16"/>
      <c r="M25" s="16"/>
      <c r="N25" s="17">
        <f t="shared" si="4"/>
        <v>0</v>
      </c>
      <c r="O25" s="13"/>
    </row>
    <row r="26" spans="1:15" ht="15" customHeight="1">
      <c r="A26" s="237"/>
      <c r="B26" s="18" t="s">
        <v>61</v>
      </c>
      <c r="C26" s="16"/>
      <c r="D26" s="16"/>
      <c r="E26" s="16"/>
      <c r="F26" s="16"/>
      <c r="G26" s="17">
        <f t="shared" si="3"/>
        <v>0</v>
      </c>
      <c r="H26" s="16"/>
      <c r="I26" s="16"/>
      <c r="J26" s="16"/>
      <c r="K26" s="16"/>
      <c r="L26" s="16"/>
      <c r="M26" s="16"/>
      <c r="N26" s="17">
        <f t="shared" si="4"/>
        <v>0</v>
      </c>
      <c r="O26" s="13"/>
    </row>
    <row r="27" spans="1:15" ht="15" customHeight="1">
      <c r="A27" s="237"/>
      <c r="B27" s="18" t="s">
        <v>62</v>
      </c>
      <c r="C27" s="16"/>
      <c r="D27" s="16"/>
      <c r="E27" s="16"/>
      <c r="F27" s="16"/>
      <c r="G27" s="17">
        <f t="shared" si="3"/>
        <v>0</v>
      </c>
      <c r="H27" s="16"/>
      <c r="I27" s="16"/>
      <c r="J27" s="16"/>
      <c r="K27" s="16"/>
      <c r="L27" s="16"/>
      <c r="M27" s="16"/>
      <c r="N27" s="17">
        <f t="shared" si="4"/>
        <v>0</v>
      </c>
      <c r="O27" s="13"/>
    </row>
    <row r="28" spans="1:15" ht="15" customHeight="1">
      <c r="A28" s="237"/>
      <c r="B28" s="18" t="s">
        <v>63</v>
      </c>
      <c r="C28" s="16"/>
      <c r="D28" s="16"/>
      <c r="E28" s="16"/>
      <c r="F28" s="16"/>
      <c r="G28" s="17">
        <f t="shared" si="3"/>
        <v>0</v>
      </c>
      <c r="H28" s="16"/>
      <c r="I28" s="16"/>
      <c r="J28" s="16"/>
      <c r="K28" s="16"/>
      <c r="L28" s="16"/>
      <c r="M28" s="16"/>
      <c r="N28" s="17">
        <f t="shared" si="4"/>
        <v>0</v>
      </c>
      <c r="O28" s="13" t="s">
        <v>35</v>
      </c>
    </row>
    <row r="29" spans="1:15" ht="15" customHeight="1">
      <c r="A29" s="237"/>
      <c r="B29" s="18" t="s">
        <v>64</v>
      </c>
      <c r="C29" s="16"/>
      <c r="D29" s="16"/>
      <c r="E29" s="16"/>
      <c r="F29" s="16"/>
      <c r="G29" s="17">
        <f t="shared" si="3"/>
        <v>0</v>
      </c>
      <c r="H29" s="16"/>
      <c r="I29" s="16"/>
      <c r="J29" s="16"/>
      <c r="K29" s="16"/>
      <c r="L29" s="16"/>
      <c r="M29" s="16"/>
      <c r="N29" s="17">
        <f t="shared" si="4"/>
        <v>0</v>
      </c>
      <c r="O29" s="13"/>
    </row>
    <row r="30" spans="1:15" ht="15" customHeight="1">
      <c r="A30" s="237"/>
      <c r="B30" s="18" t="s">
        <v>65</v>
      </c>
      <c r="C30" s="16"/>
      <c r="D30" s="16"/>
      <c r="E30" s="16"/>
      <c r="F30" s="16"/>
      <c r="G30" s="17">
        <f t="shared" si="3"/>
        <v>0</v>
      </c>
      <c r="H30" s="16"/>
      <c r="I30" s="16"/>
      <c r="J30" s="16"/>
      <c r="K30" s="16"/>
      <c r="L30" s="16"/>
      <c r="M30" s="16"/>
      <c r="N30" s="17">
        <f t="shared" si="4"/>
        <v>0</v>
      </c>
      <c r="O30" s="13"/>
    </row>
    <row r="31" spans="1:15" ht="15" customHeight="1">
      <c r="A31" s="237"/>
      <c r="B31" s="18" t="s">
        <v>66</v>
      </c>
      <c r="C31" s="16"/>
      <c r="D31" s="16"/>
      <c r="E31" s="16"/>
      <c r="F31" s="16"/>
      <c r="G31" s="17">
        <f t="shared" si="3"/>
        <v>0</v>
      </c>
      <c r="H31" s="16"/>
      <c r="I31" s="16"/>
      <c r="J31" s="16"/>
      <c r="K31" s="16"/>
      <c r="L31" s="16"/>
      <c r="M31" s="16"/>
      <c r="N31" s="17">
        <f t="shared" si="4"/>
        <v>0</v>
      </c>
      <c r="O31" s="13" t="s">
        <v>35</v>
      </c>
    </row>
    <row r="32" spans="1:15" ht="15" customHeight="1" thickBot="1">
      <c r="A32" s="237"/>
      <c r="B32" s="19" t="s">
        <v>67</v>
      </c>
      <c r="C32" s="16"/>
      <c r="D32" s="16"/>
      <c r="E32" s="16"/>
      <c r="F32" s="16"/>
      <c r="G32" s="17">
        <f t="shared" si="3"/>
        <v>0</v>
      </c>
      <c r="H32" s="16"/>
      <c r="I32" s="16"/>
      <c r="J32" s="16"/>
      <c r="K32" s="16"/>
      <c r="L32" s="16"/>
      <c r="M32" s="16"/>
      <c r="N32" s="17">
        <f t="shared" si="4"/>
        <v>0</v>
      </c>
      <c r="O32" s="26"/>
    </row>
    <row r="33" spans="1:15" ht="15" customHeight="1" thickTop="1">
      <c r="A33" s="237"/>
      <c r="B33" s="27" t="s">
        <v>46</v>
      </c>
      <c r="C33" s="28">
        <f t="shared" ref="C33:N33" si="5">SUM(C21:C32)</f>
        <v>0</v>
      </c>
      <c r="D33" s="28">
        <f t="shared" si="5"/>
        <v>0</v>
      </c>
      <c r="E33" s="28">
        <f t="shared" si="5"/>
        <v>0</v>
      </c>
      <c r="F33" s="28">
        <f t="shared" si="5"/>
        <v>0</v>
      </c>
      <c r="G33" s="28">
        <f t="shared" si="5"/>
        <v>0</v>
      </c>
      <c r="H33" s="28">
        <f t="shared" si="5"/>
        <v>0</v>
      </c>
      <c r="I33" s="28">
        <f t="shared" si="5"/>
        <v>0</v>
      </c>
      <c r="J33" s="28">
        <f t="shared" si="5"/>
        <v>0</v>
      </c>
      <c r="K33" s="28">
        <f t="shared" si="5"/>
        <v>0</v>
      </c>
      <c r="L33" s="28">
        <f t="shared" si="5"/>
        <v>0</v>
      </c>
      <c r="M33" s="28">
        <f t="shared" si="5"/>
        <v>0</v>
      </c>
      <c r="N33" s="28">
        <f t="shared" si="5"/>
        <v>0</v>
      </c>
      <c r="O33" s="26"/>
    </row>
    <row r="34" spans="1:15" ht="16.5" customHeight="1">
      <c r="A34" s="9" t="s">
        <v>69</v>
      </c>
      <c r="B34" s="29"/>
      <c r="C34" s="30"/>
      <c r="D34" s="30"/>
    </row>
    <row r="35" spans="1:15" ht="16.5" customHeight="1">
      <c r="A35" s="9" t="s">
        <v>70</v>
      </c>
      <c r="B35" s="29"/>
      <c r="C35" s="30"/>
      <c r="D35" s="30"/>
    </row>
  </sheetData>
  <mergeCells count="9">
    <mergeCell ref="A8:A20"/>
    <mergeCell ref="A21:A33"/>
    <mergeCell ref="J2:K2"/>
    <mergeCell ref="L2:N2"/>
    <mergeCell ref="L3:N3"/>
    <mergeCell ref="A5:B6"/>
    <mergeCell ref="C5:C6"/>
    <mergeCell ref="D5:G5"/>
    <mergeCell ref="H5:N5"/>
  </mergeCells>
  <phoneticPr fontId="1"/>
  <printOptions horizontalCentered="1"/>
  <pageMargins left="0.78740157480314965" right="0.78740157480314965" top="0.78740157480314965" bottom="0.78740157480314965" header="0.31496062992125984" footer="0.31496062992125984"/>
  <pageSetup paperSize="9" scale="85" orientation="landscape" r:id="rId1"/>
  <colBreaks count="1" manualBreakCount="1">
    <brk id="14" min="1" max="2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95015-6432-4608-8BF3-899BEFE9E931}">
  <dimension ref="A1:AQ82"/>
  <sheetViews>
    <sheetView showGridLines="0" view="pageBreakPreview" topLeftCell="A26" zoomScaleNormal="100" zoomScaleSheetLayoutView="100" workbookViewId="0">
      <selection activeCell="A33" sqref="A33:XFD33"/>
    </sheetView>
  </sheetViews>
  <sheetFormatPr defaultColWidth="8.25" defaultRowHeight="21" customHeight="1"/>
  <cols>
    <col min="1" max="1" width="2.58203125" style="103" customWidth="1"/>
    <col min="2" max="2" width="14.7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342</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264</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IF($AK$3="４週",AK12/4,AK12/(DAY(EOMONTH($F$9,0))/7))</f>
        <v>0</v>
      </c>
      <c r="AM12" s="184"/>
      <c r="AN12" s="184"/>
    </row>
    <row r="13" spans="1:40" ht="18" customHeight="1">
      <c r="A13" s="110">
        <v>3</v>
      </c>
      <c r="B13" s="133" t="s">
        <v>343</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IF($AK$3="４週",AK13/4,AK13/(DAY(EOMONTH($F$9,0))/7))</f>
        <v>0</v>
      </c>
      <c r="AM13" s="184"/>
      <c r="AN13" s="184"/>
    </row>
    <row r="14" spans="1:40" ht="18" customHeight="1">
      <c r="A14" s="110">
        <v>4</v>
      </c>
      <c r="B14" s="133" t="s">
        <v>343</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IF($AK$3="４週",AK14/4,AK14/(DAY(EOMONTH($F$9,0))/7))</f>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ref="AL15:AL30" si="1">IF($AK$3="４週",AK15/4,AK15/(DAY(EOMONTH($F$9,0))/7))</f>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36"/>
      <c r="AN37" s="136"/>
      <c r="AO37" s="136"/>
      <c r="AP37" s="136"/>
      <c r="AQ37" s="136"/>
    </row>
    <row r="38" spans="1:43" ht="18" customHeight="1">
      <c r="A38" s="432" t="s">
        <v>269</v>
      </c>
      <c r="B38" s="432"/>
      <c r="C38" s="432"/>
      <c r="D38" s="116"/>
      <c r="E38" s="116"/>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183">
        <f>SUM(D38:AI38)</f>
        <v>0</v>
      </c>
      <c r="AK38" s="183"/>
      <c r="AL38" s="438" t="e">
        <f>ROUNDUP(AJ38/AJ39,1)</f>
        <v>#DIV/0!</v>
      </c>
      <c r="AM38" s="136"/>
      <c r="AN38" s="136"/>
      <c r="AO38" s="136"/>
      <c r="AP38" s="136"/>
      <c r="AQ38" s="136"/>
    </row>
    <row r="39" spans="1:43" ht="18" customHeight="1">
      <c r="A39" s="432" t="s">
        <v>270</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40"/>
      <c r="AM39" s="136"/>
      <c r="AN39" s="136"/>
      <c r="AO39" s="136"/>
      <c r="AP39" s="136"/>
      <c r="AQ39" s="136"/>
    </row>
    <row r="40" spans="1:43" ht="5.15" customHeight="1">
      <c r="A40" s="129"/>
      <c r="B40" s="129"/>
      <c r="C40" s="129"/>
      <c r="D40" s="136"/>
      <c r="E40" s="136"/>
      <c r="F40" s="136"/>
      <c r="G40" s="136"/>
      <c r="H40" s="136"/>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37"/>
      <c r="AK40" s="122"/>
      <c r="AL40" s="109"/>
      <c r="AM40" s="109"/>
      <c r="AN40" s="100"/>
    </row>
    <row r="41" spans="1:43" ht="18" customHeight="1">
      <c r="A41" s="99" t="s">
        <v>249</v>
      </c>
      <c r="B41" s="122"/>
      <c r="D41" s="122"/>
      <c r="E41" s="122"/>
      <c r="F41" s="122"/>
      <c r="G41" s="122"/>
      <c r="H41" s="122"/>
      <c r="I41" s="136"/>
      <c r="J41" s="136"/>
      <c r="K41" s="136"/>
      <c r="L41" s="136"/>
      <c r="M41" s="136"/>
      <c r="N41" s="136"/>
      <c r="O41" s="122"/>
      <c r="P41" s="122"/>
      <c r="Q41" s="122"/>
      <c r="R41" s="122"/>
      <c r="S41" s="122"/>
      <c r="T41" s="122"/>
      <c r="U41" s="122"/>
      <c r="V41" s="122"/>
      <c r="W41" s="109"/>
      <c r="X41" s="122"/>
      <c r="Y41" s="122"/>
      <c r="Z41" s="122"/>
      <c r="AA41" s="122"/>
      <c r="AB41" s="122"/>
      <c r="AC41" s="122"/>
      <c r="AD41" s="122"/>
      <c r="AE41" s="122"/>
      <c r="AF41" s="122"/>
      <c r="AG41" s="122"/>
      <c r="AH41" s="122"/>
      <c r="AI41" s="122"/>
      <c r="AJ41" s="137"/>
      <c r="AK41" s="122"/>
      <c r="AL41" s="109"/>
      <c r="AM41" s="109"/>
      <c r="AN41" s="100"/>
    </row>
    <row r="42" spans="1:43" ht="25" customHeight="1">
      <c r="A42" s="181" t="s">
        <v>250</v>
      </c>
      <c r="B42" s="181"/>
      <c r="C42" s="181" t="s">
        <v>264</v>
      </c>
      <c r="D42" s="181"/>
      <c r="E42" s="189" t="s">
        <v>344</v>
      </c>
      <c r="F42" s="189"/>
      <c r="G42" s="189"/>
      <c r="H42" s="189"/>
      <c r="I42" s="136"/>
      <c r="J42" s="136"/>
      <c r="K42" s="136"/>
      <c r="L42" s="136"/>
      <c r="M42" s="136"/>
      <c r="N42" s="136"/>
      <c r="O42" s="136"/>
      <c r="P42" s="136"/>
      <c r="Q42" s="136"/>
      <c r="R42" s="136"/>
      <c r="S42" s="136"/>
      <c r="T42" s="136"/>
      <c r="U42" s="136"/>
      <c r="W42" s="109"/>
      <c r="X42" s="122"/>
      <c r="Y42" s="122"/>
      <c r="Z42" s="122"/>
      <c r="AA42" s="122"/>
      <c r="AB42" s="122"/>
      <c r="AC42" s="122"/>
      <c r="AD42" s="122"/>
      <c r="AE42" s="122"/>
      <c r="AF42" s="122"/>
      <c r="AG42" s="122"/>
      <c r="AH42" s="122"/>
      <c r="AI42" s="122"/>
      <c r="AJ42" s="137"/>
      <c r="AK42" s="122"/>
      <c r="AL42" s="109"/>
      <c r="AM42" s="109"/>
      <c r="AN42" s="100"/>
    </row>
    <row r="43" spans="1:43" ht="18" customHeight="1">
      <c r="A43" s="189" t="s">
        <v>251</v>
      </c>
      <c r="B43" s="189"/>
      <c r="C43" s="430" t="e">
        <f>ROUNDDOWN(IF(AL38&lt;=60,1,1+ROUNDUP((AL38-60)/40,0)),1)</f>
        <v>#DIV/0!</v>
      </c>
      <c r="D43" s="430"/>
      <c r="E43" s="430" t="e">
        <f>ROUNDDOWN(AL38/40,1)</f>
        <v>#DIV/0!</v>
      </c>
      <c r="F43" s="430"/>
      <c r="G43" s="430"/>
      <c r="H43" s="430"/>
      <c r="I43" s="136"/>
      <c r="J43" s="136"/>
      <c r="K43" s="136"/>
      <c r="L43" s="136"/>
      <c r="M43" s="136"/>
      <c r="N43" s="136"/>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3" ht="5.15" customHeight="1">
      <c r="A44" s="129"/>
      <c r="B44" s="129"/>
      <c r="C44" s="129"/>
      <c r="D44" s="129"/>
      <c r="E44" s="129"/>
      <c r="F44" s="129"/>
      <c r="G44" s="129"/>
      <c r="H44" s="129"/>
      <c r="I44" s="129"/>
      <c r="J44" s="122"/>
      <c r="K44" s="122"/>
      <c r="L44" s="122"/>
      <c r="M44" s="137"/>
      <c r="N44" s="122"/>
      <c r="O44" s="122"/>
      <c r="P44" s="122"/>
      <c r="Q44" s="136"/>
      <c r="W44" s="109"/>
      <c r="X44" s="122"/>
      <c r="Y44" s="122"/>
      <c r="Z44" s="122"/>
      <c r="AA44" s="122"/>
      <c r="AB44" s="122"/>
      <c r="AC44" s="122"/>
      <c r="AD44" s="122"/>
      <c r="AE44" s="122"/>
      <c r="AF44" s="122"/>
      <c r="AG44" s="122"/>
      <c r="AH44" s="122"/>
      <c r="AI44" s="122"/>
      <c r="AJ44" s="137"/>
      <c r="AK44" s="122"/>
      <c r="AL44" s="109"/>
      <c r="AM44" s="109"/>
      <c r="AN44" s="100"/>
    </row>
    <row r="45" spans="1:43" ht="21" customHeight="1">
      <c r="A45" s="99" t="s">
        <v>252</v>
      </c>
      <c r="B45" s="103"/>
      <c r="C45" s="104"/>
      <c r="D45" s="104"/>
      <c r="E45" s="104"/>
      <c r="F45" s="104"/>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4"/>
      <c r="AM45" s="104"/>
      <c r="AN45" s="100"/>
    </row>
    <row r="46" spans="1:43" ht="25" customHeight="1">
      <c r="A46" s="100"/>
      <c r="B46" s="109"/>
      <c r="C46" s="422" t="s">
        <v>297</v>
      </c>
      <c r="D46" s="423"/>
      <c r="E46" s="428" t="s">
        <v>340</v>
      </c>
      <c r="F46" s="428"/>
      <c r="G46" s="428"/>
      <c r="H46" s="428"/>
      <c r="I46" s="422" t="s">
        <v>345</v>
      </c>
      <c r="J46" s="423"/>
      <c r="K46" s="423"/>
      <c r="L46" s="423"/>
      <c r="M46" s="423"/>
      <c r="N46" s="424"/>
      <c r="O46" s="422" t="s">
        <v>299</v>
      </c>
      <c r="P46" s="423"/>
      <c r="Q46" s="423"/>
      <c r="R46" s="423"/>
      <c r="S46" s="423"/>
      <c r="T46" s="424"/>
      <c r="U46" s="422" t="s">
        <v>299</v>
      </c>
      <c r="V46" s="423"/>
      <c r="W46" s="423"/>
      <c r="X46" s="423"/>
      <c r="Y46" s="423"/>
      <c r="Z46" s="424"/>
      <c r="AA46" s="422" t="s">
        <v>299</v>
      </c>
      <c r="AB46" s="423"/>
      <c r="AC46" s="423"/>
      <c r="AD46" s="423"/>
      <c r="AE46" s="423"/>
      <c r="AF46" s="424"/>
      <c r="AG46" s="428" t="s">
        <v>299</v>
      </c>
      <c r="AH46" s="428"/>
      <c r="AI46" s="428"/>
      <c r="AJ46" s="428"/>
      <c r="AK46" s="428"/>
      <c r="AL46" s="428" t="s">
        <v>299</v>
      </c>
      <c r="AM46" s="428"/>
      <c r="AN46" s="100"/>
    </row>
    <row r="47" spans="1:43" ht="18" customHeight="1">
      <c r="A47" s="100"/>
      <c r="B47" s="109"/>
      <c r="C47" s="141" t="s">
        <v>254</v>
      </c>
      <c r="D47" s="141" t="s">
        <v>256</v>
      </c>
      <c r="E47" s="142" t="s">
        <v>254</v>
      </c>
      <c r="F47" s="429" t="s">
        <v>256</v>
      </c>
      <c r="G47" s="429"/>
      <c r="H47" s="429"/>
      <c r="I47" s="425" t="s">
        <v>254</v>
      </c>
      <c r="J47" s="426"/>
      <c r="K47" s="427"/>
      <c r="L47" s="425" t="s">
        <v>256</v>
      </c>
      <c r="M47" s="426"/>
      <c r="N47" s="427"/>
      <c r="O47" s="425" t="s">
        <v>254</v>
      </c>
      <c r="P47" s="426"/>
      <c r="Q47" s="427"/>
      <c r="R47" s="425" t="s">
        <v>256</v>
      </c>
      <c r="S47" s="426"/>
      <c r="T47" s="427"/>
      <c r="U47" s="425" t="s">
        <v>254</v>
      </c>
      <c r="V47" s="426"/>
      <c r="W47" s="427"/>
      <c r="X47" s="425" t="s">
        <v>256</v>
      </c>
      <c r="Y47" s="426"/>
      <c r="Z47" s="427"/>
      <c r="AA47" s="425" t="s">
        <v>254</v>
      </c>
      <c r="AB47" s="426"/>
      <c r="AC47" s="427"/>
      <c r="AD47" s="425" t="s">
        <v>256</v>
      </c>
      <c r="AE47" s="426"/>
      <c r="AF47" s="427"/>
      <c r="AG47" s="425" t="s">
        <v>254</v>
      </c>
      <c r="AH47" s="426"/>
      <c r="AI47" s="427"/>
      <c r="AJ47" s="425" t="s">
        <v>256</v>
      </c>
      <c r="AK47" s="427"/>
      <c r="AL47" s="142" t="s">
        <v>253</v>
      </c>
      <c r="AM47" s="142" t="s">
        <v>255</v>
      </c>
      <c r="AN47" s="100"/>
    </row>
    <row r="48" spans="1:43" ht="18" customHeight="1">
      <c r="A48" s="100"/>
      <c r="B48" s="111" t="s">
        <v>257</v>
      </c>
      <c r="C48" s="142">
        <f>COUNTIFS($B$11:$B$30,C$46,$C$11:$C$30,"A",$E$11:$E$30,"*")</f>
        <v>0</v>
      </c>
      <c r="D48" s="142">
        <f>COUNTIFS($B$11:$B$30,C$46,$C$11:$C$30,"B",$E$11:$E$30,"*")</f>
        <v>0</v>
      </c>
      <c r="E48" s="142">
        <f>COUNTIFS($B$11:$B$30,E$46,$C$11:$C$30,"A",$E$11:$E$30,"*")</f>
        <v>0</v>
      </c>
      <c r="F48" s="425">
        <f>COUNTIFS($B$11:$B$30,E$46,$C$11:$C$30,"B",$E$11:$E$30,"*")</f>
        <v>0</v>
      </c>
      <c r="G48" s="426"/>
      <c r="H48" s="427"/>
      <c r="I48" s="425">
        <f>COUNTIFS($B$11:$B$30,I$46,$C$11:$C$30,"A",$E$11:$E$30,"*")</f>
        <v>0</v>
      </c>
      <c r="J48" s="426"/>
      <c r="K48" s="427"/>
      <c r="L48" s="425">
        <f>COUNTIFS($B$11:$B$30,I$46,$C$11:$C$30,"B",$E$11:$E$30,"*")</f>
        <v>0</v>
      </c>
      <c r="M48" s="426"/>
      <c r="N48" s="427"/>
      <c r="O48" s="425">
        <f>COUNTIFS($B$11:$B$30,O$46,$C$11:$C$30,"A",$E$11:$E$30,"*")</f>
        <v>0</v>
      </c>
      <c r="P48" s="426"/>
      <c r="Q48" s="427"/>
      <c r="R48" s="425">
        <f>COUNTIFS($B$11:$B$30,O$46,$C$11:$C$30,"B",$E$11:$E$30,"*")</f>
        <v>0</v>
      </c>
      <c r="S48" s="426"/>
      <c r="T48" s="427"/>
      <c r="U48" s="425">
        <f>COUNTIFS($B$11:$B$30,U$46,$C$11:$C$30,"A",$E$11:$E$30,"*")</f>
        <v>0</v>
      </c>
      <c r="V48" s="426"/>
      <c r="W48" s="427"/>
      <c r="X48" s="425">
        <f>COUNTIFS($B$11:$B$30,U$46,$C$11:$C$30,"B",$E$11:$E$30,"*")</f>
        <v>0</v>
      </c>
      <c r="Y48" s="426"/>
      <c r="Z48" s="427"/>
      <c r="AA48" s="425">
        <f>COUNTIFS($B$11:$B$30,AA$46,$C$11:$C$30,"A",$E$11:$E$30,"*")</f>
        <v>0</v>
      </c>
      <c r="AB48" s="426"/>
      <c r="AC48" s="427"/>
      <c r="AD48" s="425">
        <f>COUNTIFS($B$11:$B$30,AA$46,$C$11:$C$30,"B",$E$11:$E$30,"*")</f>
        <v>0</v>
      </c>
      <c r="AE48" s="426"/>
      <c r="AF48" s="427"/>
      <c r="AG48" s="425">
        <f>COUNTIFS($B$11:$B$30,AG$46,$C$11:$C$30,"A",$E$11:$E$30,"*")</f>
        <v>0</v>
      </c>
      <c r="AH48" s="426"/>
      <c r="AI48" s="427"/>
      <c r="AJ48" s="425">
        <f>COUNTIFS($B$11:$B$30,AG$46,$C$11:$C$30,"B",$E$11:$E$30,"*")</f>
        <v>0</v>
      </c>
      <c r="AK48" s="427"/>
      <c r="AL48" s="142">
        <f>COUNTIFS($B$11:$B$30,AL$46,$C$11:$C$30,"A",$E$11:$E$30,"*")</f>
        <v>0</v>
      </c>
      <c r="AM48" s="142">
        <f>COUNTIFS($B$11:$B$30,AL$46,$C$11:$C$30,"B",$E$11:$E$30,"*")</f>
        <v>0</v>
      </c>
      <c r="AN48" s="100"/>
    </row>
    <row r="49" spans="1:40" ht="18" customHeight="1">
      <c r="A49" s="100"/>
      <c r="B49" s="112" t="s">
        <v>258</v>
      </c>
      <c r="C49" s="142">
        <f>COUNTIFS($B$11:$B$30,C$46,$C$11:$C$30,"C",$E$11:$E$30,"*")</f>
        <v>0</v>
      </c>
      <c r="D49" s="142">
        <f>COUNTIFS($B$11:$B$30,C$46,$C$11:$C$30,"D",$E$11:$E$30,"*")</f>
        <v>0</v>
      </c>
      <c r="E49" s="142">
        <f>COUNTIFS($B$11:$B$30,E$46,$C$11:$C$30,"C",$E$11:$E$30,"*")</f>
        <v>0</v>
      </c>
      <c r="F49" s="425">
        <f>COUNTIFS($B$11:$B$30,E$46,$C$11:$C$30,"D",$E$11:$E$30,"*")</f>
        <v>0</v>
      </c>
      <c r="G49" s="426"/>
      <c r="H49" s="427"/>
      <c r="I49" s="425">
        <f>COUNTIFS($B$11:$B$30,I$46,$C$11:$C$30,"C",$E$11:$E$30,"*")</f>
        <v>0</v>
      </c>
      <c r="J49" s="426"/>
      <c r="K49" s="427"/>
      <c r="L49" s="425">
        <f>COUNTIFS($B$11:$B$30,I$46,$C$11:$C$30,"D",$E$11:$E$30,"*")</f>
        <v>0</v>
      </c>
      <c r="M49" s="426"/>
      <c r="N49" s="427"/>
      <c r="O49" s="425">
        <f>COUNTIFS($B$11:$B$30,O$46,$C$11:$C$30,"C",$E$11:$E$30,"*")</f>
        <v>0</v>
      </c>
      <c r="P49" s="426"/>
      <c r="Q49" s="427"/>
      <c r="R49" s="425">
        <f>COUNTIFS($B$11:$B$30,O$46,$C$11:$C$30,"D",$E$11:$E$30,"*")</f>
        <v>0</v>
      </c>
      <c r="S49" s="426"/>
      <c r="T49" s="427"/>
      <c r="U49" s="425">
        <f>COUNTIFS($B$11:$B$30,U$46,$C$11:$C$30,"C",$E$11:$E$30,"*")</f>
        <v>0</v>
      </c>
      <c r="V49" s="426"/>
      <c r="W49" s="427"/>
      <c r="X49" s="425">
        <f>COUNTIFS($B$11:$B$30,U$46,$C$11:$C$30,"D",$E$11:$E$30,"*")</f>
        <v>0</v>
      </c>
      <c r="Y49" s="426"/>
      <c r="Z49" s="427"/>
      <c r="AA49" s="425">
        <f>COUNTIFS($B$11:$B$30,AA$46,$C$11:$C$30,"C",$E$11:$E$30,"*")</f>
        <v>0</v>
      </c>
      <c r="AB49" s="426"/>
      <c r="AC49" s="427"/>
      <c r="AD49" s="425">
        <f>COUNTIFS($B$11:$B$30,AA$46,$C$11:$C$30,"D",$E$11:$E$30,"*")</f>
        <v>0</v>
      </c>
      <c r="AE49" s="426"/>
      <c r="AF49" s="427"/>
      <c r="AG49" s="425">
        <f>COUNTIFS($B$11:$B$30,AG$46,$C$11:$C$30,"C",$E$11:$E$30,"*")</f>
        <v>0</v>
      </c>
      <c r="AH49" s="426"/>
      <c r="AI49" s="427"/>
      <c r="AJ49" s="425">
        <f>COUNTIFS($B$11:$B$30,AG$46,$C$11:$C$30,"D",$E$11:$E$30,"*")</f>
        <v>0</v>
      </c>
      <c r="AK49" s="427"/>
      <c r="AL49" s="142">
        <f>COUNTIFS($B$11:$B$30,AL$46,$C$11:$C$30,"C",$E$11:$E$30,"*")</f>
        <v>0</v>
      </c>
      <c r="AM49" s="142">
        <f>COUNTIFS($B$11:$B$30,AL$46,$C$11:$C$30,"D",$E$11:$E$30,"*")</f>
        <v>0</v>
      </c>
      <c r="AN49" s="100"/>
    </row>
    <row r="50" spans="1:40" ht="25" customHeight="1">
      <c r="A50" s="100"/>
      <c r="B50" s="112" t="s">
        <v>259</v>
      </c>
      <c r="C50" s="422" t="str">
        <f>IF($AK$3="４週",SUMIFS($AK$11:$AK$30,$B$11:$B$30,C46)/4/$AH$5,IF($AK$3="歴月",SUMIFS($AK$11:$AK$30,$B$11:$B$30,C46)/$AL$5,"記載する期間を選択してください"))</f>
        <v>記載する期間を選択してください</v>
      </c>
      <c r="D50" s="424"/>
      <c r="E50" s="422" t="str">
        <f>IF($AK$3="４週",SUMIFS($AK$11:$AK$30,$B$11:$B$30,E46)/4/$AH$5,IF($AK$3="歴月",SUMIFS($AK$11:$AK$30,$B$11:$B$30,E46)/$AL$5,"記載する期間を選択してください"))</f>
        <v>記載する期間を選択してください</v>
      </c>
      <c r="F50" s="423"/>
      <c r="G50" s="423"/>
      <c r="H50" s="424"/>
      <c r="I50" s="422" t="str">
        <f>IF($AK$3="４週",SUMIFS($AK$11:$AK$30,$B$11:$B$30,I46)/4/$AH$5,IF($AK$3="歴月",SUMIFS($AK$11:$AK$30,$B$11:$B$30,I46)/$AL$5,"記載する期間を選択してください"))</f>
        <v>記載する期間を選択してください</v>
      </c>
      <c r="J50" s="423"/>
      <c r="K50" s="423"/>
      <c r="L50" s="423"/>
      <c r="M50" s="423"/>
      <c r="N50" s="424"/>
      <c r="O50" s="422" t="str">
        <f>IF($AK$3="４週",SUMIFS($AK$11:$AK$30,$B$11:$B$30,O46)/4/$AH$5,IF($AK$3="歴月",SUMIFS($AK$11:$AK$30,$B$11:$B$30,O46)/$AL$5,"記載する期間を選択してください"))</f>
        <v>記載する期間を選択してください</v>
      </c>
      <c r="P50" s="423"/>
      <c r="Q50" s="423"/>
      <c r="R50" s="423"/>
      <c r="S50" s="423"/>
      <c r="T50" s="424"/>
      <c r="U50" s="422" t="str">
        <f>IF($AK$3="４週",SUMIFS($AK$11:$AK$30,$B$11:$B$30,U46)/4/$AH$5,IF($AK$3="歴月",SUMIFS($AK$11:$AK$30,$B$11:$B$30,U46)/$AL$5,"記載する期間を選択してください"))</f>
        <v>記載する期間を選択してください</v>
      </c>
      <c r="V50" s="423"/>
      <c r="W50" s="423"/>
      <c r="X50" s="423"/>
      <c r="Y50" s="423"/>
      <c r="Z50" s="424"/>
      <c r="AA50" s="422" t="str">
        <f>IF($AK$3="４週",SUMIFS($AK$11:$AK$30,$B$11:$B$30,AA46)/4/$AH$5,IF($AK$3="歴月",SUMIFS($AK$11:$AK$30,$B$11:$B$30,AA46)/$AL$5,"記載する期間を選択してください"))</f>
        <v>記載する期間を選択してください</v>
      </c>
      <c r="AB50" s="423"/>
      <c r="AC50" s="423"/>
      <c r="AD50" s="423"/>
      <c r="AE50" s="423"/>
      <c r="AF50" s="424"/>
      <c r="AG50" s="422" t="str">
        <f>IF($AK$3="４週",SUMIFS($AK$11:$AK$30,$B$11:$B$30,AG46)/4/$AH$5,IF($AK$3="歴月",SUMIFS($AK$11:$AK$30,$B$11:$B$30,AG46)/$AL$5,"記載する期間を選択してください"))</f>
        <v>記載する期間を選択してください</v>
      </c>
      <c r="AH50" s="423"/>
      <c r="AI50" s="423"/>
      <c r="AJ50" s="423"/>
      <c r="AK50" s="424"/>
      <c r="AL50" s="422" t="str">
        <f>IF($AK$3="４週",SUMIFS($AK$11:$AK$30,$B$11:$B$30,AL46)/4/$AH$5,IF($AK$3="歴月",SUMIFS($AK$11:$AK$30,$B$11:$B$30,AL46)/$AL$5,"記載する期間を選択してください"))</f>
        <v>記載する期間を選択してください</v>
      </c>
      <c r="AM50" s="424"/>
      <c r="AN50" s="100"/>
    </row>
    <row r="51" spans="1:40" ht="6" customHeight="1">
      <c r="A51" s="100"/>
      <c r="B51" s="103"/>
      <c r="C51" s="126">
        <v>2</v>
      </c>
      <c r="D51" s="126"/>
      <c r="E51" s="126">
        <v>3</v>
      </c>
      <c r="F51" s="126"/>
      <c r="G51" s="126"/>
      <c r="H51" s="126"/>
      <c r="I51" s="126">
        <v>4</v>
      </c>
      <c r="J51" s="126"/>
      <c r="K51" s="126"/>
      <c r="L51" s="126"/>
      <c r="M51" s="126"/>
      <c r="N51" s="126"/>
      <c r="O51" s="126">
        <v>5</v>
      </c>
      <c r="P51" s="126"/>
      <c r="Q51" s="126"/>
      <c r="R51" s="126"/>
      <c r="S51" s="126"/>
      <c r="T51" s="126"/>
      <c r="U51" s="126">
        <v>6</v>
      </c>
      <c r="V51" s="126"/>
      <c r="W51" s="126"/>
      <c r="X51" s="126"/>
      <c r="Y51" s="126"/>
      <c r="Z51" s="126"/>
      <c r="AA51" s="126">
        <v>7</v>
      </c>
      <c r="AB51" s="126"/>
      <c r="AC51" s="126"/>
      <c r="AD51" s="126"/>
      <c r="AE51" s="126"/>
      <c r="AF51" s="126"/>
      <c r="AG51" s="126">
        <v>8</v>
      </c>
      <c r="AH51" s="126"/>
      <c r="AI51" s="126"/>
      <c r="AJ51" s="126"/>
      <c r="AK51" s="126"/>
      <c r="AL51" s="126">
        <v>9</v>
      </c>
      <c r="AM51" s="143"/>
      <c r="AN51" s="100"/>
    </row>
    <row r="52" spans="1:40" ht="15" customHeight="1">
      <c r="A52" s="122" t="s">
        <v>209</v>
      </c>
      <c r="B52" s="123"/>
      <c r="C52" s="124"/>
      <c r="D52" s="124"/>
      <c r="E52" s="124"/>
      <c r="F52" s="125"/>
      <c r="G52" s="124"/>
      <c r="H52" s="126"/>
      <c r="I52" s="126"/>
      <c r="J52" s="126"/>
      <c r="K52" s="126"/>
      <c r="L52" s="126"/>
      <c r="M52" s="126"/>
      <c r="N52" s="126"/>
      <c r="O52" s="126"/>
      <c r="P52" s="126"/>
      <c r="Q52" s="126"/>
      <c r="R52" s="126">
        <v>6</v>
      </c>
      <c r="S52" s="126"/>
      <c r="T52" s="126"/>
      <c r="U52" s="126"/>
      <c r="V52" s="126"/>
      <c r="W52" s="126"/>
      <c r="X52" s="126">
        <v>7</v>
      </c>
      <c r="Y52" s="126"/>
      <c r="Z52" s="126"/>
      <c r="AA52" s="126"/>
      <c r="AB52" s="126"/>
      <c r="AC52" s="126"/>
      <c r="AD52" s="126">
        <v>8</v>
      </c>
      <c r="AE52" s="126"/>
      <c r="AF52" s="126"/>
      <c r="AG52" s="127"/>
      <c r="AH52" s="127"/>
      <c r="AI52" s="127"/>
      <c r="AJ52" s="127">
        <v>9</v>
      </c>
      <c r="AK52" s="128"/>
      <c r="AL52" s="128"/>
      <c r="AM52" s="100"/>
    </row>
    <row r="53" spans="1:40" s="122" customFormat="1" ht="15" customHeight="1">
      <c r="A53" s="122" t="s">
        <v>210</v>
      </c>
      <c r="B53" s="129"/>
      <c r="C53" s="129"/>
      <c r="D53" s="129"/>
      <c r="E53" s="129"/>
      <c r="F53" s="129"/>
      <c r="G53" s="12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122" customFormat="1" ht="15" customHeight="1">
      <c r="A54" s="122" t="s">
        <v>211</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122" customFormat="1" ht="15" customHeight="1">
      <c r="A55" s="122" t="s">
        <v>212</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213</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ht="15" customHeight="1">
      <c r="A57" s="122" t="s">
        <v>214</v>
      </c>
      <c r="B57" s="130"/>
      <c r="C57" s="122"/>
      <c r="D57" s="122"/>
      <c r="E57" s="122"/>
      <c r="F57" s="122"/>
      <c r="G57" s="122"/>
    </row>
    <row r="58" spans="1:40" ht="15" customHeight="1">
      <c r="A58" s="122" t="s">
        <v>215</v>
      </c>
      <c r="B58" s="130"/>
      <c r="C58" s="122"/>
      <c r="D58" s="122"/>
      <c r="E58" s="122"/>
      <c r="F58" s="122"/>
      <c r="G58" s="122"/>
    </row>
    <row r="59" spans="1:40" ht="15" customHeight="1">
      <c r="A59" s="122"/>
      <c r="B59" s="111" t="s">
        <v>216</v>
      </c>
      <c r="C59" s="181" t="s">
        <v>217</v>
      </c>
      <c r="D59" s="181"/>
      <c r="E59" s="181"/>
      <c r="F59" s="122"/>
      <c r="G59" s="122"/>
    </row>
    <row r="60" spans="1:40" ht="15" customHeight="1">
      <c r="A60" s="122"/>
      <c r="B60" s="131" t="s">
        <v>218</v>
      </c>
      <c r="C60" s="183" t="s">
        <v>219</v>
      </c>
      <c r="D60" s="183"/>
      <c r="E60" s="183"/>
      <c r="F60" s="122"/>
      <c r="G60" s="122"/>
    </row>
    <row r="61" spans="1:40" ht="15" customHeight="1">
      <c r="A61" s="122"/>
      <c r="B61" s="131" t="s">
        <v>220</v>
      </c>
      <c r="C61" s="183" t="s">
        <v>221</v>
      </c>
      <c r="D61" s="183"/>
      <c r="E61" s="183"/>
      <c r="F61" s="122"/>
      <c r="G61" s="122"/>
    </row>
    <row r="62" spans="1:40" ht="15" customHeight="1">
      <c r="A62" s="122"/>
      <c r="B62" s="131" t="s">
        <v>222</v>
      </c>
      <c r="C62" s="183" t="s">
        <v>223</v>
      </c>
      <c r="D62" s="183"/>
      <c r="E62" s="183"/>
      <c r="F62" s="122"/>
      <c r="G62" s="122"/>
    </row>
    <row r="63" spans="1:40" ht="15" customHeight="1">
      <c r="A63" s="122"/>
      <c r="B63" s="131" t="s">
        <v>224</v>
      </c>
      <c r="C63" s="183" t="s">
        <v>225</v>
      </c>
      <c r="D63" s="183"/>
      <c r="E63" s="183"/>
      <c r="F63" s="122"/>
      <c r="G63" s="122"/>
    </row>
    <row r="64" spans="1:40" ht="15" customHeight="1">
      <c r="A64" s="122"/>
      <c r="B64" s="122" t="s">
        <v>226</v>
      </c>
      <c r="C64" s="122"/>
      <c r="D64" s="122"/>
      <c r="E64" s="122"/>
      <c r="F64" s="122"/>
      <c r="G64" s="122"/>
    </row>
    <row r="65" spans="1:7" ht="15" customHeight="1">
      <c r="A65" s="122"/>
      <c r="B65" s="122" t="s">
        <v>227</v>
      </c>
      <c r="C65" s="122"/>
      <c r="D65" s="122"/>
      <c r="E65" s="122"/>
      <c r="F65" s="122"/>
      <c r="G65" s="122"/>
    </row>
    <row r="66" spans="1:7" ht="15" customHeight="1">
      <c r="A66" s="122"/>
      <c r="B66" s="122" t="s">
        <v>228</v>
      </c>
      <c r="C66" s="122"/>
      <c r="D66" s="122"/>
      <c r="E66" s="122"/>
      <c r="F66" s="122"/>
      <c r="G66" s="122"/>
    </row>
    <row r="67" spans="1:7" ht="15" customHeight="1">
      <c r="A67" s="122" t="s">
        <v>229</v>
      </c>
      <c r="B67" s="130"/>
      <c r="C67" s="122"/>
      <c r="D67" s="122"/>
      <c r="E67" s="122"/>
      <c r="F67" s="122"/>
      <c r="G67" s="122"/>
    </row>
    <row r="68" spans="1:7" ht="15" customHeight="1">
      <c r="A68" s="122" t="s">
        <v>230</v>
      </c>
      <c r="B68" s="130"/>
      <c r="C68" s="122"/>
      <c r="D68" s="122"/>
      <c r="E68" s="122"/>
      <c r="F68" s="122"/>
      <c r="G68" s="122"/>
    </row>
    <row r="69" spans="1:7" ht="15" customHeight="1">
      <c r="A69" s="122" t="s">
        <v>231</v>
      </c>
      <c r="B69" s="130"/>
      <c r="C69" s="122"/>
      <c r="D69" s="122"/>
      <c r="E69" s="122"/>
      <c r="F69" s="122"/>
      <c r="G69" s="122"/>
    </row>
    <row r="70" spans="1:7" ht="15" customHeight="1">
      <c r="A70" s="122" t="s">
        <v>232</v>
      </c>
      <c r="B70" s="130"/>
      <c r="C70" s="122"/>
      <c r="D70" s="122"/>
      <c r="E70" s="122"/>
      <c r="F70" s="122"/>
      <c r="G70" s="122"/>
    </row>
    <row r="71" spans="1:7" ht="15" customHeight="1">
      <c r="A71" s="122" t="s">
        <v>233</v>
      </c>
      <c r="B71" s="130"/>
      <c r="C71" s="122"/>
      <c r="D71" s="122"/>
      <c r="E71" s="122"/>
      <c r="F71" s="122"/>
      <c r="G71" s="122"/>
    </row>
    <row r="72" spans="1:7" ht="15" customHeight="1">
      <c r="A72" s="122" t="s">
        <v>234</v>
      </c>
      <c r="B72" s="130"/>
      <c r="C72" s="122"/>
      <c r="D72" s="122"/>
      <c r="E72" s="122"/>
      <c r="F72" s="122"/>
      <c r="G72" s="122"/>
    </row>
    <row r="73" spans="1:7" ht="15" customHeight="1">
      <c r="A73" s="122"/>
      <c r="B73" s="122" t="s">
        <v>235</v>
      </c>
      <c r="C73" s="122"/>
      <c r="D73" s="122"/>
      <c r="E73" s="122"/>
      <c r="F73" s="122"/>
      <c r="G73" s="122"/>
    </row>
    <row r="74" spans="1:7" ht="15" customHeight="1">
      <c r="A74" s="122"/>
      <c r="B74" s="122" t="s">
        <v>236</v>
      </c>
      <c r="C74" s="122"/>
      <c r="D74" s="122"/>
      <c r="E74" s="122"/>
      <c r="F74" s="122"/>
      <c r="G74" s="122"/>
    </row>
    <row r="75" spans="1:7" ht="15" customHeight="1">
      <c r="A75" s="122" t="s">
        <v>237</v>
      </c>
      <c r="B75" s="130"/>
      <c r="C75" s="122"/>
      <c r="D75" s="122"/>
      <c r="E75" s="122"/>
      <c r="F75" s="122"/>
      <c r="G75" s="122"/>
    </row>
    <row r="76" spans="1:7" ht="15" customHeight="1">
      <c r="A76" s="122" t="s">
        <v>238</v>
      </c>
      <c r="B76" s="130"/>
      <c r="C76" s="122"/>
      <c r="D76" s="122"/>
      <c r="E76" s="122"/>
      <c r="F76" s="122"/>
      <c r="G76" s="122"/>
    </row>
    <row r="77" spans="1:7" ht="15" customHeight="1">
      <c r="A77" s="122" t="s">
        <v>239</v>
      </c>
      <c r="B77" s="130"/>
      <c r="C77" s="122"/>
      <c r="D77" s="122"/>
      <c r="E77" s="122"/>
      <c r="F77" s="122"/>
      <c r="G77" s="122"/>
    </row>
    <row r="78" spans="1:7" ht="15" customHeight="1">
      <c r="A78" s="122" t="s">
        <v>240</v>
      </c>
      <c r="B78" s="130"/>
      <c r="C78" s="122"/>
      <c r="D78" s="122"/>
      <c r="E78" s="122"/>
      <c r="F78" s="122"/>
      <c r="G78" s="122"/>
    </row>
    <row r="79" spans="1:7" ht="15" customHeight="1">
      <c r="A79" s="122" t="s">
        <v>241</v>
      </c>
      <c r="B79" s="130"/>
      <c r="C79" s="122"/>
      <c r="D79" s="122"/>
      <c r="E79" s="122"/>
      <c r="F79" s="122"/>
      <c r="G79" s="122"/>
    </row>
    <row r="80" spans="1:7" ht="15" customHeight="1">
      <c r="A80" s="122" t="s">
        <v>242</v>
      </c>
      <c r="B80" s="130"/>
      <c r="C80" s="122"/>
      <c r="D80" s="122"/>
      <c r="E80" s="122"/>
      <c r="F80" s="122"/>
      <c r="G80" s="122"/>
    </row>
    <row r="81" spans="1:7" ht="15" customHeight="1">
      <c r="A81" s="122" t="s">
        <v>243</v>
      </c>
      <c r="B81" s="130"/>
      <c r="C81" s="122"/>
      <c r="D81" s="122"/>
      <c r="E81" s="122"/>
      <c r="F81" s="122"/>
      <c r="G81" s="122"/>
    </row>
    <row r="82" spans="1:7" ht="15" customHeight="1">
      <c r="A82" s="122" t="s">
        <v>244</v>
      </c>
      <c r="B82" s="130"/>
      <c r="C82" s="122"/>
      <c r="D82" s="122"/>
      <c r="E82" s="122"/>
      <c r="F82" s="122"/>
      <c r="G82" s="12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type="whole" operator="greaterThanOrEqual" allowBlank="1" showInputMessage="1" showErrorMessage="1" sqref="I38:I39 D38:F39 AG38:AG39 AD38:AD39 AA38:AA39 X38:X39 U38:U39 R38:R39 O38:O39 L38:L39" xr:uid="{7EB51D15-7DFF-4B82-8351-72712293563F}">
      <formula1>0</formula1>
    </dataValidation>
    <dataValidation operator="greaterThanOrEqual" allowBlank="1" showInputMessage="1" showErrorMessage="1" sqref="I44 AJ38:AJ39 AL38 L40 L44 I40" xr:uid="{84BA8751-9BEA-4008-80E4-E04229C8CA3F}"/>
    <dataValidation type="list" allowBlank="1" showInputMessage="1" showErrorMessage="1" sqref="C11:C30" xr:uid="{2A47B1E3-452E-430B-B0FD-ACA216BDF106}">
      <formula1>"A,B,C,D"</formula1>
    </dataValidation>
    <dataValidation type="list" allowBlank="1" showInputMessage="1" showErrorMessage="1" sqref="AK4:AN4" xr:uid="{97B061DB-BCDD-478E-81B6-6661B10B3A38}">
      <formula1>"予定,実績"</formula1>
    </dataValidation>
    <dataValidation type="list" allowBlank="1" showInputMessage="1" showErrorMessage="1" sqref="AK3:AN3" xr:uid="{B4C3A5A5-7CDE-476D-8CAE-15A657F2FA85}">
      <formula1>"４週,歴月"</formula1>
    </dataValidation>
    <dataValidation type="list" allowBlank="1" showInputMessage="1" sqref="B13:B30" xr:uid="{706A0A44-56B3-43C3-9884-F048712C957B}">
      <formula1>INDIRECT($AK$1)</formula1>
    </dataValidation>
    <dataValidation allowBlank="1" showInputMessage="1" sqref="B11:B12" xr:uid="{582A72EA-AB17-458E-95EA-5B340041838B}"/>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A11C-4694-4F7B-9B6E-500427883995}">
  <dimension ref="A1:AQ82"/>
  <sheetViews>
    <sheetView showGridLines="0" view="pageBreakPreview" topLeftCell="A30" zoomScaleNormal="100" zoomScaleSheetLayoutView="100" workbookViewId="0">
      <selection activeCell="A33" sqref="A33:XFD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346</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264</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IF($AK$3="４週",AK12/4,AK12/(DAY(EOMONTH($F$9,0))/7))</f>
        <v>0</v>
      </c>
      <c r="AM12" s="184"/>
      <c r="AN12" s="184"/>
    </row>
    <row r="13" spans="1:40" ht="18" customHeight="1">
      <c r="A13" s="110">
        <v>3</v>
      </c>
      <c r="B13" s="133" t="s">
        <v>347</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IF($AK$3="４週",AK13/4,AK13/(DAY(EOMONTH($F$9,0))/7))</f>
        <v>0</v>
      </c>
      <c r="AM13" s="184"/>
      <c r="AN13" s="184"/>
    </row>
    <row r="14" spans="1:40" ht="18" customHeight="1">
      <c r="A14" s="110">
        <v>4</v>
      </c>
      <c r="B14" s="133" t="s">
        <v>347</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IF($AK$3="４週",AK14/4,AK14/(DAY(EOMONTH($F$9,0))/7))</f>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ref="AL15:AL30" si="1">IF($AK$3="４週",AK15/4,AK15/(DAY(EOMONTH($F$9,0))/7))</f>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36"/>
      <c r="AN37" s="136"/>
      <c r="AO37" s="136"/>
      <c r="AP37" s="136"/>
      <c r="AQ37" s="136"/>
    </row>
    <row r="38" spans="1:43" ht="18" customHeight="1">
      <c r="A38" s="432" t="s">
        <v>269</v>
      </c>
      <c r="B38" s="432"/>
      <c r="C38" s="432"/>
      <c r="D38" s="116"/>
      <c r="E38" s="116"/>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183">
        <f>SUM(D38:AI38)</f>
        <v>0</v>
      </c>
      <c r="AK38" s="183"/>
      <c r="AL38" s="438" t="e">
        <f>ROUNDUP(AJ38/AJ39,1)</f>
        <v>#DIV/0!</v>
      </c>
      <c r="AM38" s="136"/>
      <c r="AN38" s="136"/>
      <c r="AO38" s="136"/>
      <c r="AP38" s="136"/>
      <c r="AQ38" s="136"/>
    </row>
    <row r="39" spans="1:43" ht="18" customHeight="1">
      <c r="A39" s="432" t="s">
        <v>270</v>
      </c>
      <c r="B39" s="432"/>
      <c r="C39" s="432"/>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+SUM(D39:AI39)</f>
        <v>0</v>
      </c>
      <c r="AK39" s="183"/>
      <c r="AL39" s="440"/>
      <c r="AM39" s="136"/>
      <c r="AN39" s="136"/>
      <c r="AO39" s="136"/>
      <c r="AP39" s="136"/>
      <c r="AQ39" s="136"/>
    </row>
    <row r="40" spans="1:43" ht="5.15" customHeight="1">
      <c r="A40" s="129"/>
      <c r="B40" s="129"/>
      <c r="C40" s="129"/>
      <c r="D40" s="136"/>
      <c r="E40" s="136"/>
      <c r="F40" s="136"/>
      <c r="G40" s="136"/>
      <c r="H40" s="136"/>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37"/>
      <c r="AK40" s="122"/>
      <c r="AL40" s="109"/>
      <c r="AM40" s="109"/>
      <c r="AN40" s="100"/>
    </row>
    <row r="41" spans="1:43" ht="18" customHeight="1">
      <c r="A41" s="99" t="s">
        <v>249</v>
      </c>
      <c r="B41" s="122"/>
      <c r="D41" s="122"/>
      <c r="E41" s="122"/>
      <c r="F41" s="122"/>
      <c r="G41" s="122"/>
      <c r="H41" s="122"/>
      <c r="I41" s="136"/>
      <c r="J41" s="136"/>
      <c r="K41" s="136"/>
      <c r="L41" s="136"/>
      <c r="M41" s="136"/>
      <c r="N41" s="136"/>
      <c r="O41" s="122"/>
      <c r="P41" s="122"/>
      <c r="Q41" s="122"/>
      <c r="R41" s="122"/>
      <c r="S41" s="122"/>
      <c r="T41" s="122"/>
      <c r="U41" s="122"/>
      <c r="V41" s="122"/>
      <c r="W41" s="109"/>
      <c r="X41" s="122"/>
      <c r="Y41" s="122"/>
      <c r="Z41" s="122"/>
      <c r="AA41" s="122"/>
      <c r="AB41" s="122"/>
      <c r="AC41" s="122"/>
      <c r="AD41" s="122"/>
      <c r="AE41" s="122"/>
      <c r="AF41" s="122"/>
      <c r="AG41" s="122"/>
      <c r="AH41" s="122"/>
      <c r="AI41" s="122"/>
      <c r="AJ41" s="137"/>
      <c r="AK41" s="122"/>
      <c r="AL41" s="109"/>
      <c r="AM41" s="109"/>
      <c r="AN41" s="100"/>
    </row>
    <row r="42" spans="1:43" ht="25" customHeight="1">
      <c r="A42" s="181" t="s">
        <v>250</v>
      </c>
      <c r="B42" s="181"/>
      <c r="C42" s="189" t="s">
        <v>348</v>
      </c>
      <c r="D42" s="181"/>
      <c r="E42" s="189" t="s">
        <v>349</v>
      </c>
      <c r="F42" s="189"/>
      <c r="G42" s="189"/>
      <c r="H42" s="189"/>
      <c r="I42" s="189" t="s">
        <v>350</v>
      </c>
      <c r="J42" s="189"/>
      <c r="K42" s="189"/>
      <c r="L42" s="189"/>
      <c r="M42" s="189"/>
      <c r="N42" s="189"/>
      <c r="O42" s="136"/>
      <c r="P42" s="136"/>
      <c r="Q42" s="136"/>
      <c r="R42" s="136"/>
      <c r="S42" s="136"/>
      <c r="T42" s="136"/>
      <c r="U42" s="136"/>
      <c r="W42" s="109"/>
      <c r="X42" s="122"/>
      <c r="Y42" s="122"/>
      <c r="Z42" s="122"/>
      <c r="AA42" s="122"/>
      <c r="AB42" s="122"/>
      <c r="AC42" s="122"/>
      <c r="AD42" s="122"/>
      <c r="AE42" s="122"/>
      <c r="AF42" s="122"/>
      <c r="AG42" s="122"/>
      <c r="AH42" s="122"/>
      <c r="AI42" s="122"/>
      <c r="AJ42" s="137"/>
      <c r="AK42" s="122"/>
      <c r="AL42" s="109"/>
      <c r="AM42" s="109"/>
      <c r="AN42" s="100"/>
    </row>
    <row r="43" spans="1:43" ht="18" customHeight="1">
      <c r="A43" s="189" t="s">
        <v>251</v>
      </c>
      <c r="B43" s="189"/>
      <c r="C43" s="430" t="e">
        <f>ROUNDDOWN(IF(AL38&lt;=60,1,1+ROUNDUP((AL38-60)/60,0)),1)</f>
        <v>#DIV/0!</v>
      </c>
      <c r="D43" s="430"/>
      <c r="E43" s="430" t="e">
        <f>ROUNDDOWN(IF(AL38&lt;=30,1,1+ROUNDUP((AL38-30)/30,0)),1)</f>
        <v>#DIV/0!</v>
      </c>
      <c r="F43" s="430"/>
      <c r="G43" s="430"/>
      <c r="H43" s="430"/>
      <c r="I43" s="430" t="e">
        <f>ROUNDDOWN(AL38/25,1)</f>
        <v>#DIV/0!</v>
      </c>
      <c r="J43" s="430"/>
      <c r="K43" s="430"/>
      <c r="L43" s="430"/>
      <c r="M43" s="430"/>
      <c r="N43" s="430"/>
      <c r="O43" s="136"/>
      <c r="P43" s="136"/>
      <c r="Q43" s="136"/>
      <c r="R43" s="136"/>
      <c r="S43" s="136"/>
      <c r="T43" s="136"/>
      <c r="U43" s="136"/>
      <c r="W43" s="109"/>
      <c r="X43" s="122"/>
      <c r="Y43" s="122"/>
      <c r="Z43" s="122"/>
      <c r="AA43" s="122"/>
      <c r="AB43" s="122"/>
      <c r="AC43" s="122"/>
      <c r="AD43" s="122"/>
      <c r="AE43" s="122"/>
      <c r="AF43" s="122"/>
      <c r="AG43" s="122"/>
      <c r="AH43" s="122"/>
      <c r="AI43" s="122"/>
      <c r="AJ43" s="137"/>
      <c r="AK43" s="122"/>
      <c r="AL43" s="109"/>
      <c r="AM43" s="109"/>
      <c r="AN43" s="100"/>
    </row>
    <row r="44" spans="1:43" ht="5.15" customHeight="1">
      <c r="A44" s="129"/>
      <c r="B44" s="129"/>
      <c r="C44" s="129"/>
      <c r="D44" s="129"/>
      <c r="E44" s="129"/>
      <c r="F44" s="129"/>
      <c r="G44" s="129"/>
      <c r="H44" s="129"/>
      <c r="I44" s="129"/>
      <c r="J44" s="122"/>
      <c r="K44" s="122"/>
      <c r="L44" s="122"/>
      <c r="M44" s="137"/>
      <c r="N44" s="122"/>
      <c r="O44" s="122"/>
      <c r="P44" s="122"/>
      <c r="Q44" s="136"/>
      <c r="W44" s="109"/>
      <c r="X44" s="122"/>
      <c r="Y44" s="122"/>
      <c r="Z44" s="122"/>
      <c r="AA44" s="122"/>
      <c r="AB44" s="122"/>
      <c r="AC44" s="122"/>
      <c r="AD44" s="122"/>
      <c r="AE44" s="122"/>
      <c r="AF44" s="122"/>
      <c r="AG44" s="122"/>
      <c r="AH44" s="122"/>
      <c r="AI44" s="122"/>
      <c r="AJ44" s="137"/>
      <c r="AK44" s="122"/>
      <c r="AL44" s="109"/>
      <c r="AM44" s="109"/>
      <c r="AN44" s="100"/>
    </row>
    <row r="45" spans="1:43" ht="21" customHeight="1">
      <c r="A45" s="99" t="s">
        <v>252</v>
      </c>
      <c r="B45" s="103"/>
      <c r="C45" s="104"/>
      <c r="D45" s="104"/>
      <c r="E45" s="104"/>
      <c r="F45" s="104"/>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4"/>
      <c r="AM45" s="104"/>
      <c r="AN45" s="100"/>
    </row>
    <row r="46" spans="1:43" ht="25" customHeight="1">
      <c r="A46" s="100"/>
      <c r="B46" s="109"/>
      <c r="C46" s="422" t="str">
        <f>IF(VLOOKUP($AK$1,選択肢!$A$1:$J$32,C51,FALSE)=0,"-",VLOOKUP($AK$1,選択肢!$A$1:$J$32,C51,FALSE))</f>
        <v>管理者</v>
      </c>
      <c r="D46" s="423"/>
      <c r="E46" s="428" t="str">
        <f>IF(VLOOKUP($AK$1,選択肢!$A$1:$J$32,E51,FALSE)=0,"-",VLOOKUP($AK$1,選択肢!$A$1:$J$32,E51,FALSE))</f>
        <v>サービス管理責任者</v>
      </c>
      <c r="F46" s="428"/>
      <c r="G46" s="428"/>
      <c r="H46" s="428"/>
      <c r="I46" s="422" t="str">
        <f>IF(VLOOKUP($AK$1,選択肢!$A$1:$J$32,I51,FALSE)=0,"-",VLOOKUP($AK$1,選択肢!$A$1:$J$32,I51,FALSE))</f>
        <v>地域生活支援員</v>
      </c>
      <c r="J46" s="423"/>
      <c r="K46" s="423"/>
      <c r="L46" s="423"/>
      <c r="M46" s="423"/>
      <c r="N46" s="424"/>
      <c r="O46" s="422" t="str">
        <f>IF(VLOOKUP($AK$1,選択肢!$A$1:$J$32,O51,FALSE)=0,"-",VLOOKUP($AK$1,選択肢!$A$1:$J$32,O51,FALSE))</f>
        <v>-</v>
      </c>
      <c r="P46" s="423"/>
      <c r="Q46" s="423"/>
      <c r="R46" s="423"/>
      <c r="S46" s="423"/>
      <c r="T46" s="424"/>
      <c r="U46" s="422" t="str">
        <f>IF(VLOOKUP($AK$1,選択肢!$A$1:$J$32,U51,FALSE)=0,"-",VLOOKUP($AK$1,選択肢!$A$1:$J$32,U51,FALSE))</f>
        <v>-</v>
      </c>
      <c r="V46" s="423"/>
      <c r="W46" s="423"/>
      <c r="X46" s="423"/>
      <c r="Y46" s="423"/>
      <c r="Z46" s="424"/>
      <c r="AA46" s="422" t="str">
        <f>IF(VLOOKUP($AK$1,選択肢!$A$1:$J$32,AA51,FALSE)=0,"-",VLOOKUP($AK$1,選択肢!$A$1:$J$32,AA51,FALSE))</f>
        <v>-</v>
      </c>
      <c r="AB46" s="423"/>
      <c r="AC46" s="423"/>
      <c r="AD46" s="423"/>
      <c r="AE46" s="423"/>
      <c r="AF46" s="424"/>
      <c r="AG46" s="428" t="str">
        <f>IF(VLOOKUP($AK$1,選択肢!$A$1:$J$32,AG51,FALSE)=0,"-",VLOOKUP($AK$1,選択肢!$A$1:$J$32,AG51,FALSE))</f>
        <v>-</v>
      </c>
      <c r="AH46" s="428"/>
      <c r="AI46" s="428"/>
      <c r="AJ46" s="428"/>
      <c r="AK46" s="428"/>
      <c r="AL46" s="428" t="str">
        <f>IF(VLOOKUP($AK$1,選択肢!$A$1:$J$32,AL51,FALSE)=0,"-",VLOOKUP($AK$1,選択肢!$A$1:$J$32,AL51,FALSE))</f>
        <v>-</v>
      </c>
      <c r="AM46" s="428"/>
      <c r="AN46" s="100"/>
    </row>
    <row r="47" spans="1:43" ht="18" customHeight="1">
      <c r="A47" s="100"/>
      <c r="B47" s="109"/>
      <c r="C47" s="141" t="s">
        <v>254</v>
      </c>
      <c r="D47" s="141" t="s">
        <v>256</v>
      </c>
      <c r="E47" s="142" t="s">
        <v>254</v>
      </c>
      <c r="F47" s="429" t="s">
        <v>256</v>
      </c>
      <c r="G47" s="429"/>
      <c r="H47" s="429"/>
      <c r="I47" s="425" t="s">
        <v>254</v>
      </c>
      <c r="J47" s="426"/>
      <c r="K47" s="427"/>
      <c r="L47" s="425" t="s">
        <v>256</v>
      </c>
      <c r="M47" s="426"/>
      <c r="N47" s="427"/>
      <c r="O47" s="425" t="s">
        <v>254</v>
      </c>
      <c r="P47" s="426"/>
      <c r="Q47" s="427"/>
      <c r="R47" s="425" t="s">
        <v>256</v>
      </c>
      <c r="S47" s="426"/>
      <c r="T47" s="427"/>
      <c r="U47" s="425" t="s">
        <v>254</v>
      </c>
      <c r="V47" s="426"/>
      <c r="W47" s="427"/>
      <c r="X47" s="425" t="s">
        <v>256</v>
      </c>
      <c r="Y47" s="426"/>
      <c r="Z47" s="427"/>
      <c r="AA47" s="425" t="s">
        <v>254</v>
      </c>
      <c r="AB47" s="426"/>
      <c r="AC47" s="427"/>
      <c r="AD47" s="425" t="s">
        <v>256</v>
      </c>
      <c r="AE47" s="426"/>
      <c r="AF47" s="427"/>
      <c r="AG47" s="425" t="s">
        <v>254</v>
      </c>
      <c r="AH47" s="426"/>
      <c r="AI47" s="427"/>
      <c r="AJ47" s="425" t="s">
        <v>256</v>
      </c>
      <c r="AK47" s="427"/>
      <c r="AL47" s="142" t="s">
        <v>253</v>
      </c>
      <c r="AM47" s="142" t="s">
        <v>255</v>
      </c>
      <c r="AN47" s="100"/>
    </row>
    <row r="48" spans="1:43" ht="18" customHeight="1">
      <c r="A48" s="100"/>
      <c r="B48" s="111" t="s">
        <v>257</v>
      </c>
      <c r="C48" s="142">
        <f>COUNTIFS($B$11:$B$30,C$46,$C$11:$C$30,"A",$E$11:$E$30,"*")</f>
        <v>0</v>
      </c>
      <c r="D48" s="142">
        <f>COUNTIFS($B$11:$B$30,C$46,$C$11:$C$30,"B",$E$11:$E$30,"*")</f>
        <v>0</v>
      </c>
      <c r="E48" s="142">
        <f>COUNTIFS($B$11:$B$30,E$46,$C$11:$C$30,"A",$E$11:$E$30,"*")</f>
        <v>0</v>
      </c>
      <c r="F48" s="425">
        <f>COUNTIFS($B$11:$B$30,E$46,$C$11:$C$30,"B",$E$11:$E$30,"*")</f>
        <v>0</v>
      </c>
      <c r="G48" s="426"/>
      <c r="H48" s="427"/>
      <c r="I48" s="425">
        <f>COUNTIFS($B$11:$B$30,I$46,$C$11:$C$30,"A",$E$11:$E$30,"*")</f>
        <v>0</v>
      </c>
      <c r="J48" s="426"/>
      <c r="K48" s="427"/>
      <c r="L48" s="425">
        <f>COUNTIFS($B$11:$B$30,I$46,$C$11:$C$30,"B",$E$11:$E$30,"*")</f>
        <v>0</v>
      </c>
      <c r="M48" s="426"/>
      <c r="N48" s="427"/>
      <c r="O48" s="425">
        <f>COUNTIFS($B$11:$B$30,O$46,$C$11:$C$30,"A",$E$11:$E$30,"*")</f>
        <v>0</v>
      </c>
      <c r="P48" s="426"/>
      <c r="Q48" s="427"/>
      <c r="R48" s="425">
        <f>COUNTIFS($B$11:$B$30,O$46,$C$11:$C$30,"B",$E$11:$E$30,"*")</f>
        <v>0</v>
      </c>
      <c r="S48" s="426"/>
      <c r="T48" s="427"/>
      <c r="U48" s="425">
        <f>COUNTIFS($B$11:$B$30,U$46,$C$11:$C$30,"A",$E$11:$E$30,"*")</f>
        <v>0</v>
      </c>
      <c r="V48" s="426"/>
      <c r="W48" s="427"/>
      <c r="X48" s="425">
        <f>COUNTIFS($B$11:$B$30,U$46,$C$11:$C$30,"B",$E$11:$E$30,"*")</f>
        <v>0</v>
      </c>
      <c r="Y48" s="426"/>
      <c r="Z48" s="427"/>
      <c r="AA48" s="425">
        <f>COUNTIFS($B$11:$B$30,AA$46,$C$11:$C$30,"A",$E$11:$E$30,"*")</f>
        <v>0</v>
      </c>
      <c r="AB48" s="426"/>
      <c r="AC48" s="427"/>
      <c r="AD48" s="425">
        <f>COUNTIFS($B$11:$B$30,AA$46,$C$11:$C$30,"B",$E$11:$E$30,"*")</f>
        <v>0</v>
      </c>
      <c r="AE48" s="426"/>
      <c r="AF48" s="427"/>
      <c r="AG48" s="425">
        <f>COUNTIFS($B$11:$B$30,AG$46,$C$11:$C$30,"A",$E$11:$E$30,"*")</f>
        <v>0</v>
      </c>
      <c r="AH48" s="426"/>
      <c r="AI48" s="427"/>
      <c r="AJ48" s="425">
        <f>COUNTIFS($B$11:$B$30,AG$46,$C$11:$C$30,"B",$E$11:$E$30,"*")</f>
        <v>0</v>
      </c>
      <c r="AK48" s="427"/>
      <c r="AL48" s="142">
        <f>COUNTIFS($B$11:$B$30,AL$46,$C$11:$C$30,"A",$E$11:$E$30,"*")</f>
        <v>0</v>
      </c>
      <c r="AM48" s="142">
        <f>COUNTIFS($B$11:$B$30,AL$46,$C$11:$C$30,"B",$E$11:$E$30,"*")</f>
        <v>0</v>
      </c>
      <c r="AN48" s="100"/>
    </row>
    <row r="49" spans="1:40" ht="18" customHeight="1">
      <c r="A49" s="100"/>
      <c r="B49" s="112" t="s">
        <v>258</v>
      </c>
      <c r="C49" s="142">
        <f>COUNTIFS($B$11:$B$30,C$46,$C$11:$C$30,"C",$E$11:$E$30,"*")</f>
        <v>0</v>
      </c>
      <c r="D49" s="142">
        <f>COUNTIFS($B$11:$B$30,C$46,$C$11:$C$30,"D",$E$11:$E$30,"*")</f>
        <v>0</v>
      </c>
      <c r="E49" s="142">
        <f>COUNTIFS($B$11:$B$30,E$46,$C$11:$C$30,"C",$E$11:$E$30,"*")</f>
        <v>0</v>
      </c>
      <c r="F49" s="425">
        <f>COUNTIFS($B$11:$B$30,E$46,$C$11:$C$30,"D",$E$11:$E$30,"*")</f>
        <v>0</v>
      </c>
      <c r="G49" s="426"/>
      <c r="H49" s="427"/>
      <c r="I49" s="425">
        <f>COUNTIFS($B$11:$B$30,I$46,$C$11:$C$30,"C",$E$11:$E$30,"*")</f>
        <v>0</v>
      </c>
      <c r="J49" s="426"/>
      <c r="K49" s="427"/>
      <c r="L49" s="425">
        <f>COUNTIFS($B$11:$B$30,I$46,$C$11:$C$30,"D",$E$11:$E$30,"*")</f>
        <v>0</v>
      </c>
      <c r="M49" s="426"/>
      <c r="N49" s="427"/>
      <c r="O49" s="425">
        <f>COUNTIFS($B$11:$B$30,O$46,$C$11:$C$30,"C",$E$11:$E$30,"*")</f>
        <v>0</v>
      </c>
      <c r="P49" s="426"/>
      <c r="Q49" s="427"/>
      <c r="R49" s="425">
        <f>COUNTIFS($B$11:$B$30,O$46,$C$11:$C$30,"D",$E$11:$E$30,"*")</f>
        <v>0</v>
      </c>
      <c r="S49" s="426"/>
      <c r="T49" s="427"/>
      <c r="U49" s="425">
        <f>COUNTIFS($B$11:$B$30,U$46,$C$11:$C$30,"C",$E$11:$E$30,"*")</f>
        <v>0</v>
      </c>
      <c r="V49" s="426"/>
      <c r="W49" s="427"/>
      <c r="X49" s="425">
        <f>COUNTIFS($B$11:$B$30,U$46,$C$11:$C$30,"D",$E$11:$E$30,"*")</f>
        <v>0</v>
      </c>
      <c r="Y49" s="426"/>
      <c r="Z49" s="427"/>
      <c r="AA49" s="425">
        <f>COUNTIFS($B$11:$B$30,AA$46,$C$11:$C$30,"C",$E$11:$E$30,"*")</f>
        <v>0</v>
      </c>
      <c r="AB49" s="426"/>
      <c r="AC49" s="427"/>
      <c r="AD49" s="425">
        <f>COUNTIFS($B$11:$B$30,AA$46,$C$11:$C$30,"D",$E$11:$E$30,"*")</f>
        <v>0</v>
      </c>
      <c r="AE49" s="426"/>
      <c r="AF49" s="427"/>
      <c r="AG49" s="425">
        <f>COUNTIFS($B$11:$B$30,AG$46,$C$11:$C$30,"C",$E$11:$E$30,"*")</f>
        <v>0</v>
      </c>
      <c r="AH49" s="426"/>
      <c r="AI49" s="427"/>
      <c r="AJ49" s="425">
        <f>COUNTIFS($B$11:$B$30,AG$46,$C$11:$C$30,"D",$E$11:$E$30,"*")</f>
        <v>0</v>
      </c>
      <c r="AK49" s="427"/>
      <c r="AL49" s="142">
        <f>COUNTIFS($B$11:$B$30,AL$46,$C$11:$C$30,"C",$E$11:$E$30,"*")</f>
        <v>0</v>
      </c>
      <c r="AM49" s="142">
        <f>COUNTIFS($B$11:$B$30,AL$46,$C$11:$C$30,"D",$E$11:$E$30,"*")</f>
        <v>0</v>
      </c>
      <c r="AN49" s="100"/>
    </row>
    <row r="50" spans="1:40" ht="25" customHeight="1">
      <c r="A50" s="100"/>
      <c r="B50" s="112" t="s">
        <v>259</v>
      </c>
      <c r="C50" s="422" t="str">
        <f>IF($AK$3="４週",SUMIFS($AK$11:$AK$30,$B$11:$B$30,C46)/4/$AH$5,IF($AK$3="歴月",SUMIFS($AK$11:$AK$30,$B$11:$B$30,C46)/$AL$5,"記載する期間を選択してください"))</f>
        <v>記載する期間を選択してください</v>
      </c>
      <c r="D50" s="424"/>
      <c r="E50" s="422" t="str">
        <f>IF($AK$3="４週",SUMIFS($AK$11:$AK$30,$B$11:$B$30,E46)/4/$AH$5,IF($AK$3="歴月",SUMIFS($AK$11:$AK$30,$B$11:$B$30,E46)/$AL$5,"記載する期間を選択してください"))</f>
        <v>記載する期間を選択してください</v>
      </c>
      <c r="F50" s="423"/>
      <c r="G50" s="423"/>
      <c r="H50" s="424"/>
      <c r="I50" s="422" t="str">
        <f>IF($AK$3="４週",SUMIFS($AK$11:$AK$30,$B$11:$B$30,I46)/4/$AH$5,IF($AK$3="歴月",SUMIFS($AK$11:$AK$30,$B$11:$B$30,I46)/$AL$5,"記載する期間を選択してください"))</f>
        <v>記載する期間を選択してください</v>
      </c>
      <c r="J50" s="423"/>
      <c r="K50" s="423"/>
      <c r="L50" s="423"/>
      <c r="M50" s="423"/>
      <c r="N50" s="424"/>
      <c r="O50" s="422" t="str">
        <f>IF($AK$3="４週",SUMIFS($AK$11:$AK$30,$B$11:$B$30,O46)/4/$AH$5,IF($AK$3="歴月",SUMIFS($AK$11:$AK$30,$B$11:$B$30,O46)/$AL$5,"記載する期間を選択してください"))</f>
        <v>記載する期間を選択してください</v>
      </c>
      <c r="P50" s="423"/>
      <c r="Q50" s="423"/>
      <c r="R50" s="423"/>
      <c r="S50" s="423"/>
      <c r="T50" s="424"/>
      <c r="U50" s="422" t="str">
        <f>IF($AK$3="４週",SUMIFS($AK$11:$AK$30,$B$11:$B$30,U46)/4/$AH$5,IF($AK$3="歴月",SUMIFS($AK$11:$AK$30,$B$11:$B$30,U46)/$AL$5,"記載する期間を選択してください"))</f>
        <v>記載する期間を選択してください</v>
      </c>
      <c r="V50" s="423"/>
      <c r="W50" s="423"/>
      <c r="X50" s="423"/>
      <c r="Y50" s="423"/>
      <c r="Z50" s="424"/>
      <c r="AA50" s="422" t="str">
        <f>IF($AK$3="４週",SUMIFS($AK$11:$AK$30,$B$11:$B$30,AA46)/4/$AH$5,IF($AK$3="歴月",SUMIFS($AK$11:$AK$30,$B$11:$B$30,AA46)/$AL$5,"記載する期間を選択してください"))</f>
        <v>記載する期間を選択してください</v>
      </c>
      <c r="AB50" s="423"/>
      <c r="AC50" s="423"/>
      <c r="AD50" s="423"/>
      <c r="AE50" s="423"/>
      <c r="AF50" s="424"/>
      <c r="AG50" s="422" t="str">
        <f>IF($AK$3="４週",SUMIFS($AK$11:$AK$30,$B$11:$B$30,AG46)/4/$AH$5,IF($AK$3="歴月",SUMIFS($AK$11:$AK$30,$B$11:$B$30,AG46)/$AL$5,"記載する期間を選択してください"))</f>
        <v>記載する期間を選択してください</v>
      </c>
      <c r="AH50" s="423"/>
      <c r="AI50" s="423"/>
      <c r="AJ50" s="423"/>
      <c r="AK50" s="424"/>
      <c r="AL50" s="422" t="str">
        <f>IF($AK$3="４週",SUMIFS($AK$11:$AK$30,$B$11:$B$30,AL46)/4/$AH$5,IF($AK$3="歴月",SUMIFS($AK$11:$AK$30,$B$11:$B$30,AL46)/$AL$5,"記載する期間を選択してください"))</f>
        <v>記載する期間を選択してください</v>
      </c>
      <c r="AM50" s="424"/>
      <c r="AN50" s="100"/>
    </row>
    <row r="51" spans="1:40" ht="5.15" customHeight="1">
      <c r="A51" s="100"/>
      <c r="B51" s="103"/>
      <c r="C51" s="126">
        <v>2</v>
      </c>
      <c r="D51" s="126"/>
      <c r="E51" s="126">
        <v>3</v>
      </c>
      <c r="F51" s="126"/>
      <c r="G51" s="126"/>
      <c r="H51" s="126"/>
      <c r="I51" s="126">
        <v>4</v>
      </c>
      <c r="J51" s="126"/>
      <c r="K51" s="126"/>
      <c r="L51" s="126"/>
      <c r="M51" s="126"/>
      <c r="N51" s="126"/>
      <c r="O51" s="126">
        <v>5</v>
      </c>
      <c r="P51" s="126"/>
      <c r="Q51" s="126"/>
      <c r="R51" s="126"/>
      <c r="S51" s="126"/>
      <c r="T51" s="126"/>
      <c r="U51" s="126">
        <v>6</v>
      </c>
      <c r="V51" s="126"/>
      <c r="W51" s="126"/>
      <c r="X51" s="126"/>
      <c r="Y51" s="126"/>
      <c r="Z51" s="126"/>
      <c r="AA51" s="126">
        <v>7</v>
      </c>
      <c r="AB51" s="126"/>
      <c r="AC51" s="126"/>
      <c r="AD51" s="126"/>
      <c r="AE51" s="126"/>
      <c r="AF51" s="126"/>
      <c r="AG51" s="126">
        <v>8</v>
      </c>
      <c r="AH51" s="126"/>
      <c r="AI51" s="126"/>
      <c r="AJ51" s="126"/>
      <c r="AK51" s="126"/>
      <c r="AL51" s="126">
        <v>9</v>
      </c>
      <c r="AM51" s="143"/>
      <c r="AN51" s="100"/>
    </row>
    <row r="52" spans="1:40" ht="15" customHeight="1">
      <c r="A52" s="122" t="s">
        <v>209</v>
      </c>
      <c r="B52" s="123"/>
      <c r="C52" s="124"/>
      <c r="D52" s="124"/>
      <c r="E52" s="124"/>
      <c r="F52" s="125"/>
      <c r="G52" s="124"/>
      <c r="H52" s="126"/>
      <c r="I52" s="126"/>
      <c r="J52" s="126"/>
      <c r="K52" s="126"/>
      <c r="L52" s="126"/>
      <c r="M52" s="126"/>
      <c r="N52" s="126"/>
      <c r="O52" s="126"/>
      <c r="P52" s="126"/>
      <c r="Q52" s="126"/>
      <c r="R52" s="126">
        <v>6</v>
      </c>
      <c r="S52" s="126"/>
      <c r="T52" s="126"/>
      <c r="U52" s="126"/>
      <c r="V52" s="126"/>
      <c r="W52" s="126"/>
      <c r="X52" s="126">
        <v>7</v>
      </c>
      <c r="Y52" s="126"/>
      <c r="Z52" s="126"/>
      <c r="AA52" s="126"/>
      <c r="AB52" s="126"/>
      <c r="AC52" s="126"/>
      <c r="AD52" s="126">
        <v>8</v>
      </c>
      <c r="AE52" s="126"/>
      <c r="AF52" s="126"/>
      <c r="AG52" s="127"/>
      <c r="AH52" s="127"/>
      <c r="AI52" s="127"/>
      <c r="AJ52" s="127">
        <v>9</v>
      </c>
      <c r="AK52" s="128"/>
      <c r="AL52" s="128"/>
      <c r="AM52" s="100"/>
    </row>
    <row r="53" spans="1:40" s="122" customFormat="1" ht="15" customHeight="1">
      <c r="A53" s="122" t="s">
        <v>210</v>
      </c>
      <c r="B53" s="129"/>
      <c r="C53" s="129"/>
      <c r="D53" s="129"/>
      <c r="E53" s="129"/>
      <c r="F53" s="129"/>
      <c r="G53" s="12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row>
    <row r="54" spans="1:40" s="122" customFormat="1" ht="15" customHeight="1">
      <c r="A54" s="122" t="s">
        <v>211</v>
      </c>
      <c r="B54" s="129"/>
      <c r="C54" s="129"/>
      <c r="D54" s="129"/>
      <c r="E54" s="129"/>
      <c r="F54" s="129"/>
      <c r="G54" s="12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row>
    <row r="55" spans="1:40" s="122" customFormat="1" ht="15" customHeight="1">
      <c r="A55" s="122" t="s">
        <v>212</v>
      </c>
      <c r="B55" s="129"/>
      <c r="C55" s="129"/>
      <c r="D55" s="129"/>
      <c r="E55" s="129"/>
      <c r="F55" s="129"/>
      <c r="G55" s="12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row>
    <row r="56" spans="1:40" s="122" customFormat="1" ht="15" customHeight="1">
      <c r="A56" s="122" t="s">
        <v>213</v>
      </c>
      <c r="B56" s="129"/>
      <c r="C56" s="129"/>
      <c r="D56" s="129"/>
      <c r="E56" s="129"/>
      <c r="F56" s="129"/>
      <c r="G56" s="12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row>
    <row r="57" spans="1:40" ht="15" customHeight="1">
      <c r="A57" s="122" t="s">
        <v>214</v>
      </c>
      <c r="B57" s="130"/>
      <c r="C57" s="122"/>
      <c r="D57" s="122"/>
      <c r="E57" s="122"/>
      <c r="F57" s="122"/>
      <c r="G57" s="122"/>
    </row>
    <row r="58" spans="1:40" ht="15" customHeight="1">
      <c r="A58" s="122" t="s">
        <v>215</v>
      </c>
      <c r="B58" s="130"/>
      <c r="C58" s="122"/>
      <c r="D58" s="122"/>
      <c r="E58" s="122"/>
      <c r="F58" s="122"/>
      <c r="G58" s="122"/>
    </row>
    <row r="59" spans="1:40" ht="15" customHeight="1">
      <c r="A59" s="122"/>
      <c r="B59" s="111" t="s">
        <v>216</v>
      </c>
      <c r="C59" s="181" t="s">
        <v>217</v>
      </c>
      <c r="D59" s="181"/>
      <c r="E59" s="181"/>
      <c r="F59" s="122"/>
      <c r="G59" s="122"/>
    </row>
    <row r="60" spans="1:40" ht="15" customHeight="1">
      <c r="A60" s="122"/>
      <c r="B60" s="131" t="s">
        <v>218</v>
      </c>
      <c r="C60" s="183" t="s">
        <v>219</v>
      </c>
      <c r="D60" s="183"/>
      <c r="E60" s="183"/>
      <c r="F60" s="122"/>
      <c r="G60" s="122"/>
    </row>
    <row r="61" spans="1:40" ht="15" customHeight="1">
      <c r="A61" s="122"/>
      <c r="B61" s="131" t="s">
        <v>220</v>
      </c>
      <c r="C61" s="183" t="s">
        <v>221</v>
      </c>
      <c r="D61" s="183"/>
      <c r="E61" s="183"/>
      <c r="F61" s="122"/>
      <c r="G61" s="122"/>
    </row>
    <row r="62" spans="1:40" ht="15" customHeight="1">
      <c r="A62" s="122"/>
      <c r="B62" s="131" t="s">
        <v>222</v>
      </c>
      <c r="C62" s="183" t="s">
        <v>223</v>
      </c>
      <c r="D62" s="183"/>
      <c r="E62" s="183"/>
      <c r="F62" s="122"/>
      <c r="G62" s="122"/>
    </row>
    <row r="63" spans="1:40" ht="15" customHeight="1">
      <c r="A63" s="122"/>
      <c r="B63" s="131" t="s">
        <v>224</v>
      </c>
      <c r="C63" s="183" t="s">
        <v>225</v>
      </c>
      <c r="D63" s="183"/>
      <c r="E63" s="183"/>
      <c r="F63" s="122"/>
      <c r="G63" s="122"/>
    </row>
    <row r="64" spans="1:40" ht="15" customHeight="1">
      <c r="A64" s="122"/>
      <c r="B64" s="122" t="s">
        <v>226</v>
      </c>
      <c r="C64" s="122"/>
      <c r="D64" s="122"/>
      <c r="E64" s="122"/>
      <c r="F64" s="122"/>
      <c r="G64" s="122"/>
    </row>
    <row r="65" spans="1:7" ht="15" customHeight="1">
      <c r="A65" s="122"/>
      <c r="B65" s="122" t="s">
        <v>227</v>
      </c>
      <c r="C65" s="122"/>
      <c r="D65" s="122"/>
      <c r="E65" s="122"/>
      <c r="F65" s="122"/>
      <c r="G65" s="122"/>
    </row>
    <row r="66" spans="1:7" ht="15" customHeight="1">
      <c r="A66" s="122"/>
      <c r="B66" s="122" t="s">
        <v>228</v>
      </c>
      <c r="C66" s="122"/>
      <c r="D66" s="122"/>
      <c r="E66" s="122"/>
      <c r="F66" s="122"/>
      <c r="G66" s="122"/>
    </row>
    <row r="67" spans="1:7" ht="15" customHeight="1">
      <c r="A67" s="122" t="s">
        <v>229</v>
      </c>
      <c r="B67" s="130"/>
      <c r="C67" s="122"/>
      <c r="D67" s="122"/>
      <c r="E67" s="122"/>
      <c r="F67" s="122"/>
      <c r="G67" s="122"/>
    </row>
    <row r="68" spans="1:7" ht="15" customHeight="1">
      <c r="A68" s="122" t="s">
        <v>230</v>
      </c>
      <c r="B68" s="130"/>
      <c r="C68" s="122"/>
      <c r="D68" s="122"/>
      <c r="E68" s="122"/>
      <c r="F68" s="122"/>
      <c r="G68" s="122"/>
    </row>
    <row r="69" spans="1:7" ht="15" customHeight="1">
      <c r="A69" s="122" t="s">
        <v>231</v>
      </c>
      <c r="B69" s="130"/>
      <c r="C69" s="122"/>
      <c r="D69" s="122"/>
      <c r="E69" s="122"/>
      <c r="F69" s="122"/>
      <c r="G69" s="122"/>
    </row>
    <row r="70" spans="1:7" ht="15" customHeight="1">
      <c r="A70" s="122" t="s">
        <v>232</v>
      </c>
      <c r="B70" s="130"/>
      <c r="C70" s="122"/>
      <c r="D70" s="122"/>
      <c r="E70" s="122"/>
      <c r="F70" s="122"/>
      <c r="G70" s="122"/>
    </row>
    <row r="71" spans="1:7" ht="15" customHeight="1">
      <c r="A71" s="122" t="s">
        <v>233</v>
      </c>
      <c r="B71" s="130"/>
      <c r="C71" s="122"/>
      <c r="D71" s="122"/>
      <c r="E71" s="122"/>
      <c r="F71" s="122"/>
      <c r="G71" s="122"/>
    </row>
    <row r="72" spans="1:7" ht="15" customHeight="1">
      <c r="A72" s="122" t="s">
        <v>234</v>
      </c>
      <c r="B72" s="130"/>
      <c r="C72" s="122"/>
      <c r="D72" s="122"/>
      <c r="E72" s="122"/>
      <c r="F72" s="122"/>
      <c r="G72" s="122"/>
    </row>
    <row r="73" spans="1:7" ht="15" customHeight="1">
      <c r="A73" s="122"/>
      <c r="B73" s="122" t="s">
        <v>235</v>
      </c>
      <c r="C73" s="122"/>
      <c r="D73" s="122"/>
      <c r="E73" s="122"/>
      <c r="F73" s="122"/>
      <c r="G73" s="122"/>
    </row>
    <row r="74" spans="1:7" ht="15" customHeight="1">
      <c r="A74" s="122"/>
      <c r="B74" s="122" t="s">
        <v>236</v>
      </c>
      <c r="C74" s="122"/>
      <c r="D74" s="122"/>
      <c r="E74" s="122"/>
      <c r="F74" s="122"/>
      <c r="G74" s="122"/>
    </row>
    <row r="75" spans="1:7" ht="15" customHeight="1">
      <c r="A75" s="122" t="s">
        <v>237</v>
      </c>
      <c r="B75" s="130"/>
      <c r="C75" s="122"/>
      <c r="D75" s="122"/>
      <c r="E75" s="122"/>
      <c r="F75" s="122"/>
      <c r="G75" s="122"/>
    </row>
    <row r="76" spans="1:7" ht="15" customHeight="1">
      <c r="A76" s="122" t="s">
        <v>238</v>
      </c>
      <c r="B76" s="130"/>
      <c r="C76" s="122"/>
      <c r="D76" s="122"/>
      <c r="E76" s="122"/>
      <c r="F76" s="122"/>
      <c r="G76" s="122"/>
    </row>
    <row r="77" spans="1:7" ht="15" customHeight="1">
      <c r="A77" s="122" t="s">
        <v>239</v>
      </c>
      <c r="B77" s="130"/>
      <c r="C77" s="122"/>
      <c r="D77" s="122"/>
      <c r="E77" s="122"/>
      <c r="F77" s="122"/>
      <c r="G77" s="122"/>
    </row>
    <row r="78" spans="1:7" ht="15" customHeight="1">
      <c r="A78" s="122" t="s">
        <v>240</v>
      </c>
      <c r="B78" s="130"/>
      <c r="C78" s="122"/>
      <c r="D78" s="122"/>
      <c r="E78" s="122"/>
      <c r="F78" s="122"/>
      <c r="G78" s="122"/>
    </row>
    <row r="79" spans="1:7" ht="15" customHeight="1">
      <c r="A79" s="122" t="s">
        <v>241</v>
      </c>
      <c r="B79" s="130"/>
      <c r="C79" s="122"/>
      <c r="D79" s="122"/>
      <c r="E79" s="122"/>
      <c r="F79" s="122"/>
      <c r="G79" s="122"/>
    </row>
    <row r="80" spans="1:7" ht="15" customHeight="1">
      <c r="A80" s="122" t="s">
        <v>242</v>
      </c>
      <c r="B80" s="130"/>
      <c r="C80" s="122"/>
      <c r="D80" s="122"/>
      <c r="E80" s="122"/>
      <c r="F80" s="122"/>
      <c r="G80" s="122"/>
    </row>
    <row r="81" spans="1:7" ht="15" customHeight="1">
      <c r="A81" s="122" t="s">
        <v>243</v>
      </c>
      <c r="B81" s="130"/>
      <c r="C81" s="122"/>
      <c r="D81" s="122"/>
      <c r="E81" s="122"/>
      <c r="F81" s="122"/>
      <c r="G81" s="122"/>
    </row>
    <row r="82" spans="1:7" ht="15" customHeight="1">
      <c r="A82" s="122" t="s">
        <v>244</v>
      </c>
      <c r="B82" s="130"/>
      <c r="C82" s="122"/>
      <c r="D82" s="122"/>
      <c r="E82" s="122"/>
      <c r="F82" s="122"/>
      <c r="G82" s="122"/>
    </row>
  </sheetData>
  <mergeCells count="14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1"/>
  <dataValidations count="7">
    <dataValidation allowBlank="1" showInputMessage="1" sqref="B11:B12" xr:uid="{6F731B2F-1090-44D3-827A-A736DD753437}"/>
    <dataValidation type="list" allowBlank="1" showInputMessage="1" sqref="B13:B30" xr:uid="{5D2CB1CB-B03C-4CB4-AD81-ECE2EDE637F2}">
      <formula1>INDIRECT($AK$1)</formula1>
    </dataValidation>
    <dataValidation type="list" allowBlank="1" showInputMessage="1" showErrorMessage="1" sqref="AK3:AN3" xr:uid="{9DF51E39-1AA3-49B1-89E5-ACEFA9C8A669}">
      <formula1>"４週,歴月"</formula1>
    </dataValidation>
    <dataValidation type="list" allowBlank="1" showInputMessage="1" showErrorMessage="1" sqref="AK4:AN4" xr:uid="{137EBDB9-3F73-4C3E-9DC7-9631DA2FA20C}">
      <formula1>"予定,実績"</formula1>
    </dataValidation>
    <dataValidation type="whole" operator="greaterThanOrEqual" allowBlank="1" showInputMessage="1" showErrorMessage="1" sqref="I38:I39 D38:F39 AG38:AG39 O38:O39 AD38:AD39 AA38:AA39 X38:X39 U38:U39 R38:R39 L38:L39" xr:uid="{20A6836D-437B-40CF-A72C-A8E38714B860}">
      <formula1>0</formula1>
    </dataValidation>
    <dataValidation operator="greaterThanOrEqual" allowBlank="1" showInputMessage="1" showErrorMessage="1" sqref="I44 AJ38:AJ39 AL38 L40 L44 I40" xr:uid="{30F5F99B-EE73-410E-B6BC-A1D48CAAAFDF}"/>
    <dataValidation type="list" allowBlank="1" showInputMessage="1" showErrorMessage="1" sqref="C11:C30" xr:uid="{FC91FF4C-F6A8-4A2D-867F-D5F208ECF40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8B29-BD57-468C-881B-D0F792631076}">
  <dimension ref="A1:AX101"/>
  <sheetViews>
    <sheetView showGridLines="0" view="pageBreakPreview" topLeftCell="A23" zoomScaleNormal="100" zoomScaleSheetLayoutView="100" workbookViewId="0">
      <selection activeCell="E29" sqref="E29"/>
    </sheetView>
  </sheetViews>
  <sheetFormatPr defaultColWidth="8.25" defaultRowHeight="21" customHeight="1"/>
  <cols>
    <col min="1" max="1" width="2.58203125" style="103" customWidth="1"/>
    <col min="2" max="2" width="14.8320312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41" width="1.83203125" style="103" customWidth="1"/>
    <col min="42" max="48" width="2.58203125" style="103" customWidth="1"/>
    <col min="49" max="49" width="8.33203125" style="103" customWidth="1"/>
    <col min="50" max="50" width="1.58203125" style="103" customWidth="1"/>
    <col min="51" max="16384" width="8.25" style="103"/>
  </cols>
  <sheetData>
    <row r="1" spans="1:49"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363</v>
      </c>
      <c r="AL1" s="202"/>
      <c r="AM1" s="202"/>
      <c r="AN1" s="202"/>
    </row>
    <row r="2" spans="1:49"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9"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c r="AP3" s="477" t="s">
        <v>352</v>
      </c>
      <c r="AQ3" s="477"/>
      <c r="AR3" s="477"/>
      <c r="AS3" s="477"/>
      <c r="AT3" s="477"/>
      <c r="AU3" s="477"/>
      <c r="AV3" s="477"/>
      <c r="AW3" s="477"/>
    </row>
    <row r="4" spans="1:49"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c r="AP4" s="477"/>
      <c r="AQ4" s="477"/>
      <c r="AR4" s="477"/>
      <c r="AS4" s="477"/>
      <c r="AT4" s="477"/>
      <c r="AU4" s="477"/>
      <c r="AV4" s="477"/>
      <c r="AW4" s="477"/>
    </row>
    <row r="5" spans="1:49"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c r="AP5" s="477"/>
      <c r="AQ5" s="477"/>
      <c r="AR5" s="477"/>
      <c r="AS5" s="477"/>
      <c r="AT5" s="477"/>
      <c r="AU5" s="477"/>
      <c r="AV5" s="477"/>
      <c r="AW5" s="477"/>
    </row>
    <row r="6" spans="1:49"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9"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c r="AP7" s="156"/>
      <c r="AQ7" s="157"/>
      <c r="AR7" s="157" t="s">
        <v>353</v>
      </c>
      <c r="AS7" s="157"/>
      <c r="AT7" s="157"/>
      <c r="AU7" s="157"/>
      <c r="AV7" s="158"/>
      <c r="AW7" s="182" t="s">
        <v>203</v>
      </c>
    </row>
    <row r="8" spans="1:49"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c r="AP8" s="442" t="s">
        <v>1</v>
      </c>
      <c r="AQ8" s="468"/>
      <c r="AR8" s="468"/>
      <c r="AS8" s="468"/>
      <c r="AT8" s="468"/>
      <c r="AU8" s="468"/>
      <c r="AV8" s="443"/>
      <c r="AW8" s="182"/>
    </row>
    <row r="9" spans="1:49"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c r="AP9" s="159">
        <f>F9</f>
        <v>45992</v>
      </c>
      <c r="AQ9" s="159">
        <f t="shared" ref="AQ9:AV10" si="0">G9</f>
        <v>45993</v>
      </c>
      <c r="AR9" s="159">
        <f t="shared" si="0"/>
        <v>45994</v>
      </c>
      <c r="AS9" s="159">
        <f t="shared" si="0"/>
        <v>45995</v>
      </c>
      <c r="AT9" s="159">
        <f t="shared" si="0"/>
        <v>45996</v>
      </c>
      <c r="AU9" s="159">
        <f t="shared" si="0"/>
        <v>45997</v>
      </c>
      <c r="AV9" s="159">
        <f t="shared" si="0"/>
        <v>45998</v>
      </c>
      <c r="AW9" s="182"/>
    </row>
    <row r="10" spans="1:49"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c r="AP10" s="160">
        <f>F10</f>
        <v>45992</v>
      </c>
      <c r="AQ10" s="160">
        <f t="shared" si="0"/>
        <v>45993</v>
      </c>
      <c r="AR10" s="160">
        <f t="shared" si="0"/>
        <v>45994</v>
      </c>
      <c r="AS10" s="160">
        <f t="shared" si="0"/>
        <v>45995</v>
      </c>
      <c r="AT10" s="160">
        <f t="shared" si="0"/>
        <v>45996</v>
      </c>
      <c r="AU10" s="160">
        <f t="shared" si="0"/>
        <v>45997</v>
      </c>
      <c r="AV10" s="160">
        <f t="shared" si="0"/>
        <v>45998</v>
      </c>
      <c r="AW10" s="182"/>
    </row>
    <row r="11" spans="1:49"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c r="AP11" s="161" t="s">
        <v>354</v>
      </c>
      <c r="AQ11" s="161" t="s">
        <v>355</v>
      </c>
      <c r="AR11" s="161"/>
      <c r="AS11" s="161"/>
      <c r="AT11" s="161"/>
      <c r="AU11" s="161"/>
      <c r="AV11" s="161"/>
      <c r="AW11" s="105">
        <f>E11</f>
        <v>0</v>
      </c>
    </row>
    <row r="12" spans="1:49" ht="18" customHeight="1">
      <c r="A12" s="110">
        <v>2</v>
      </c>
      <c r="B12" s="133" t="s">
        <v>264</v>
      </c>
      <c r="C12" s="115" t="s">
        <v>220</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1">+SUM(F12:AJ12)</f>
        <v>0</v>
      </c>
      <c r="AL12" s="118">
        <f t="shared" ref="AL12:AL30" si="2">IF($AK$3="４週",AK12/4,AK12/(DAY(EOMONTH($F$9,0))/7))</f>
        <v>0</v>
      </c>
      <c r="AM12" s="184"/>
      <c r="AN12" s="184"/>
      <c r="AP12" s="161"/>
      <c r="AQ12" s="161"/>
      <c r="AR12" s="161"/>
      <c r="AS12" s="161"/>
      <c r="AT12" s="161"/>
      <c r="AU12" s="161"/>
      <c r="AV12" s="161"/>
      <c r="AW12" s="105">
        <f t="shared" ref="AW12:AW30" si="3">E12</f>
        <v>0</v>
      </c>
    </row>
    <row r="13" spans="1:49" ht="18" customHeight="1">
      <c r="A13" s="110">
        <v>3</v>
      </c>
      <c r="B13" s="133" t="s">
        <v>264</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1"/>
        <v>0</v>
      </c>
      <c r="AL13" s="118">
        <f t="shared" si="2"/>
        <v>0</v>
      </c>
      <c r="AM13" s="184"/>
      <c r="AN13" s="184"/>
      <c r="AP13" s="161"/>
      <c r="AQ13" s="161"/>
      <c r="AR13" s="161"/>
      <c r="AS13" s="161"/>
      <c r="AT13" s="161"/>
      <c r="AU13" s="161"/>
      <c r="AV13" s="161"/>
      <c r="AW13" s="105">
        <f t="shared" si="3"/>
        <v>0</v>
      </c>
    </row>
    <row r="14" spans="1:49" ht="18" customHeight="1">
      <c r="A14" s="110">
        <v>4</v>
      </c>
      <c r="B14" s="133" t="s">
        <v>265</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1"/>
        <v>0</v>
      </c>
      <c r="AL14" s="118">
        <f t="shared" si="2"/>
        <v>0</v>
      </c>
      <c r="AM14" s="184"/>
      <c r="AN14" s="184"/>
      <c r="AP14" s="161"/>
      <c r="AQ14" s="161"/>
      <c r="AR14" s="161"/>
      <c r="AS14" s="161"/>
      <c r="AT14" s="161"/>
      <c r="AU14" s="161"/>
      <c r="AV14" s="161"/>
      <c r="AW14" s="105">
        <f t="shared" si="3"/>
        <v>0</v>
      </c>
    </row>
    <row r="15" spans="1:49" ht="18" customHeight="1">
      <c r="A15" s="110">
        <v>5</v>
      </c>
      <c r="B15" s="133" t="s">
        <v>266</v>
      </c>
      <c r="C15" s="115" t="s">
        <v>218</v>
      </c>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1"/>
        <v>0</v>
      </c>
      <c r="AL15" s="118">
        <f t="shared" si="2"/>
        <v>0</v>
      </c>
      <c r="AM15" s="184"/>
      <c r="AN15" s="184"/>
      <c r="AP15" s="161"/>
      <c r="AQ15" s="161"/>
      <c r="AR15" s="161"/>
      <c r="AS15" s="161"/>
      <c r="AT15" s="161"/>
      <c r="AU15" s="161"/>
      <c r="AV15" s="161"/>
      <c r="AW15" s="105">
        <f t="shared" si="3"/>
        <v>0</v>
      </c>
    </row>
    <row r="16" spans="1:49"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1"/>
        <v>0</v>
      </c>
      <c r="AL16" s="118">
        <f t="shared" si="2"/>
        <v>0</v>
      </c>
      <c r="AM16" s="184"/>
      <c r="AN16" s="184"/>
      <c r="AP16" s="161"/>
      <c r="AQ16" s="161"/>
      <c r="AR16" s="161"/>
      <c r="AS16" s="161"/>
      <c r="AT16" s="161"/>
      <c r="AU16" s="161"/>
      <c r="AV16" s="161"/>
      <c r="AW16" s="105">
        <f t="shared" si="3"/>
        <v>0</v>
      </c>
    </row>
    <row r="17" spans="1:49"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1"/>
        <v>0</v>
      </c>
      <c r="AL17" s="118">
        <f t="shared" si="2"/>
        <v>0</v>
      </c>
      <c r="AM17" s="184"/>
      <c r="AN17" s="184"/>
      <c r="AP17" s="161"/>
      <c r="AQ17" s="161"/>
      <c r="AR17" s="161"/>
      <c r="AS17" s="161"/>
      <c r="AT17" s="161"/>
      <c r="AU17" s="161"/>
      <c r="AV17" s="161"/>
      <c r="AW17" s="105">
        <f t="shared" si="3"/>
        <v>0</v>
      </c>
    </row>
    <row r="18" spans="1:49"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1"/>
        <v>0</v>
      </c>
      <c r="AL18" s="118">
        <f t="shared" si="2"/>
        <v>0</v>
      </c>
      <c r="AM18" s="184"/>
      <c r="AN18" s="184"/>
      <c r="AP18" s="161"/>
      <c r="AQ18" s="161"/>
      <c r="AR18" s="161"/>
      <c r="AS18" s="161"/>
      <c r="AT18" s="161"/>
      <c r="AU18" s="161"/>
      <c r="AV18" s="161"/>
      <c r="AW18" s="105">
        <f t="shared" si="3"/>
        <v>0</v>
      </c>
    </row>
    <row r="19" spans="1:49"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1"/>
        <v>0</v>
      </c>
      <c r="AL19" s="118">
        <f t="shared" si="2"/>
        <v>0</v>
      </c>
      <c r="AM19" s="184"/>
      <c r="AN19" s="184"/>
      <c r="AP19" s="161"/>
      <c r="AQ19" s="161"/>
      <c r="AR19" s="161"/>
      <c r="AS19" s="161"/>
      <c r="AT19" s="161"/>
      <c r="AU19" s="161"/>
      <c r="AV19" s="161"/>
      <c r="AW19" s="105">
        <f t="shared" si="3"/>
        <v>0</v>
      </c>
    </row>
    <row r="20" spans="1:49"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1"/>
        <v>0</v>
      </c>
      <c r="AL20" s="118">
        <f t="shared" si="2"/>
        <v>0</v>
      </c>
      <c r="AM20" s="184"/>
      <c r="AN20" s="184"/>
      <c r="AP20" s="161"/>
      <c r="AQ20" s="161"/>
      <c r="AR20" s="161"/>
      <c r="AS20" s="161"/>
      <c r="AT20" s="161"/>
      <c r="AU20" s="161"/>
      <c r="AV20" s="161"/>
      <c r="AW20" s="105">
        <f t="shared" si="3"/>
        <v>0</v>
      </c>
    </row>
    <row r="21" spans="1:49"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1"/>
        <v>0</v>
      </c>
      <c r="AL21" s="118">
        <f t="shared" si="2"/>
        <v>0</v>
      </c>
      <c r="AM21" s="184"/>
      <c r="AN21" s="184"/>
      <c r="AP21" s="161"/>
      <c r="AQ21" s="161"/>
      <c r="AR21" s="161"/>
      <c r="AS21" s="161"/>
      <c r="AT21" s="161"/>
      <c r="AU21" s="161"/>
      <c r="AV21" s="161"/>
      <c r="AW21" s="105">
        <f t="shared" si="3"/>
        <v>0</v>
      </c>
    </row>
    <row r="22" spans="1:49"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1"/>
        <v>0</v>
      </c>
      <c r="AL22" s="118">
        <f t="shared" si="2"/>
        <v>0</v>
      </c>
      <c r="AM22" s="184"/>
      <c r="AN22" s="184"/>
      <c r="AP22" s="161"/>
      <c r="AQ22" s="161"/>
      <c r="AR22" s="161"/>
      <c r="AS22" s="161"/>
      <c r="AT22" s="161"/>
      <c r="AU22" s="161"/>
      <c r="AV22" s="161"/>
      <c r="AW22" s="105">
        <f t="shared" si="3"/>
        <v>0</v>
      </c>
    </row>
    <row r="23" spans="1:49"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1"/>
        <v>0</v>
      </c>
      <c r="AL23" s="118">
        <f t="shared" si="2"/>
        <v>0</v>
      </c>
      <c r="AM23" s="184"/>
      <c r="AN23" s="184"/>
      <c r="AP23" s="161"/>
      <c r="AQ23" s="161"/>
      <c r="AR23" s="161"/>
      <c r="AS23" s="161"/>
      <c r="AT23" s="161"/>
      <c r="AU23" s="161"/>
      <c r="AV23" s="161"/>
      <c r="AW23" s="105">
        <f t="shared" si="3"/>
        <v>0</v>
      </c>
    </row>
    <row r="24" spans="1:49"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1"/>
        <v>0</v>
      </c>
      <c r="AL24" s="118">
        <f t="shared" si="2"/>
        <v>0</v>
      </c>
      <c r="AM24" s="184"/>
      <c r="AN24" s="184"/>
      <c r="AP24" s="161"/>
      <c r="AQ24" s="161"/>
      <c r="AR24" s="161"/>
      <c r="AS24" s="161"/>
      <c r="AT24" s="161"/>
      <c r="AU24" s="161"/>
      <c r="AV24" s="161"/>
      <c r="AW24" s="105">
        <f t="shared" si="3"/>
        <v>0</v>
      </c>
    </row>
    <row r="25" spans="1:49"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1"/>
        <v>0</v>
      </c>
      <c r="AL25" s="118">
        <f t="shared" si="2"/>
        <v>0</v>
      </c>
      <c r="AM25" s="184"/>
      <c r="AN25" s="184"/>
      <c r="AP25" s="161"/>
      <c r="AQ25" s="161"/>
      <c r="AR25" s="161"/>
      <c r="AS25" s="161"/>
      <c r="AT25" s="161"/>
      <c r="AU25" s="161"/>
      <c r="AV25" s="161"/>
      <c r="AW25" s="105">
        <f t="shared" si="3"/>
        <v>0</v>
      </c>
    </row>
    <row r="26" spans="1:49"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1"/>
        <v>0</v>
      </c>
      <c r="AL26" s="118">
        <f t="shared" si="2"/>
        <v>0</v>
      </c>
      <c r="AM26" s="184"/>
      <c r="AN26" s="184"/>
      <c r="AP26" s="161"/>
      <c r="AQ26" s="161"/>
      <c r="AR26" s="161"/>
      <c r="AS26" s="161"/>
      <c r="AT26" s="161"/>
      <c r="AU26" s="161"/>
      <c r="AV26" s="161"/>
      <c r="AW26" s="105">
        <f t="shared" si="3"/>
        <v>0</v>
      </c>
    </row>
    <row r="27" spans="1:49"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1"/>
        <v>0</v>
      </c>
      <c r="AL27" s="118">
        <f t="shared" si="2"/>
        <v>0</v>
      </c>
      <c r="AM27" s="184"/>
      <c r="AN27" s="184"/>
      <c r="AP27" s="161"/>
      <c r="AQ27" s="161"/>
      <c r="AR27" s="161"/>
      <c r="AS27" s="161"/>
      <c r="AT27" s="161"/>
      <c r="AU27" s="161"/>
      <c r="AV27" s="161"/>
      <c r="AW27" s="105">
        <f t="shared" si="3"/>
        <v>0</v>
      </c>
    </row>
    <row r="28" spans="1:49"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1"/>
        <v>0</v>
      </c>
      <c r="AL28" s="118">
        <f t="shared" si="2"/>
        <v>0</v>
      </c>
      <c r="AM28" s="184"/>
      <c r="AN28" s="184"/>
      <c r="AP28" s="161"/>
      <c r="AQ28" s="161"/>
      <c r="AR28" s="161"/>
      <c r="AS28" s="161"/>
      <c r="AT28" s="161"/>
      <c r="AU28" s="161"/>
      <c r="AV28" s="161"/>
      <c r="AW28" s="105">
        <f t="shared" si="3"/>
        <v>0</v>
      </c>
    </row>
    <row r="29" spans="1:49"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1"/>
        <v>0</v>
      </c>
      <c r="AL29" s="118">
        <f t="shared" si="2"/>
        <v>0</v>
      </c>
      <c r="AM29" s="184"/>
      <c r="AN29" s="184"/>
      <c r="AP29" s="161"/>
      <c r="AQ29" s="161"/>
      <c r="AR29" s="161"/>
      <c r="AS29" s="161"/>
      <c r="AT29" s="161"/>
      <c r="AU29" s="161"/>
      <c r="AV29" s="161"/>
      <c r="AW29" s="105">
        <f t="shared" si="3"/>
        <v>0</v>
      </c>
    </row>
    <row r="30" spans="1:49"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1"/>
        <v>0</v>
      </c>
      <c r="AL30" s="118">
        <f t="shared" si="2"/>
        <v>0</v>
      </c>
      <c r="AM30" s="184"/>
      <c r="AN30" s="184"/>
      <c r="AP30" s="161"/>
      <c r="AQ30" s="161"/>
      <c r="AR30" s="161"/>
      <c r="AS30" s="161"/>
      <c r="AT30" s="161"/>
      <c r="AU30" s="161"/>
      <c r="AV30" s="161"/>
      <c r="AW30" s="105">
        <f t="shared" si="3"/>
        <v>0</v>
      </c>
    </row>
    <row r="31" spans="1:49" ht="18" customHeight="1">
      <c r="A31" s="185" t="s">
        <v>76</v>
      </c>
      <c r="B31" s="186"/>
      <c r="C31" s="186"/>
      <c r="D31" s="186"/>
      <c r="E31" s="186"/>
      <c r="F31" s="119">
        <f>+SUM(F11:F30)</f>
        <v>0</v>
      </c>
      <c r="G31" s="119">
        <f t="shared" ref="G31:AJ31" si="4">+SUM(G11:G30)</f>
        <v>0</v>
      </c>
      <c r="H31" s="119">
        <f t="shared" si="4"/>
        <v>0</v>
      </c>
      <c r="I31" s="119">
        <f t="shared" si="4"/>
        <v>0</v>
      </c>
      <c r="J31" s="119">
        <f t="shared" si="4"/>
        <v>0</v>
      </c>
      <c r="K31" s="119">
        <f t="shared" si="4"/>
        <v>0</v>
      </c>
      <c r="L31" s="119">
        <f t="shared" si="4"/>
        <v>0</v>
      </c>
      <c r="M31" s="119">
        <f t="shared" si="4"/>
        <v>0</v>
      </c>
      <c r="N31" s="119">
        <f t="shared" si="4"/>
        <v>0</v>
      </c>
      <c r="O31" s="119">
        <f t="shared" si="4"/>
        <v>0</v>
      </c>
      <c r="P31" s="119">
        <f t="shared" si="4"/>
        <v>0</v>
      </c>
      <c r="Q31" s="119">
        <f t="shared" si="4"/>
        <v>0</v>
      </c>
      <c r="R31" s="119">
        <f t="shared" si="4"/>
        <v>0</v>
      </c>
      <c r="S31" s="119">
        <f t="shared" si="4"/>
        <v>0</v>
      </c>
      <c r="T31" s="119">
        <f t="shared" si="4"/>
        <v>0</v>
      </c>
      <c r="U31" s="119">
        <f t="shared" si="4"/>
        <v>0</v>
      </c>
      <c r="V31" s="119">
        <f t="shared" si="4"/>
        <v>0</v>
      </c>
      <c r="W31" s="119">
        <f t="shared" si="4"/>
        <v>0</v>
      </c>
      <c r="X31" s="119">
        <f t="shared" si="4"/>
        <v>0</v>
      </c>
      <c r="Y31" s="119">
        <f t="shared" si="4"/>
        <v>0</v>
      </c>
      <c r="Z31" s="119">
        <f t="shared" si="4"/>
        <v>0</v>
      </c>
      <c r="AA31" s="119">
        <f t="shared" si="4"/>
        <v>0</v>
      </c>
      <c r="AB31" s="119">
        <f t="shared" si="4"/>
        <v>0</v>
      </c>
      <c r="AC31" s="119">
        <f t="shared" si="4"/>
        <v>0</v>
      </c>
      <c r="AD31" s="119">
        <f t="shared" si="4"/>
        <v>0</v>
      </c>
      <c r="AE31" s="119">
        <f t="shared" si="4"/>
        <v>0</v>
      </c>
      <c r="AF31" s="119">
        <f t="shared" si="4"/>
        <v>0</v>
      </c>
      <c r="AG31" s="119">
        <f t="shared" si="4"/>
        <v>0</v>
      </c>
      <c r="AH31" s="119">
        <f t="shared" si="4"/>
        <v>0</v>
      </c>
      <c r="AI31" s="119">
        <f t="shared" si="4"/>
        <v>0</v>
      </c>
      <c r="AJ31" s="119">
        <f t="shared" si="4"/>
        <v>0</v>
      </c>
      <c r="AK31" s="117">
        <f t="shared" si="1"/>
        <v>0</v>
      </c>
      <c r="AL31" s="118">
        <f>IF($AK$3="４週",AK31/4,AK31/(DAY(EOMONTH($F$9,0))/7))</f>
        <v>0</v>
      </c>
      <c r="AM31" s="187"/>
      <c r="AN31" s="187"/>
    </row>
    <row r="32" spans="1:49"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50"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50"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c r="AO34" s="162"/>
    </row>
    <row r="35" spans="1:50"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c r="AO35" s="136"/>
      <c r="AP35" s="136"/>
    </row>
    <row r="36" spans="1:50" ht="21" customHeight="1">
      <c r="A36" s="99" t="s">
        <v>364</v>
      </c>
      <c r="B36" s="109"/>
      <c r="C36" s="109"/>
      <c r="D36" s="109"/>
      <c r="E36" s="109"/>
      <c r="F36" s="109"/>
      <c r="G36" s="122"/>
      <c r="H36" s="122"/>
      <c r="I36" s="122"/>
      <c r="J36" s="122"/>
      <c r="K36" s="122"/>
      <c r="L36" s="122"/>
      <c r="M36" s="122"/>
      <c r="N36" s="122"/>
      <c r="O36" s="122"/>
      <c r="AM36" s="109"/>
      <c r="AN36" s="100"/>
      <c r="AO36" s="162"/>
      <c r="AP36" s="162"/>
      <c r="AQ36" s="163"/>
      <c r="AR36" s="163"/>
      <c r="AS36" s="163"/>
      <c r="AT36" s="163"/>
      <c r="AU36" s="163"/>
      <c r="AV36" s="163"/>
      <c r="AW36" s="163"/>
      <c r="AX36" s="163"/>
    </row>
    <row r="37" spans="1:50" ht="25" customHeight="1">
      <c r="A37" s="136"/>
      <c r="B37" s="185" t="s">
        <v>365</v>
      </c>
      <c r="C37" s="188"/>
      <c r="D37" s="185" t="s">
        <v>366</v>
      </c>
      <c r="E37" s="188"/>
      <c r="F37" s="474" t="s">
        <v>367</v>
      </c>
      <c r="G37" s="475"/>
      <c r="H37" s="475"/>
      <c r="I37" s="475"/>
      <c r="J37" s="475"/>
      <c r="K37" s="476"/>
      <c r="L37" s="474" t="s">
        <v>368</v>
      </c>
      <c r="M37" s="475"/>
      <c r="N37" s="475"/>
      <c r="O37" s="475"/>
      <c r="P37" s="475"/>
      <c r="Q37" s="476"/>
      <c r="R37" s="474" t="s">
        <v>369</v>
      </c>
      <c r="S37" s="475"/>
      <c r="T37" s="475"/>
      <c r="U37" s="475"/>
      <c r="V37" s="475"/>
      <c r="W37" s="476"/>
      <c r="X37" s="474" t="s">
        <v>370</v>
      </c>
      <c r="Y37" s="475"/>
      <c r="Z37" s="475"/>
      <c r="AA37" s="475"/>
      <c r="AB37" s="475"/>
      <c r="AC37" s="476"/>
      <c r="AD37" s="136"/>
      <c r="AE37" s="136"/>
      <c r="AF37" s="136"/>
      <c r="AG37" s="136"/>
      <c r="AH37" s="136"/>
      <c r="AI37" s="136"/>
      <c r="AJ37" s="136"/>
      <c r="AK37" s="136"/>
      <c r="AL37" s="136"/>
      <c r="AM37" s="136"/>
      <c r="AN37" s="136"/>
      <c r="AO37" s="136"/>
      <c r="AP37" s="136"/>
    </row>
    <row r="38" spans="1:50" ht="18" customHeight="1">
      <c r="A38" s="136"/>
      <c r="B38" s="185" t="s">
        <v>371</v>
      </c>
      <c r="C38" s="188"/>
      <c r="D38" s="471"/>
      <c r="E38" s="472"/>
      <c r="F38" s="471"/>
      <c r="G38" s="473"/>
      <c r="H38" s="473"/>
      <c r="I38" s="473"/>
      <c r="J38" s="473"/>
      <c r="K38" s="472"/>
      <c r="L38" s="471"/>
      <c r="M38" s="473"/>
      <c r="N38" s="473"/>
      <c r="O38" s="473"/>
      <c r="P38" s="473"/>
      <c r="Q38" s="472"/>
      <c r="R38" s="471"/>
      <c r="S38" s="473"/>
      <c r="T38" s="473"/>
      <c r="U38" s="473"/>
      <c r="V38" s="473"/>
      <c r="W38" s="472"/>
      <c r="X38" s="471"/>
      <c r="Y38" s="473"/>
      <c r="Z38" s="473"/>
      <c r="AA38" s="473"/>
      <c r="AB38" s="473"/>
      <c r="AC38" s="472"/>
      <c r="AD38" s="136"/>
      <c r="AE38" s="136"/>
      <c r="AF38" s="136"/>
      <c r="AG38" s="136"/>
      <c r="AH38" s="136"/>
      <c r="AI38" s="136"/>
      <c r="AJ38" s="136"/>
      <c r="AK38" s="136"/>
      <c r="AL38" s="136"/>
      <c r="AM38" s="136"/>
      <c r="AN38" s="136"/>
      <c r="AP38" s="442" t="s">
        <v>357</v>
      </c>
      <c r="AQ38" s="468"/>
      <c r="AR38" s="468"/>
      <c r="AS38" s="468"/>
      <c r="AT38" s="468"/>
      <c r="AU38" s="468"/>
      <c r="AV38" s="468"/>
      <c r="AW38" s="443"/>
      <c r="AX38" s="163"/>
    </row>
    <row r="39" spans="1:50" ht="25" customHeight="1">
      <c r="A39" s="136"/>
      <c r="B39" s="189" t="s">
        <v>372</v>
      </c>
      <c r="C39" s="189"/>
      <c r="D39" s="469"/>
      <c r="E39" s="469"/>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136"/>
      <c r="AE39" s="136"/>
      <c r="AF39" s="136"/>
      <c r="AG39" s="136"/>
      <c r="AH39" s="136"/>
      <c r="AI39" s="136"/>
      <c r="AJ39" s="136"/>
      <c r="AK39" s="136"/>
      <c r="AL39" s="136"/>
      <c r="AM39" s="136"/>
      <c r="AN39" s="136"/>
      <c r="AP39" s="164"/>
      <c r="AQ39" s="165"/>
      <c r="AR39" s="165"/>
      <c r="AS39" s="165"/>
      <c r="AT39" s="165"/>
      <c r="AU39" s="165"/>
      <c r="AV39" s="165"/>
      <c r="AW39" s="166"/>
    </row>
    <row r="40" spans="1:50" ht="5.15" customHeight="1">
      <c r="A40" s="136"/>
      <c r="B40" s="129"/>
      <c r="C40" s="129"/>
      <c r="D40" s="129"/>
      <c r="E40" s="129"/>
      <c r="F40" s="153"/>
      <c r="G40" s="153"/>
      <c r="H40" s="153"/>
      <c r="I40" s="153"/>
      <c r="J40" s="153"/>
      <c r="K40" s="153"/>
      <c r="L40" s="153"/>
      <c r="M40" s="153"/>
      <c r="N40" s="153"/>
      <c r="O40" s="153"/>
      <c r="P40" s="153"/>
      <c r="Q40" s="153"/>
      <c r="R40" s="153"/>
      <c r="S40" s="153"/>
      <c r="T40" s="153"/>
      <c r="U40" s="153"/>
      <c r="V40" s="153"/>
      <c r="W40" s="153"/>
      <c r="X40" s="136"/>
      <c r="Y40" s="136"/>
      <c r="Z40" s="136"/>
      <c r="AA40" s="136"/>
      <c r="AB40" s="136"/>
      <c r="AC40" s="136"/>
      <c r="AD40" s="136"/>
      <c r="AE40" s="136"/>
      <c r="AF40" s="136"/>
      <c r="AG40" s="136"/>
      <c r="AH40" s="136"/>
      <c r="AI40" s="136"/>
      <c r="AJ40" s="136"/>
      <c r="AK40" s="136"/>
      <c r="AL40" s="136"/>
      <c r="AM40" s="136"/>
      <c r="AN40" s="136"/>
      <c r="AP40" s="167"/>
      <c r="AW40" s="168"/>
    </row>
    <row r="41" spans="1:50" ht="21" customHeight="1">
      <c r="A41" s="99" t="s">
        <v>373</v>
      </c>
      <c r="B41" s="109"/>
      <c r="C41" s="109"/>
      <c r="D41" s="109"/>
      <c r="E41" s="109"/>
      <c r="F41" s="109"/>
      <c r="G41" s="122"/>
      <c r="H41" s="122"/>
      <c r="I41" s="122"/>
      <c r="J41" s="122"/>
      <c r="K41" s="122"/>
      <c r="L41" s="122"/>
      <c r="M41" s="122"/>
      <c r="N41" s="122"/>
      <c r="O41" s="122"/>
      <c r="AM41" s="109"/>
      <c r="AN41" s="100"/>
      <c r="AP41" s="167" t="s">
        <v>358</v>
      </c>
      <c r="AW41" s="168"/>
    </row>
    <row r="42" spans="1:50" ht="25" customHeight="1">
      <c r="A42" s="181"/>
      <c r="B42" s="181"/>
      <c r="C42" s="181"/>
      <c r="D42" s="144">
        <v>4</v>
      </c>
      <c r="E42" s="144">
        <v>5</v>
      </c>
      <c r="F42" s="441">
        <v>6</v>
      </c>
      <c r="G42" s="441"/>
      <c r="H42" s="441"/>
      <c r="I42" s="441">
        <v>7</v>
      </c>
      <c r="J42" s="441"/>
      <c r="K42" s="441"/>
      <c r="L42" s="441">
        <v>8</v>
      </c>
      <c r="M42" s="441"/>
      <c r="N42" s="441"/>
      <c r="O42" s="441">
        <v>9</v>
      </c>
      <c r="P42" s="441"/>
      <c r="Q42" s="441"/>
      <c r="R42" s="441">
        <v>10</v>
      </c>
      <c r="S42" s="441"/>
      <c r="T42" s="441"/>
      <c r="U42" s="441">
        <v>11</v>
      </c>
      <c r="V42" s="441"/>
      <c r="W42" s="441"/>
      <c r="X42" s="441">
        <v>12</v>
      </c>
      <c r="Y42" s="441"/>
      <c r="Z42" s="441"/>
      <c r="AA42" s="441">
        <v>1</v>
      </c>
      <c r="AB42" s="441"/>
      <c r="AC42" s="441"/>
      <c r="AD42" s="441">
        <v>2</v>
      </c>
      <c r="AE42" s="441"/>
      <c r="AF42" s="441"/>
      <c r="AG42" s="441">
        <v>3</v>
      </c>
      <c r="AH42" s="441"/>
      <c r="AI42" s="441"/>
      <c r="AJ42" s="181" t="s">
        <v>5</v>
      </c>
      <c r="AK42" s="181"/>
      <c r="AL42" s="112" t="s">
        <v>268</v>
      </c>
      <c r="AM42" s="112" t="s">
        <v>272</v>
      </c>
      <c r="AN42" s="136"/>
      <c r="AP42" s="167" t="s">
        <v>359</v>
      </c>
      <c r="AW42" s="168"/>
    </row>
    <row r="43" spans="1:50" ht="18" customHeight="1">
      <c r="A43" s="432" t="s">
        <v>273</v>
      </c>
      <c r="B43" s="432"/>
      <c r="C43" s="432"/>
      <c r="D43" s="119">
        <f>SUM(D44:D48)</f>
        <v>0</v>
      </c>
      <c r="E43" s="119">
        <f>SUM(E44:E48)</f>
        <v>0</v>
      </c>
      <c r="F43" s="430">
        <f>SUM(F44:H48)</f>
        <v>0</v>
      </c>
      <c r="G43" s="430"/>
      <c r="H43" s="430"/>
      <c r="I43" s="430">
        <f>SUM(I44:K48)</f>
        <v>0</v>
      </c>
      <c r="J43" s="430"/>
      <c r="K43" s="430"/>
      <c r="L43" s="430">
        <f>SUM(L44:N48)</f>
        <v>0</v>
      </c>
      <c r="M43" s="430"/>
      <c r="N43" s="430"/>
      <c r="O43" s="430">
        <f>SUM(O44:Q48)</f>
        <v>0</v>
      </c>
      <c r="P43" s="430"/>
      <c r="Q43" s="430"/>
      <c r="R43" s="430">
        <f>SUM(R44:T48)</f>
        <v>0</v>
      </c>
      <c r="S43" s="430"/>
      <c r="T43" s="430"/>
      <c r="U43" s="430">
        <f>SUM(U44:W48)</f>
        <v>0</v>
      </c>
      <c r="V43" s="430"/>
      <c r="W43" s="430"/>
      <c r="X43" s="430">
        <f>SUM(X44:Z48)</f>
        <v>0</v>
      </c>
      <c r="Y43" s="430"/>
      <c r="Z43" s="430"/>
      <c r="AA43" s="430">
        <f>SUM(AA44:AC48)</f>
        <v>0</v>
      </c>
      <c r="AB43" s="430"/>
      <c r="AC43" s="430"/>
      <c r="AD43" s="430">
        <f>SUM(AD44:AF48)</f>
        <v>0</v>
      </c>
      <c r="AE43" s="430"/>
      <c r="AF43" s="430"/>
      <c r="AG43" s="430">
        <f>SUM(AG44:AI48)</f>
        <v>0</v>
      </c>
      <c r="AH43" s="430"/>
      <c r="AI43" s="430"/>
      <c r="AJ43" s="183">
        <f t="shared" ref="AJ43:AJ48" si="5">SUM(D43:AI43)</f>
        <v>0</v>
      </c>
      <c r="AK43" s="183"/>
      <c r="AL43" s="438" t="e">
        <f>ROUNDUP(((AJ43-AJ49-AJ50)+AJ49*0.5+AJ50*0.75)/AJ51,1)</f>
        <v>#DIV/0!</v>
      </c>
      <c r="AM43" s="438" t="e">
        <f>ROUND((2*AJ44+3*AJ45+4*AJ46+5*AJ47+6*AJ48)/AJ43,1)</f>
        <v>#DIV/0!</v>
      </c>
      <c r="AN43" s="136"/>
      <c r="AP43" s="167" t="s">
        <v>360</v>
      </c>
      <c r="AW43" s="168"/>
    </row>
    <row r="44" spans="1:50" ht="18" customHeight="1">
      <c r="A44" s="435" t="s">
        <v>274</v>
      </c>
      <c r="B44" s="436"/>
      <c r="C44" s="437"/>
      <c r="D44" s="116"/>
      <c r="E44" s="116"/>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183">
        <f t="shared" si="5"/>
        <v>0</v>
      </c>
      <c r="AK44" s="183"/>
      <c r="AL44" s="439"/>
      <c r="AM44" s="439"/>
      <c r="AN44" s="136"/>
      <c r="AP44" s="167"/>
      <c r="AW44" s="168"/>
    </row>
    <row r="45" spans="1:50" ht="18" customHeight="1">
      <c r="A45" s="435" t="s">
        <v>275</v>
      </c>
      <c r="B45" s="436"/>
      <c r="C45" s="437"/>
      <c r="D45" s="116"/>
      <c r="E45" s="116"/>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183">
        <f t="shared" si="5"/>
        <v>0</v>
      </c>
      <c r="AK45" s="183"/>
      <c r="AL45" s="439"/>
      <c r="AM45" s="439"/>
      <c r="AN45" s="136"/>
      <c r="AP45" s="167"/>
      <c r="AW45" s="168"/>
    </row>
    <row r="46" spans="1:50" ht="18" customHeight="1">
      <c r="A46" s="435" t="s">
        <v>276</v>
      </c>
      <c r="B46" s="436"/>
      <c r="C46" s="437"/>
      <c r="D46" s="116"/>
      <c r="E46" s="116"/>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183">
        <f t="shared" si="5"/>
        <v>0</v>
      </c>
      <c r="AK46" s="183"/>
      <c r="AL46" s="439"/>
      <c r="AM46" s="439"/>
      <c r="AN46" s="136"/>
      <c r="AP46" s="167"/>
      <c r="AW46" s="168"/>
    </row>
    <row r="47" spans="1:50" ht="18" customHeight="1">
      <c r="A47" s="435" t="s">
        <v>277</v>
      </c>
      <c r="B47" s="436"/>
      <c r="C47" s="437"/>
      <c r="D47" s="116"/>
      <c r="E47" s="116"/>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183">
        <f t="shared" si="5"/>
        <v>0</v>
      </c>
      <c r="AK47" s="183"/>
      <c r="AL47" s="439"/>
      <c r="AM47" s="439"/>
      <c r="AN47" s="136"/>
      <c r="AP47" s="167"/>
      <c r="AW47" s="168"/>
    </row>
    <row r="48" spans="1:50" ht="18" customHeight="1">
      <c r="A48" s="435" t="s">
        <v>278</v>
      </c>
      <c r="B48" s="436"/>
      <c r="C48" s="437"/>
      <c r="D48" s="116"/>
      <c r="E48" s="116"/>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183">
        <f t="shared" si="5"/>
        <v>0</v>
      </c>
      <c r="AK48" s="183"/>
      <c r="AL48" s="439"/>
      <c r="AM48" s="439"/>
      <c r="AN48" s="136"/>
      <c r="AP48" s="167"/>
      <c r="AW48" s="168"/>
    </row>
    <row r="49" spans="1:50" ht="18" customHeight="1">
      <c r="A49" s="139"/>
      <c r="B49" s="145" t="s">
        <v>279</v>
      </c>
      <c r="C49" s="140"/>
      <c r="D49" s="116"/>
      <c r="E49" s="116"/>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183">
        <f>SUM(D49:AI49)</f>
        <v>0</v>
      </c>
      <c r="AK49" s="183"/>
      <c r="AL49" s="439"/>
      <c r="AM49" s="439"/>
      <c r="AN49" s="136"/>
      <c r="AP49" s="167"/>
      <c r="AW49" s="168"/>
    </row>
    <row r="50" spans="1:50" ht="18" customHeight="1">
      <c r="A50" s="139"/>
      <c r="B50" s="433" t="s">
        <v>280</v>
      </c>
      <c r="C50" s="434"/>
      <c r="D50" s="116"/>
      <c r="E50" s="116"/>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183">
        <f>SUM(D50:AI50)</f>
        <v>0</v>
      </c>
      <c r="AK50" s="183"/>
      <c r="AL50" s="439"/>
      <c r="AM50" s="439"/>
      <c r="AN50" s="136"/>
      <c r="AP50" s="167"/>
      <c r="AW50" s="168"/>
    </row>
    <row r="51" spans="1:50" ht="18" customHeight="1">
      <c r="A51" s="432" t="s">
        <v>270</v>
      </c>
      <c r="B51" s="432"/>
      <c r="C51" s="432"/>
      <c r="D51" s="116"/>
      <c r="E51" s="116"/>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183">
        <f>+SUM(D51:AI51)</f>
        <v>0</v>
      </c>
      <c r="AK51" s="183"/>
      <c r="AL51" s="440"/>
      <c r="AM51" s="440"/>
      <c r="AN51" s="136"/>
      <c r="AO51" s="122"/>
      <c r="AP51" s="167"/>
      <c r="AW51" s="168"/>
    </row>
    <row r="52" spans="1:50" ht="21" customHeight="1">
      <c r="A52" s="129" t="s">
        <v>281</v>
      </c>
      <c r="B52" s="129"/>
      <c r="C52" s="129"/>
      <c r="D52" s="136"/>
      <c r="E52" s="136"/>
      <c r="F52" s="136"/>
      <c r="G52" s="136"/>
      <c r="H52" s="136"/>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37"/>
      <c r="AK52" s="122"/>
      <c r="AL52" s="109"/>
      <c r="AM52" s="109"/>
      <c r="AN52" s="100"/>
      <c r="AO52" s="122"/>
      <c r="AP52" s="167"/>
      <c r="AW52" s="168"/>
    </row>
    <row r="53" spans="1:50" ht="5.15" customHeight="1">
      <c r="A53" s="129"/>
      <c r="B53" s="129"/>
      <c r="C53" s="129"/>
      <c r="D53" s="136"/>
      <c r="E53" s="136"/>
      <c r="F53" s="136"/>
      <c r="G53" s="136"/>
      <c r="H53" s="136"/>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37"/>
      <c r="AK53" s="122"/>
      <c r="AL53" s="109"/>
      <c r="AM53" s="109"/>
      <c r="AN53" s="100"/>
      <c r="AO53" s="122"/>
      <c r="AP53" s="169"/>
      <c r="AQ53" s="170"/>
      <c r="AR53" s="170"/>
      <c r="AS53" s="170"/>
      <c r="AT53" s="170"/>
      <c r="AU53" s="170"/>
      <c r="AV53" s="170"/>
      <c r="AW53" s="171"/>
      <c r="AX53" s="122"/>
    </row>
    <row r="54" spans="1:50" ht="18" customHeight="1">
      <c r="A54" s="99" t="s">
        <v>249</v>
      </c>
      <c r="B54" s="122"/>
      <c r="D54" s="122"/>
      <c r="E54" s="122"/>
      <c r="F54" s="122"/>
      <c r="G54" s="122"/>
      <c r="H54" s="122"/>
      <c r="I54" s="122"/>
      <c r="J54" s="122"/>
      <c r="K54" s="122"/>
      <c r="L54" s="122"/>
      <c r="M54" s="122"/>
      <c r="N54" s="122"/>
      <c r="O54" s="122"/>
      <c r="P54" s="122"/>
      <c r="Q54" s="122"/>
      <c r="R54" s="122"/>
      <c r="S54" s="122"/>
      <c r="T54" s="122"/>
      <c r="U54" s="122"/>
      <c r="V54" s="122"/>
      <c r="W54" s="109"/>
      <c r="X54" s="122"/>
      <c r="Y54" s="122"/>
      <c r="Z54" s="122"/>
      <c r="AA54" s="122"/>
      <c r="AB54" s="122"/>
      <c r="AC54" s="122"/>
      <c r="AD54" s="122"/>
      <c r="AE54" s="122"/>
      <c r="AF54" s="122"/>
      <c r="AG54" s="122"/>
      <c r="AH54" s="122"/>
      <c r="AI54" s="122"/>
      <c r="AJ54" s="137"/>
      <c r="AK54" s="122"/>
      <c r="AL54" s="109"/>
      <c r="AM54" s="109"/>
      <c r="AN54" s="100"/>
      <c r="AO54" s="122"/>
      <c r="AP54" s="100"/>
      <c r="AQ54" s="122"/>
      <c r="AR54" s="122"/>
      <c r="AS54" s="122"/>
      <c r="AT54" s="122"/>
      <c r="AU54" s="122"/>
      <c r="AV54" s="122"/>
      <c r="AW54" s="122"/>
      <c r="AX54" s="122"/>
    </row>
    <row r="55" spans="1:50" ht="55" customHeight="1">
      <c r="A55" s="181" t="s">
        <v>250</v>
      </c>
      <c r="B55" s="181"/>
      <c r="C55" s="181" t="s">
        <v>264</v>
      </c>
      <c r="D55" s="181"/>
      <c r="E55" s="189" t="s">
        <v>374</v>
      </c>
      <c r="F55" s="189"/>
      <c r="G55" s="189"/>
      <c r="H55" s="189"/>
      <c r="I55" s="466" t="s">
        <v>375</v>
      </c>
      <c r="J55" s="467"/>
      <c r="K55" s="467"/>
      <c r="L55" s="467"/>
      <c r="M55" s="467"/>
      <c r="N55" s="199"/>
      <c r="O55" s="466" t="s">
        <v>376</v>
      </c>
      <c r="P55" s="467"/>
      <c r="Q55" s="467"/>
      <c r="R55" s="467"/>
      <c r="S55" s="467"/>
      <c r="T55" s="199"/>
      <c r="U55" s="466" t="s">
        <v>377</v>
      </c>
      <c r="V55" s="467"/>
      <c r="W55" s="467"/>
      <c r="X55" s="467"/>
      <c r="Y55" s="467"/>
      <c r="Z55" s="199"/>
      <c r="AA55" s="466" t="s">
        <v>378</v>
      </c>
      <c r="AB55" s="467"/>
      <c r="AC55" s="467"/>
      <c r="AD55" s="467"/>
      <c r="AE55" s="467"/>
      <c r="AF55" s="199"/>
      <c r="AG55" s="189" t="s">
        <v>379</v>
      </c>
      <c r="AH55" s="189"/>
      <c r="AI55" s="189"/>
      <c r="AJ55" s="189"/>
      <c r="AK55" s="189"/>
      <c r="AL55" s="136"/>
      <c r="AM55" s="109"/>
      <c r="AN55" s="100"/>
      <c r="AP55" s="100"/>
      <c r="AQ55" s="122"/>
      <c r="AR55" s="122"/>
      <c r="AS55" s="122"/>
      <c r="AT55" s="122"/>
      <c r="AU55" s="122"/>
      <c r="AV55" s="122"/>
      <c r="AW55" s="122"/>
      <c r="AX55" s="122"/>
    </row>
    <row r="56" spans="1:50" ht="18" customHeight="1">
      <c r="A56" s="189" t="s">
        <v>251</v>
      </c>
      <c r="B56" s="189"/>
      <c r="C56" s="430" t="e">
        <f>ROUNDDOWN(IF(AL43&lt;=60,1,1+ROUNDUP((AL43-60)/40,0)),1)</f>
        <v>#DIV/0!</v>
      </c>
      <c r="D56" s="430"/>
      <c r="E56" s="430" t="str">
        <f>IF(D38="○",ROUNDDOWN(IF(AM43&lt;4,AL43/6,IF(AM43&lt;5,AL43/5,AL43/3)),1),"-")</f>
        <v>-</v>
      </c>
      <c r="F56" s="430"/>
      <c r="G56" s="430"/>
      <c r="H56" s="430"/>
      <c r="I56" s="430" t="str">
        <f>IF(F38="○",ROUNDDOWN(F39/6,1),"-")</f>
        <v>-</v>
      </c>
      <c r="J56" s="430"/>
      <c r="K56" s="430"/>
      <c r="L56" s="430"/>
      <c r="M56" s="430"/>
      <c r="N56" s="430"/>
      <c r="O56" s="430" t="str">
        <f>IF(L38="○",ROUNDDOWN(L39/6,1),"-")</f>
        <v>-</v>
      </c>
      <c r="P56" s="430"/>
      <c r="Q56" s="430"/>
      <c r="R56" s="430"/>
      <c r="S56" s="430"/>
      <c r="T56" s="430"/>
      <c r="U56" s="430" t="str">
        <f>IF(R38="○",ROUNDDOWN(R39/6,1),"-")</f>
        <v>-</v>
      </c>
      <c r="V56" s="430"/>
      <c r="W56" s="430"/>
      <c r="X56" s="430"/>
      <c r="Y56" s="430"/>
      <c r="Z56" s="430"/>
      <c r="AA56" s="430" t="str">
        <f>IF(R38="○",ROUNDDOWN(R39/15,1),"-")</f>
        <v>-</v>
      </c>
      <c r="AB56" s="430"/>
      <c r="AC56" s="430"/>
      <c r="AD56" s="430"/>
      <c r="AE56" s="430"/>
      <c r="AF56" s="430"/>
      <c r="AG56" s="430" t="str">
        <f>IF(X38="○",ROUNDDOWN(X39/10,1),"-")</f>
        <v>-</v>
      </c>
      <c r="AH56" s="430"/>
      <c r="AI56" s="430"/>
      <c r="AJ56" s="430"/>
      <c r="AK56" s="430"/>
      <c r="AL56" s="136"/>
      <c r="AM56" s="109"/>
      <c r="AN56" s="100"/>
      <c r="AP56" s="100"/>
      <c r="AQ56" s="122"/>
      <c r="AR56" s="122"/>
      <c r="AS56" s="122"/>
      <c r="AT56" s="122"/>
      <c r="AU56" s="122"/>
      <c r="AV56" s="122"/>
      <c r="AW56" s="122"/>
      <c r="AX56" s="122"/>
    </row>
    <row r="57" spans="1:50" ht="5.15" customHeight="1">
      <c r="A57" s="129"/>
      <c r="B57" s="129"/>
      <c r="C57" s="129"/>
      <c r="D57" s="129"/>
      <c r="E57" s="129"/>
      <c r="F57" s="129"/>
      <c r="G57" s="129"/>
      <c r="H57" s="129"/>
      <c r="I57" s="129"/>
      <c r="J57" s="122"/>
      <c r="K57" s="122"/>
      <c r="L57" s="122"/>
      <c r="M57" s="137"/>
      <c r="N57" s="122"/>
      <c r="O57" s="122"/>
      <c r="P57" s="122"/>
      <c r="Q57" s="136"/>
      <c r="W57" s="109"/>
      <c r="X57" s="122"/>
      <c r="Y57" s="122"/>
      <c r="Z57" s="122"/>
      <c r="AA57" s="122"/>
      <c r="AB57" s="122"/>
      <c r="AC57" s="122"/>
      <c r="AD57" s="122"/>
      <c r="AE57" s="122"/>
      <c r="AF57" s="122"/>
      <c r="AG57" s="122"/>
      <c r="AH57" s="122"/>
      <c r="AI57" s="122"/>
      <c r="AJ57" s="137"/>
      <c r="AK57" s="122"/>
      <c r="AL57" s="109"/>
      <c r="AM57" s="109"/>
      <c r="AN57" s="100"/>
      <c r="AP57" s="100"/>
    </row>
    <row r="58" spans="1:50" ht="21" customHeight="1">
      <c r="A58" s="99" t="s">
        <v>252</v>
      </c>
      <c r="B58" s="103"/>
      <c r="C58" s="104"/>
      <c r="D58" s="104"/>
      <c r="E58" s="104"/>
      <c r="F58" s="104"/>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4"/>
      <c r="AM58" s="104"/>
      <c r="AN58" s="100"/>
      <c r="AP58" s="100"/>
    </row>
    <row r="59" spans="1:50" ht="25" customHeight="1">
      <c r="A59" s="100"/>
      <c r="B59" s="109"/>
      <c r="C59" s="422" t="str">
        <f>IF(VLOOKUP($AK$1,選択肢!$A:$Z,C64,FALSE)=0,"-",VLOOKUP($AK$1,選択肢!$A:$Z,C64,FALSE))</f>
        <v>管理者</v>
      </c>
      <c r="D59" s="423"/>
      <c r="E59" s="428" t="str">
        <f>IF(VLOOKUP($AK$1,選択肢!$A:$Z,E64,FALSE)=0,"-",VLOOKUP($AK$1,選択肢!$A:$Z,E64,FALSE))</f>
        <v>サービス管理責任者</v>
      </c>
      <c r="F59" s="428"/>
      <c r="G59" s="428"/>
      <c r="H59" s="428"/>
      <c r="I59" s="422" t="str">
        <f>IF(VLOOKUP($AK$1,選択肢!$A:$Z,I64,FALSE)=0,"-",VLOOKUP($AK$1,選択肢!$A:$Z,I64,FALSE))</f>
        <v>医師</v>
      </c>
      <c r="J59" s="423"/>
      <c r="K59" s="423"/>
      <c r="L59" s="423"/>
      <c r="M59" s="423"/>
      <c r="N59" s="424"/>
      <c r="O59" s="422" t="str">
        <f>IF(VLOOKUP($AK$1,選択肢!$A:$Z,O64,FALSE)=0,"-",VLOOKUP($AK$1,選択肢!$A:$Z,O64,FALSE))</f>
        <v>看護職員</v>
      </c>
      <c r="P59" s="423"/>
      <c r="Q59" s="423"/>
      <c r="R59" s="423"/>
      <c r="S59" s="423"/>
      <c r="T59" s="424"/>
      <c r="U59" s="422" t="str">
        <f>IF(VLOOKUP($AK$1,選択肢!$A:$Z,U64,FALSE)=0,"-",VLOOKUP($AK$1,選択肢!$A:$Z,U64,FALSE))</f>
        <v>理学療法士</v>
      </c>
      <c r="V59" s="423"/>
      <c r="W59" s="423"/>
      <c r="X59" s="423"/>
      <c r="Y59" s="423"/>
      <c r="Z59" s="424"/>
      <c r="AA59" s="422" t="str">
        <f>IF(VLOOKUP($AK$1,選択肢!$A:$Z,AA64,FALSE)=0,"-",VLOOKUP($AK$1,選択肢!$A:$Z,AA64,FALSE))</f>
        <v>作業療法士</v>
      </c>
      <c r="AB59" s="423"/>
      <c r="AC59" s="423"/>
      <c r="AD59" s="423"/>
      <c r="AE59" s="423"/>
      <c r="AF59" s="424"/>
      <c r="AG59" s="428" t="str">
        <f>IF(VLOOKUP($AK$1,選択肢!$A:$Z,AG64,FALSE)=0,"-",VLOOKUP($AK$1,選択肢!$A:$Z,AG64,FALSE))</f>
        <v>言語聴覚士</v>
      </c>
      <c r="AH59" s="428"/>
      <c r="AI59" s="428"/>
      <c r="AJ59" s="428"/>
      <c r="AK59" s="428"/>
      <c r="AL59" s="428" t="str">
        <f>IF(VLOOKUP($AK$1,選択肢!$A:$Z,AL64,FALSE)=0,"-",VLOOKUP($AK$1,選択肢!$A:$Z,AL64,FALSE))</f>
        <v>就労支援員</v>
      </c>
      <c r="AM59" s="428"/>
      <c r="AN59" s="100"/>
      <c r="AP59" s="100"/>
    </row>
    <row r="60" spans="1:50" ht="18" customHeight="1">
      <c r="A60" s="100"/>
      <c r="B60" s="109"/>
      <c r="C60" s="141" t="s">
        <v>254</v>
      </c>
      <c r="D60" s="141" t="s">
        <v>256</v>
      </c>
      <c r="E60" s="142" t="s">
        <v>254</v>
      </c>
      <c r="F60" s="429" t="s">
        <v>256</v>
      </c>
      <c r="G60" s="429"/>
      <c r="H60" s="429"/>
      <c r="I60" s="425" t="s">
        <v>254</v>
      </c>
      <c r="J60" s="426"/>
      <c r="K60" s="427"/>
      <c r="L60" s="425" t="s">
        <v>256</v>
      </c>
      <c r="M60" s="426"/>
      <c r="N60" s="427"/>
      <c r="O60" s="425" t="s">
        <v>254</v>
      </c>
      <c r="P60" s="426"/>
      <c r="Q60" s="427"/>
      <c r="R60" s="425" t="s">
        <v>256</v>
      </c>
      <c r="S60" s="426"/>
      <c r="T60" s="427"/>
      <c r="U60" s="425" t="s">
        <v>254</v>
      </c>
      <c r="V60" s="426"/>
      <c r="W60" s="427"/>
      <c r="X60" s="425" t="s">
        <v>256</v>
      </c>
      <c r="Y60" s="426"/>
      <c r="Z60" s="427"/>
      <c r="AA60" s="425" t="s">
        <v>254</v>
      </c>
      <c r="AB60" s="426"/>
      <c r="AC60" s="427"/>
      <c r="AD60" s="425" t="s">
        <v>256</v>
      </c>
      <c r="AE60" s="426"/>
      <c r="AF60" s="427"/>
      <c r="AG60" s="425" t="s">
        <v>254</v>
      </c>
      <c r="AH60" s="426"/>
      <c r="AI60" s="427"/>
      <c r="AJ60" s="425" t="s">
        <v>256</v>
      </c>
      <c r="AK60" s="427"/>
      <c r="AL60" s="142" t="s">
        <v>253</v>
      </c>
      <c r="AM60" s="142" t="s">
        <v>255</v>
      </c>
      <c r="AN60" s="100"/>
      <c r="AP60" s="100"/>
    </row>
    <row r="61" spans="1:50" ht="18" customHeight="1">
      <c r="A61" s="100"/>
      <c r="B61" s="111" t="s">
        <v>257</v>
      </c>
      <c r="C61" s="142">
        <f>COUNTIFS($B$11:$B$30,C$59,$C$11:$C$30,"A",$E$11:$E$30,"*")</f>
        <v>0</v>
      </c>
      <c r="D61" s="142">
        <f>COUNTIFS($B$11:$B$30,C$59,$C$11:$C$30,"B",$E$11:$E$30,"*")</f>
        <v>0</v>
      </c>
      <c r="E61" s="142">
        <f>COUNTIFS($B$11:$B$30,E$59,$C$11:$C$30,"A",$E$11:$E$30,"*")</f>
        <v>0</v>
      </c>
      <c r="F61" s="425">
        <f>COUNTIFS($B$11:$B$30,E$59,$C$11:$C$30,"B",$E$11:$E$30,"*")</f>
        <v>0</v>
      </c>
      <c r="G61" s="426"/>
      <c r="H61" s="427"/>
      <c r="I61" s="425">
        <f>COUNTIFS($B$11:$B$30,I$59,$C$11:$C$30,"A",$E$11:$E$30,"*")</f>
        <v>0</v>
      </c>
      <c r="J61" s="426"/>
      <c r="K61" s="427"/>
      <c r="L61" s="425">
        <f>COUNTIFS($B$11:$B$30,I$59,$C$11:$C$30,"B",$E$11:$E$30,"*")</f>
        <v>0</v>
      </c>
      <c r="M61" s="426"/>
      <c r="N61" s="427"/>
      <c r="O61" s="425">
        <f>COUNTIFS($B$11:$B$30,O$59,$C$11:$C$30,"A",$E$11:$E$30,"*")</f>
        <v>0</v>
      </c>
      <c r="P61" s="426"/>
      <c r="Q61" s="427"/>
      <c r="R61" s="425">
        <f>COUNTIFS($B$11:$B$30,O$59,$C$11:$C$30,"B",$E$11:$E$30,"*")</f>
        <v>0</v>
      </c>
      <c r="S61" s="426"/>
      <c r="T61" s="427"/>
      <c r="U61" s="425">
        <f>COUNTIFS($B$11:$B$30,U$59,$C$11:$C$30,"A",$E$11:$E$30,"*")</f>
        <v>0</v>
      </c>
      <c r="V61" s="426"/>
      <c r="W61" s="427"/>
      <c r="X61" s="425">
        <f>COUNTIFS($B$11:$B$30,U$59,$C$11:$C$30,"B",$E$11:$E$30,"*")</f>
        <v>0</v>
      </c>
      <c r="Y61" s="426"/>
      <c r="Z61" s="427"/>
      <c r="AA61" s="425">
        <f>COUNTIFS($B$11:$B$30,AA$59,$C$11:$C$30,"A",$E$11:$E$30,"*")</f>
        <v>0</v>
      </c>
      <c r="AB61" s="426"/>
      <c r="AC61" s="427"/>
      <c r="AD61" s="425">
        <f>COUNTIFS($B$11:$B$30,AA$59,$C$11:$C$30,"B",$E$11:$E$30,"*")</f>
        <v>0</v>
      </c>
      <c r="AE61" s="426"/>
      <c r="AF61" s="427"/>
      <c r="AG61" s="425">
        <f>COUNTIFS($B$11:$B$30,AG$59,$C$11:$C$30,"A",$E$11:$E$30,"*")</f>
        <v>0</v>
      </c>
      <c r="AH61" s="426"/>
      <c r="AI61" s="427"/>
      <c r="AJ61" s="425">
        <f>COUNTIFS($B$11:$B$30,AG$59,$C$11:$C$30,"B",$E$11:$E$30,"*")</f>
        <v>0</v>
      </c>
      <c r="AK61" s="427"/>
      <c r="AL61" s="142">
        <f>COUNTIFS($B$11:$B$30,AL$59,$C$11:$C$30,"A",$E$11:$E$30,"*")</f>
        <v>0</v>
      </c>
      <c r="AM61" s="142">
        <f>COUNTIFS($B$11:$B$30,AL$59,$C$11:$C$30,"B",$E$11:$E$30,"*")</f>
        <v>0</v>
      </c>
      <c r="AN61" s="100"/>
    </row>
    <row r="62" spans="1:50" ht="18" customHeight="1">
      <c r="A62" s="100"/>
      <c r="B62" s="112" t="s">
        <v>258</v>
      </c>
      <c r="C62" s="142">
        <f>COUNTIFS($B$11:$B$30,C$59,$C$11:$C$30,"C",$E$11:$E$30,"*")</f>
        <v>0</v>
      </c>
      <c r="D62" s="142">
        <f>COUNTIFS($B$11:$B$30,C$59,$C$11:$C$30,"D",$E$11:$E$30,"*")</f>
        <v>0</v>
      </c>
      <c r="E62" s="142">
        <f>COUNTIFS($B$11:$B$30,E$59,$C$11:$C$30,"C",$E$11:$E$30,"*")</f>
        <v>0</v>
      </c>
      <c r="F62" s="425">
        <f>COUNTIFS($B$11:$B$30,E$59,$C$11:$C$30,"D",$E$11:$E$30,"*")</f>
        <v>0</v>
      </c>
      <c r="G62" s="426"/>
      <c r="H62" s="427"/>
      <c r="I62" s="425">
        <f>COUNTIFS($B$11:$B$30,I$59,$C$11:$C$30,"C",$E$11:$E$30,"*")</f>
        <v>0</v>
      </c>
      <c r="J62" s="426"/>
      <c r="K62" s="427"/>
      <c r="L62" s="425">
        <f>COUNTIFS($B$11:$B$30,I$59,$C$11:$C$30,"D",$E$11:$E$30,"*")</f>
        <v>0</v>
      </c>
      <c r="M62" s="426"/>
      <c r="N62" s="427"/>
      <c r="O62" s="425">
        <f>COUNTIFS($B$11:$B$30,O$59,$C$11:$C$30,"C",$E$11:$E$30,"*")</f>
        <v>0</v>
      </c>
      <c r="P62" s="426"/>
      <c r="Q62" s="427"/>
      <c r="R62" s="425">
        <f>COUNTIFS($B$11:$B$30,O$59,$C$11:$C$30,"D",$E$11:$E$30,"*")</f>
        <v>0</v>
      </c>
      <c r="S62" s="426"/>
      <c r="T62" s="427"/>
      <c r="U62" s="425">
        <f>COUNTIFS($B$11:$B$30,U$59,$C$11:$C$30,"C",$E$11:$E$30,"*")</f>
        <v>0</v>
      </c>
      <c r="V62" s="426"/>
      <c r="W62" s="427"/>
      <c r="X62" s="425">
        <f>COUNTIFS($B$11:$B$30,U$59,$C$11:$C$30,"D",$E$11:$E$30,"*")</f>
        <v>0</v>
      </c>
      <c r="Y62" s="426"/>
      <c r="Z62" s="427"/>
      <c r="AA62" s="425">
        <f>COUNTIFS($B$11:$B$30,AA$59,$C$11:$C$30,"C",$E$11:$E$30,"*")</f>
        <v>0</v>
      </c>
      <c r="AB62" s="426"/>
      <c r="AC62" s="427"/>
      <c r="AD62" s="425">
        <f>COUNTIFS($B$11:$B$30,AA$59,$C$11:$C$30,"D",$E$11:$E$30,"*")</f>
        <v>0</v>
      </c>
      <c r="AE62" s="426"/>
      <c r="AF62" s="427"/>
      <c r="AG62" s="425">
        <f>COUNTIFS($B$11:$B$30,AG$59,$C$11:$C$30,"C",$E$11:$E$30,"*")</f>
        <v>0</v>
      </c>
      <c r="AH62" s="426"/>
      <c r="AI62" s="427"/>
      <c r="AJ62" s="425">
        <f>COUNTIFS($B$11:$B$30,AG$59,$C$11:$C$30,"D",$E$11:$E$30,"*")</f>
        <v>0</v>
      </c>
      <c r="AK62" s="427"/>
      <c r="AL62" s="142">
        <f>COUNTIFS($B$11:$B$30,AL$59,$C$11:$C$30,"C",$E$11:$E$30,"*")</f>
        <v>0</v>
      </c>
      <c r="AM62" s="142">
        <f>COUNTIFS($B$11:$B$30,AL$59,$C$11:$C$30,"D",$E$11:$E$30,"*")</f>
        <v>0</v>
      </c>
      <c r="AN62" s="100"/>
    </row>
    <row r="63" spans="1:50" ht="24.75" customHeight="1">
      <c r="A63" s="100"/>
      <c r="B63" s="112" t="s">
        <v>259</v>
      </c>
      <c r="C63" s="422" t="str">
        <f>IF($AK$3="４週",SUMIFS($AK$11:$AK$30,$B$11:$B$30,C59)/4/$AH$5,IF($AK$3="歴月",SUMIFS($AK$11:$AK$30,$B$11:$B$30,C59)/$AL$5,"記載する期間を選択してください"))</f>
        <v>記載する期間を選択してください</v>
      </c>
      <c r="D63" s="424"/>
      <c r="E63" s="422" t="str">
        <f>IF($AK$3="４週",SUMIFS($AK$11:$AK$30,$B$11:$B$30,E59)/4/$AH$5,IF($AK$3="歴月",SUMIFS($AK$11:$AK$30,$B$11:$B$30,E59)/$AL$5,"記載する期間を選択してください"))</f>
        <v>記載する期間を選択してください</v>
      </c>
      <c r="F63" s="423"/>
      <c r="G63" s="423"/>
      <c r="H63" s="424"/>
      <c r="I63" s="422" t="str">
        <f>IF($AK$3="４週",SUMIFS($AK$11:$AK$30,$B$11:$B$30,I59)/4/$AH$5,IF($AK$3="歴月",SUMIFS($AK$11:$AK$30,$B$11:$B$30,I59)/$AL$5,"記載する期間を選択してください"))</f>
        <v>記載する期間を選択してください</v>
      </c>
      <c r="J63" s="423"/>
      <c r="K63" s="423"/>
      <c r="L63" s="423"/>
      <c r="M63" s="423"/>
      <c r="N63" s="424"/>
      <c r="O63" s="422" t="str">
        <f>IF($AK$3="４週",SUMIFS($AK$11:$AK$30,$B$11:$B$30,O59)/4/$AH$5,IF($AK$3="歴月",SUMIFS($AK$11:$AK$30,$B$11:$B$30,O59)/$AL$5,"記載する期間を選択してください"))</f>
        <v>記載する期間を選択してください</v>
      </c>
      <c r="P63" s="423"/>
      <c r="Q63" s="423"/>
      <c r="R63" s="423"/>
      <c r="S63" s="423"/>
      <c r="T63" s="424"/>
      <c r="U63" s="422" t="str">
        <f>IF($AK$3="４週",SUMIFS($AK$11:$AK$30,$B$11:$B$30,U59)/4/$AH$5,IF($AK$3="歴月",SUMIFS($AK$11:$AK$30,$B$11:$B$30,U59)/$AL$5,"記載する期間を選択してください"))</f>
        <v>記載する期間を選択してください</v>
      </c>
      <c r="V63" s="423"/>
      <c r="W63" s="423"/>
      <c r="X63" s="423"/>
      <c r="Y63" s="423"/>
      <c r="Z63" s="424"/>
      <c r="AA63" s="422" t="str">
        <f>IF($AK$3="４週",SUMIFS($AK$11:$AK$30,$B$11:$B$30,AA59)/4/$AH$5,IF($AK$3="歴月",SUMIFS($AK$11:$AK$30,$B$11:$B$30,AA59)/$AL$5,"記載する期間を選択してください"))</f>
        <v>記載する期間を選択してください</v>
      </c>
      <c r="AB63" s="423"/>
      <c r="AC63" s="423"/>
      <c r="AD63" s="423"/>
      <c r="AE63" s="423"/>
      <c r="AF63" s="424"/>
      <c r="AG63" s="422" t="str">
        <f>IF($AK$3="４週",SUMIFS($AK$11:$AK$30,$B$11:$B$30,AG59)/4/$AH$5,IF($AK$3="歴月",SUMIFS($AK$11:$AK$30,$B$11:$B$30,AG59)/$AL$5,"記載する期間を選択してください"))</f>
        <v>記載する期間を選択してください</v>
      </c>
      <c r="AH63" s="423"/>
      <c r="AI63" s="423"/>
      <c r="AJ63" s="423"/>
      <c r="AK63" s="424"/>
      <c r="AL63" s="422" t="str">
        <f>IF($AK$3="４週",SUMIFS($AK$11:$AK$30,$B$11:$B$30,AL59)/4/$AH$5,IF($AK$3="歴月",SUMIFS($AK$11:$AK$30,$B$11:$B$30,AL59)/$AL$5,"記載する期間を選択してください"))</f>
        <v>記載する期間を選択してください</v>
      </c>
      <c r="AM63" s="424"/>
      <c r="AN63" s="100"/>
    </row>
    <row r="64" spans="1:50" ht="4.5" customHeight="1">
      <c r="A64" s="100"/>
      <c r="B64" s="103"/>
      <c r="C64" s="126">
        <v>2</v>
      </c>
      <c r="D64" s="126"/>
      <c r="E64" s="126">
        <v>3</v>
      </c>
      <c r="F64" s="126"/>
      <c r="G64" s="126"/>
      <c r="H64" s="126"/>
      <c r="I64" s="126">
        <v>4</v>
      </c>
      <c r="J64" s="126"/>
      <c r="K64" s="126"/>
      <c r="L64" s="126"/>
      <c r="M64" s="126"/>
      <c r="N64" s="126"/>
      <c r="O64" s="126">
        <v>5</v>
      </c>
      <c r="P64" s="126"/>
      <c r="Q64" s="126"/>
      <c r="R64" s="126"/>
      <c r="S64" s="126"/>
      <c r="T64" s="126"/>
      <c r="U64" s="126">
        <v>6</v>
      </c>
      <c r="V64" s="126"/>
      <c r="W64" s="126"/>
      <c r="X64" s="126"/>
      <c r="Y64" s="126"/>
      <c r="Z64" s="126"/>
      <c r="AA64" s="126">
        <v>7</v>
      </c>
      <c r="AB64" s="126"/>
      <c r="AC64" s="126"/>
      <c r="AD64" s="126"/>
      <c r="AE64" s="126"/>
      <c r="AF64" s="126"/>
      <c r="AG64" s="126">
        <v>8</v>
      </c>
      <c r="AH64" s="126"/>
      <c r="AI64" s="126"/>
      <c r="AJ64" s="126"/>
      <c r="AK64" s="126"/>
      <c r="AL64" s="126">
        <v>9</v>
      </c>
      <c r="AM64" s="143"/>
      <c r="AN64" s="100"/>
    </row>
    <row r="65" spans="1:50" ht="19.5" customHeight="1">
      <c r="A65" s="100"/>
      <c r="B65" s="109"/>
      <c r="C65" s="428" t="str">
        <f>IF(VLOOKUP($AK$1,選択肢!$A:$Z,C70,FALSE)=0,"-",VLOOKUP($AK$1,選択肢!$A:$Z,C70,FALSE))</f>
        <v>職業指導員</v>
      </c>
      <c r="D65" s="428"/>
      <c r="E65" s="428" t="str">
        <f>IF(VLOOKUP($AK$1,選択肢!$A:$Z,E70,FALSE)=0,"-",VLOOKUP($AK$1,選択肢!$A:$Z,E70,FALSE))</f>
        <v>生活支援員</v>
      </c>
      <c r="F65" s="428"/>
      <c r="G65" s="428"/>
      <c r="H65" s="428"/>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43"/>
      <c r="AN65" s="100"/>
    </row>
    <row r="66" spans="1:50" ht="19.5" customHeight="1">
      <c r="A66" s="100"/>
      <c r="B66" s="109"/>
      <c r="C66" s="142" t="s">
        <v>254</v>
      </c>
      <c r="D66" s="142" t="s">
        <v>256</v>
      </c>
      <c r="E66" s="142" t="s">
        <v>254</v>
      </c>
      <c r="F66" s="429" t="s">
        <v>256</v>
      </c>
      <c r="G66" s="429"/>
      <c r="H66" s="429"/>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43"/>
      <c r="AN66" s="100"/>
    </row>
    <row r="67" spans="1:50" ht="19.5" customHeight="1">
      <c r="A67" s="100"/>
      <c r="B67" s="111" t="s">
        <v>257</v>
      </c>
      <c r="C67" s="142">
        <f>COUNTIFS($B$11:$B$30,C$65,$C$11:$C$30,"A",$E$11:$E$30,"*")</f>
        <v>0</v>
      </c>
      <c r="D67" s="142">
        <f>COUNTIFS($B$11:$B$30,C$65,$C$11:$C$30,"B",$E$11:$E$30,"*")</f>
        <v>0</v>
      </c>
      <c r="E67" s="142">
        <f>COUNTIFS($B$11:$B$30,E$65,$C$11:$C$30,"A",$E$11:$E$30,"*")</f>
        <v>0</v>
      </c>
      <c r="F67" s="425">
        <f>COUNTIFS($B$11:$B$30,E$65,$C$11:$C$30,"B",$E$11:$E$30,"*")</f>
        <v>0</v>
      </c>
      <c r="G67" s="426"/>
      <c r="H67" s="427"/>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43"/>
      <c r="AN67" s="100"/>
    </row>
    <row r="68" spans="1:50" ht="19.5" customHeight="1">
      <c r="A68" s="100"/>
      <c r="B68" s="112" t="s">
        <v>258</v>
      </c>
      <c r="C68" s="142">
        <f>COUNTIFS($B$11:$B$30,C$65,$C$11:$C$30,"C",$E$11:$E$30,"*")</f>
        <v>0</v>
      </c>
      <c r="D68" s="142">
        <f>COUNTIFS($B$11:$B$30,C$65,$C$11:$C$30,"D",$E$11:$E$30,"*")</f>
        <v>0</v>
      </c>
      <c r="E68" s="142">
        <f>COUNTIFS($B$11:$B$30,E$65,$C$11:$C$30,"C",$E$11:$E$30,"*")</f>
        <v>0</v>
      </c>
      <c r="F68" s="425">
        <f>COUNTIFS($B$11:$B$30,E$65,$C$11:$C$30,"D",$E$11:$E$30,"*")</f>
        <v>0</v>
      </c>
      <c r="G68" s="426"/>
      <c r="H68" s="427"/>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43"/>
      <c r="AN68" s="100"/>
    </row>
    <row r="69" spans="1:50" ht="19.5" customHeight="1">
      <c r="A69" s="100"/>
      <c r="B69" s="112" t="s">
        <v>259</v>
      </c>
      <c r="C69" s="422" t="str">
        <f>IF($AK$3="４週",SUMIFS($AK$11:$AK$30,$B$11:$B$30,C65)/4/$AH$5,IF($AK$3="歴月",SUMIFS($AK$11:$AK$30,$B$11:$B$30,C65)/$AL$5,"記載する期間を選択してください"))</f>
        <v>記載する期間を選択してください</v>
      </c>
      <c r="D69" s="424"/>
      <c r="E69" s="422" t="str">
        <f>IF($AK$3="４週",SUMIFS($AK$11:$AK$30,$B$11:$B$30,E65)/4/$AH$5,IF($AK$3="歴月",SUMIFS($AK$11:$AK$30,$B$11:$B$30,E65)/$AL$5,"記載する期間を選択してください"))</f>
        <v>記載する期間を選択してください</v>
      </c>
      <c r="F69" s="423"/>
      <c r="G69" s="423"/>
      <c r="H69" s="424"/>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43"/>
      <c r="AN69" s="100"/>
    </row>
    <row r="70" spans="1:50" ht="3" customHeight="1">
      <c r="A70" s="100"/>
      <c r="B70" s="103"/>
      <c r="C70" s="126">
        <v>10</v>
      </c>
      <c r="D70" s="126"/>
      <c r="E70" s="126">
        <f>C70+1</f>
        <v>11</v>
      </c>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43"/>
      <c r="AN70" s="100"/>
    </row>
    <row r="71" spans="1:50" ht="15" customHeight="1">
      <c r="A71" s="122" t="s">
        <v>209</v>
      </c>
      <c r="B71" s="123"/>
      <c r="C71" s="124"/>
      <c r="D71" s="124"/>
      <c r="E71" s="124"/>
      <c r="F71" s="125"/>
      <c r="G71" s="124"/>
      <c r="H71" s="126"/>
      <c r="I71" s="126"/>
      <c r="J71" s="126"/>
      <c r="K71" s="126"/>
      <c r="L71" s="126"/>
      <c r="M71" s="126"/>
      <c r="N71" s="126"/>
      <c r="O71" s="126"/>
      <c r="P71" s="126"/>
      <c r="Q71" s="126"/>
      <c r="R71" s="126">
        <v>6</v>
      </c>
      <c r="S71" s="126"/>
      <c r="T71" s="126"/>
      <c r="U71" s="126"/>
      <c r="V71" s="126"/>
      <c r="W71" s="126"/>
      <c r="X71" s="126">
        <v>7</v>
      </c>
      <c r="Y71" s="126"/>
      <c r="Z71" s="126"/>
      <c r="AA71" s="126"/>
      <c r="AB71" s="126"/>
      <c r="AC71" s="126"/>
      <c r="AD71" s="126">
        <v>8</v>
      </c>
      <c r="AE71" s="126"/>
      <c r="AF71" s="126"/>
      <c r="AG71" s="127"/>
      <c r="AH71" s="127"/>
      <c r="AI71" s="127"/>
      <c r="AJ71" s="127">
        <v>9</v>
      </c>
      <c r="AK71" s="128"/>
      <c r="AL71" s="128"/>
      <c r="AM71" s="100"/>
    </row>
    <row r="72" spans="1:50" s="122" customFormat="1" ht="15" customHeight="1">
      <c r="A72" s="122" t="s">
        <v>210</v>
      </c>
      <c r="B72" s="129"/>
      <c r="C72" s="129"/>
      <c r="D72" s="129"/>
      <c r="E72" s="129"/>
      <c r="F72" s="129"/>
      <c r="G72" s="12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O72" s="103"/>
      <c r="AP72" s="103"/>
      <c r="AQ72" s="103"/>
      <c r="AR72" s="103"/>
      <c r="AS72" s="103"/>
      <c r="AT72" s="103"/>
      <c r="AU72" s="103"/>
      <c r="AV72" s="103"/>
      <c r="AW72" s="103"/>
      <c r="AX72" s="103"/>
    </row>
    <row r="73" spans="1:50" s="122" customFormat="1" ht="15" customHeight="1">
      <c r="A73" s="122" t="s">
        <v>211</v>
      </c>
      <c r="B73" s="129"/>
      <c r="C73" s="129"/>
      <c r="D73" s="129"/>
      <c r="E73" s="129"/>
      <c r="F73" s="129"/>
      <c r="G73" s="12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O73" s="103"/>
      <c r="AP73" s="103"/>
      <c r="AQ73" s="103"/>
      <c r="AR73" s="103"/>
      <c r="AS73" s="103"/>
      <c r="AT73" s="103"/>
      <c r="AU73" s="103"/>
      <c r="AV73" s="103"/>
      <c r="AW73" s="103"/>
      <c r="AX73" s="103"/>
    </row>
    <row r="74" spans="1:50" s="122" customFormat="1" ht="15" customHeight="1">
      <c r="A74" s="122" t="s">
        <v>212</v>
      </c>
      <c r="B74" s="129"/>
      <c r="C74" s="129"/>
      <c r="D74" s="129"/>
      <c r="E74" s="129"/>
      <c r="F74" s="129"/>
      <c r="G74" s="12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O74" s="103"/>
      <c r="AP74" s="103"/>
      <c r="AQ74" s="103"/>
      <c r="AR74" s="103"/>
      <c r="AS74" s="103"/>
      <c r="AT74" s="103"/>
      <c r="AU74" s="103"/>
      <c r="AV74" s="103"/>
      <c r="AW74" s="103"/>
      <c r="AX74" s="103"/>
    </row>
    <row r="75" spans="1:50" s="122" customFormat="1" ht="15" customHeight="1">
      <c r="A75" s="122" t="s">
        <v>213</v>
      </c>
      <c r="B75" s="129"/>
      <c r="C75" s="129"/>
      <c r="D75" s="129"/>
      <c r="E75" s="129"/>
      <c r="F75" s="129"/>
      <c r="G75" s="12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O75" s="103"/>
      <c r="AP75" s="103"/>
      <c r="AQ75" s="103"/>
      <c r="AR75" s="103"/>
      <c r="AS75" s="103"/>
      <c r="AT75" s="103"/>
      <c r="AU75" s="103"/>
      <c r="AV75" s="103"/>
      <c r="AW75" s="103"/>
      <c r="AX75" s="103"/>
    </row>
    <row r="76" spans="1:50" ht="15" customHeight="1">
      <c r="A76" s="122" t="s">
        <v>214</v>
      </c>
      <c r="B76" s="130"/>
      <c r="C76" s="122"/>
      <c r="D76" s="122"/>
      <c r="E76" s="122"/>
      <c r="F76" s="122"/>
      <c r="G76" s="122"/>
    </row>
    <row r="77" spans="1:50" ht="15" customHeight="1">
      <c r="A77" s="122" t="s">
        <v>215</v>
      </c>
      <c r="B77" s="130"/>
      <c r="C77" s="122"/>
      <c r="D77" s="122"/>
      <c r="E77" s="122"/>
      <c r="F77" s="122"/>
      <c r="G77" s="122"/>
    </row>
    <row r="78" spans="1:50" ht="15" customHeight="1">
      <c r="A78" s="122"/>
      <c r="B78" s="111" t="s">
        <v>216</v>
      </c>
      <c r="C78" s="181" t="s">
        <v>217</v>
      </c>
      <c r="D78" s="181"/>
      <c r="E78" s="181"/>
      <c r="F78" s="122"/>
      <c r="G78" s="122"/>
    </row>
    <row r="79" spans="1:50" ht="15" customHeight="1">
      <c r="A79" s="122"/>
      <c r="B79" s="131" t="s">
        <v>218</v>
      </c>
      <c r="C79" s="183" t="s">
        <v>219</v>
      </c>
      <c r="D79" s="183"/>
      <c r="E79" s="183"/>
      <c r="F79" s="122"/>
      <c r="G79" s="122"/>
    </row>
    <row r="80" spans="1:50" ht="15" customHeight="1">
      <c r="A80" s="122"/>
      <c r="B80" s="131" t="s">
        <v>220</v>
      </c>
      <c r="C80" s="183" t="s">
        <v>221</v>
      </c>
      <c r="D80" s="183"/>
      <c r="E80" s="183"/>
      <c r="F80" s="122"/>
      <c r="G80" s="122"/>
    </row>
    <row r="81" spans="1:7" ht="15" customHeight="1">
      <c r="A81" s="122"/>
      <c r="B81" s="131" t="s">
        <v>222</v>
      </c>
      <c r="C81" s="183" t="s">
        <v>223</v>
      </c>
      <c r="D81" s="183"/>
      <c r="E81" s="183"/>
      <c r="F81" s="122"/>
      <c r="G81" s="122"/>
    </row>
    <row r="82" spans="1:7" ht="15" customHeight="1">
      <c r="A82" s="122"/>
      <c r="B82" s="131" t="s">
        <v>224</v>
      </c>
      <c r="C82" s="183" t="s">
        <v>225</v>
      </c>
      <c r="D82" s="183"/>
      <c r="E82" s="183"/>
      <c r="F82" s="122"/>
      <c r="G82" s="122"/>
    </row>
    <row r="83" spans="1:7" ht="15" customHeight="1">
      <c r="A83" s="122"/>
      <c r="B83" s="122" t="s">
        <v>226</v>
      </c>
      <c r="C83" s="122"/>
      <c r="D83" s="122"/>
      <c r="E83" s="122"/>
      <c r="F83" s="122"/>
      <c r="G83" s="122"/>
    </row>
    <row r="84" spans="1:7" ht="15" customHeight="1">
      <c r="A84" s="122"/>
      <c r="B84" s="122" t="s">
        <v>227</v>
      </c>
      <c r="C84" s="122"/>
      <c r="D84" s="122"/>
      <c r="E84" s="122"/>
      <c r="F84" s="122"/>
      <c r="G84" s="122"/>
    </row>
    <row r="85" spans="1:7" ht="15" customHeight="1">
      <c r="A85" s="122"/>
      <c r="B85" s="122" t="s">
        <v>228</v>
      </c>
      <c r="C85" s="122"/>
      <c r="D85" s="122"/>
      <c r="E85" s="122"/>
      <c r="F85" s="122"/>
      <c r="G85" s="122"/>
    </row>
    <row r="86" spans="1:7" ht="15" customHeight="1">
      <c r="A86" s="122" t="s">
        <v>229</v>
      </c>
      <c r="B86" s="130"/>
      <c r="C86" s="122"/>
      <c r="D86" s="122"/>
      <c r="E86" s="122"/>
      <c r="F86" s="122"/>
      <c r="G86" s="122"/>
    </row>
    <row r="87" spans="1:7" ht="15" customHeight="1">
      <c r="A87" s="122" t="s">
        <v>294</v>
      </c>
      <c r="B87" s="130"/>
      <c r="C87" s="122"/>
      <c r="D87" s="122"/>
      <c r="E87" s="122"/>
      <c r="F87" s="122"/>
      <c r="G87" s="122"/>
    </row>
    <row r="88" spans="1:7" ht="15" customHeight="1">
      <c r="A88" s="122" t="s">
        <v>231</v>
      </c>
      <c r="B88" s="130"/>
      <c r="C88" s="122"/>
      <c r="D88" s="122"/>
      <c r="E88" s="122"/>
      <c r="F88" s="122"/>
      <c r="G88" s="122"/>
    </row>
    <row r="89" spans="1:7" ht="15" customHeight="1">
      <c r="A89" s="122" t="s">
        <v>232</v>
      </c>
      <c r="B89" s="130"/>
      <c r="C89" s="122"/>
      <c r="D89" s="122"/>
      <c r="E89" s="122"/>
      <c r="F89" s="122"/>
      <c r="G89" s="122"/>
    </row>
    <row r="90" spans="1:7" ht="15" customHeight="1">
      <c r="A90" s="122" t="s">
        <v>233</v>
      </c>
      <c r="B90" s="130"/>
      <c r="C90" s="122"/>
      <c r="D90" s="122"/>
      <c r="E90" s="122"/>
      <c r="F90" s="122"/>
      <c r="G90" s="122"/>
    </row>
    <row r="91" spans="1:7" ht="15" customHeight="1">
      <c r="A91" s="122" t="s">
        <v>234</v>
      </c>
      <c r="B91" s="130"/>
      <c r="C91" s="122"/>
      <c r="D91" s="122"/>
      <c r="E91" s="122"/>
      <c r="F91" s="122"/>
      <c r="G91" s="122"/>
    </row>
    <row r="92" spans="1:7" ht="15" customHeight="1">
      <c r="A92" s="122"/>
      <c r="B92" s="122" t="s">
        <v>235</v>
      </c>
      <c r="C92" s="122"/>
      <c r="D92" s="122"/>
      <c r="E92" s="122"/>
      <c r="F92" s="122"/>
      <c r="G92" s="122"/>
    </row>
    <row r="93" spans="1:7" ht="15" customHeight="1">
      <c r="A93" s="122"/>
      <c r="B93" s="122" t="s">
        <v>236</v>
      </c>
      <c r="C93" s="122"/>
      <c r="D93" s="122"/>
      <c r="E93" s="122"/>
      <c r="F93" s="122"/>
      <c r="G93" s="122"/>
    </row>
    <row r="94" spans="1:7" ht="15" customHeight="1">
      <c r="A94" s="122" t="s">
        <v>237</v>
      </c>
      <c r="B94" s="130"/>
      <c r="C94" s="122"/>
      <c r="D94" s="122"/>
      <c r="E94" s="122"/>
      <c r="F94" s="122"/>
      <c r="G94" s="122"/>
    </row>
    <row r="95" spans="1:7" ht="15" customHeight="1">
      <c r="A95" s="122" t="s">
        <v>238</v>
      </c>
      <c r="B95" s="130"/>
      <c r="C95" s="122"/>
      <c r="D95" s="122"/>
      <c r="E95" s="122"/>
      <c r="F95" s="122"/>
      <c r="G95" s="122"/>
    </row>
    <row r="96" spans="1:7" ht="15" customHeight="1">
      <c r="A96" s="122" t="s">
        <v>239</v>
      </c>
      <c r="B96" s="130"/>
      <c r="C96" s="122"/>
      <c r="D96" s="122"/>
      <c r="E96" s="122"/>
      <c r="F96" s="122"/>
      <c r="G96" s="122"/>
    </row>
    <row r="97" spans="1:7" ht="15" customHeight="1">
      <c r="A97" s="122" t="s">
        <v>240</v>
      </c>
      <c r="B97" s="130"/>
      <c r="C97" s="122"/>
      <c r="D97" s="122"/>
      <c r="E97" s="122"/>
      <c r="F97" s="122"/>
      <c r="G97" s="122"/>
    </row>
    <row r="98" spans="1:7" ht="15" customHeight="1">
      <c r="A98" s="122" t="s">
        <v>241</v>
      </c>
      <c r="B98" s="130"/>
      <c r="C98" s="122"/>
      <c r="D98" s="122"/>
      <c r="E98" s="122"/>
      <c r="F98" s="122"/>
      <c r="G98" s="122"/>
    </row>
    <row r="99" spans="1:7" ht="15" customHeight="1">
      <c r="A99" s="122" t="s">
        <v>242</v>
      </c>
      <c r="B99" s="130"/>
      <c r="C99" s="122"/>
      <c r="D99" s="122"/>
      <c r="E99" s="122"/>
      <c r="F99" s="122"/>
      <c r="G99" s="122"/>
    </row>
    <row r="100" spans="1:7" ht="15" customHeight="1">
      <c r="A100" s="122" t="s">
        <v>243</v>
      </c>
      <c r="B100" s="130"/>
      <c r="C100" s="122"/>
      <c r="D100" s="122"/>
      <c r="E100" s="122"/>
      <c r="F100" s="122"/>
      <c r="G100" s="122"/>
    </row>
    <row r="101" spans="1:7" ht="15" customHeight="1">
      <c r="A101" s="122" t="s">
        <v>244</v>
      </c>
      <c r="B101" s="130"/>
      <c r="C101" s="122"/>
      <c r="D101" s="122"/>
      <c r="E101" s="122"/>
      <c r="F101" s="122"/>
      <c r="G101" s="122"/>
    </row>
  </sheetData>
  <mergeCells count="269">
    <mergeCell ref="A7:A10"/>
    <mergeCell ref="B7:B8"/>
    <mergeCell ref="C7:C10"/>
    <mergeCell ref="D7:D10"/>
    <mergeCell ref="E7:E10"/>
    <mergeCell ref="F7:AJ7"/>
    <mergeCell ref="AK1:AN1"/>
    <mergeCell ref="M2:P2"/>
    <mergeCell ref="Q2:R2"/>
    <mergeCell ref="S2:T2"/>
    <mergeCell ref="U2:V2"/>
    <mergeCell ref="AK2:AN2"/>
    <mergeCell ref="B9:B10"/>
    <mergeCell ref="AW7:AW10"/>
    <mergeCell ref="F8:L8"/>
    <mergeCell ref="M8:S8"/>
    <mergeCell ref="T8:Z8"/>
    <mergeCell ref="AA8:AG8"/>
    <mergeCell ref="AH8:AJ8"/>
    <mergeCell ref="AP8:AV8"/>
    <mergeCell ref="AK3:AN3"/>
    <mergeCell ref="AP3:AW5"/>
    <mergeCell ref="AK4:AN4"/>
    <mergeCell ref="AH5:AJ5"/>
    <mergeCell ref="AM11:AN11"/>
    <mergeCell ref="AM12:AN12"/>
    <mergeCell ref="AM13:AN13"/>
    <mergeCell ref="AM14:AN14"/>
    <mergeCell ref="AM15:AN15"/>
    <mergeCell ref="AK7:AK10"/>
    <mergeCell ref="AL7:AL10"/>
    <mergeCell ref="AM7:AN10"/>
    <mergeCell ref="AM22:AN22"/>
    <mergeCell ref="AM23:AN23"/>
    <mergeCell ref="AM24:AN24"/>
    <mergeCell ref="AM25:AN25"/>
    <mergeCell ref="AM26:AN26"/>
    <mergeCell ref="AM27:AN27"/>
    <mergeCell ref="AM16:AN16"/>
    <mergeCell ref="AM17:AN17"/>
    <mergeCell ref="AM18:AN18"/>
    <mergeCell ref="AM19:AN19"/>
    <mergeCell ref="AM20:AN20"/>
    <mergeCell ref="AM21:AN21"/>
    <mergeCell ref="B37:C37"/>
    <mergeCell ref="D37:E37"/>
    <mergeCell ref="F37:K37"/>
    <mergeCell ref="L37:Q37"/>
    <mergeCell ref="R37:W37"/>
    <mergeCell ref="X37:AC37"/>
    <mergeCell ref="AM28:AN28"/>
    <mergeCell ref="AM29:AN29"/>
    <mergeCell ref="AM30:AN30"/>
    <mergeCell ref="A31:E31"/>
    <mergeCell ref="AM31:AN32"/>
    <mergeCell ref="A32:E32"/>
    <mergeCell ref="A33:E33"/>
    <mergeCell ref="AM33:AN33"/>
    <mergeCell ref="AJ42:AK42"/>
    <mergeCell ref="A42:C42"/>
    <mergeCell ref="F42:H42"/>
    <mergeCell ref="I42:K42"/>
    <mergeCell ref="L42:N42"/>
    <mergeCell ref="O42:Q42"/>
    <mergeCell ref="R42:T42"/>
    <mergeCell ref="AP38:AW38"/>
    <mergeCell ref="B39:C39"/>
    <mergeCell ref="D39:E39"/>
    <mergeCell ref="F39:K39"/>
    <mergeCell ref="L39:Q39"/>
    <mergeCell ref="R39:W39"/>
    <mergeCell ref="X39:AC39"/>
    <mergeCell ref="B38:C38"/>
    <mergeCell ref="D38:E38"/>
    <mergeCell ref="F38:K38"/>
    <mergeCell ref="L38:Q38"/>
    <mergeCell ref="R38:W38"/>
    <mergeCell ref="X38:AC38"/>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C80:E80"/>
    <mergeCell ref="C81:E81"/>
    <mergeCell ref="C82:E82"/>
    <mergeCell ref="F67:H67"/>
    <mergeCell ref="F68:H68"/>
    <mergeCell ref="C69:D69"/>
    <mergeCell ref="E69:H69"/>
    <mergeCell ref="C78:E78"/>
    <mergeCell ref="C79:E79"/>
  </mergeCells>
  <phoneticPr fontId="1"/>
  <dataValidations count="9">
    <dataValidation allowBlank="1" showInputMessage="1" sqref="B11:B12" xr:uid="{5C969F0D-4EEC-47CD-B52D-618396B24E8F}"/>
    <dataValidation type="list" allowBlank="1" showInputMessage="1" sqref="B13:B30" xr:uid="{70C95DC2-9D80-4ECA-A10E-C05C0C8EA259}">
      <formula1>INDIRECT($AK$1)</formula1>
    </dataValidation>
    <dataValidation type="list" operator="greaterThanOrEqual" allowBlank="1" showInputMessage="1" showErrorMessage="1" sqref="F38:AC38 F40:W40" xr:uid="{FCF17D29-D8D8-4736-BB17-8BF96CFCB2C5}">
      <formula1>"○"</formula1>
    </dataValidation>
    <dataValidation type="list" allowBlank="1" showInputMessage="1" showErrorMessage="1" sqref="B40:E40 D38:E38" xr:uid="{55FD85B9-5168-41D1-9354-B2E6568E7595}">
      <formula1>"○"</formula1>
    </dataValidation>
    <dataValidation type="list" allowBlank="1" showInputMessage="1" showErrorMessage="1" sqref="C11:C30" xr:uid="{0FF35DAD-137A-4112-801D-D97E570CDC9C}">
      <formula1>"A,B,C,D"</formula1>
    </dataValidation>
    <dataValidation operator="greaterThanOrEqual" allowBlank="1" showInputMessage="1" showErrorMessage="1" sqref="I52:I54 AL43:AM50 I57 L52:L54 L57 AJ43:AJ51" xr:uid="{ED550A0F-D29C-4726-B7CB-9BDBC3F59907}"/>
    <dataValidation type="whole" operator="greaterThanOrEqual" allowBlank="1" showInputMessage="1" showErrorMessage="1" sqref="AG43:AG51 I43:I51 AD43:AD51 AA43:AA51 X43:X51 U43:U51 R43:R51 O43:O51 L43:L51 D43:F51" xr:uid="{95DCF637-C530-4E10-B52B-42605D014BB6}">
      <formula1>0</formula1>
    </dataValidation>
    <dataValidation type="list" allowBlank="1" showInputMessage="1" showErrorMessage="1" sqref="AK4:AN4" xr:uid="{A99CBD1D-0AEB-4832-A4FB-089D58B9345E}">
      <formula1>"予定,実績"</formula1>
    </dataValidation>
    <dataValidation type="list" allowBlank="1" showInputMessage="1" showErrorMessage="1" sqref="AK3:AN3" xr:uid="{3854C7AF-C110-406C-92AD-9758520230E8}">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2" manualBreakCount="2">
    <brk id="35" max="49" man="1"/>
    <brk id="70" max="4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7056-595A-4AD1-9FED-1C6C91C9AE68}">
  <dimension ref="A1:L32"/>
  <sheetViews>
    <sheetView workbookViewId="0">
      <selection activeCell="D12" sqref="D12"/>
    </sheetView>
  </sheetViews>
  <sheetFormatPr defaultRowHeight="18"/>
  <cols>
    <col min="1" max="1" width="26.33203125" style="136" customWidth="1"/>
    <col min="2" max="2" width="9" style="136" customWidth="1"/>
    <col min="3" max="3" width="22" style="136" customWidth="1"/>
    <col min="4" max="16384" width="8.6640625" style="136"/>
  </cols>
  <sheetData>
    <row r="1" spans="1:12">
      <c r="A1" s="136" t="s">
        <v>190</v>
      </c>
      <c r="B1" s="136" t="s">
        <v>381</v>
      </c>
      <c r="C1" s="136" t="s">
        <v>382</v>
      </c>
      <c r="D1" s="136" t="s">
        <v>383</v>
      </c>
      <c r="E1" s="136" t="s">
        <v>384</v>
      </c>
      <c r="F1" s="136" t="s">
        <v>385</v>
      </c>
      <c r="G1" s="136" t="s">
        <v>386</v>
      </c>
      <c r="H1" s="136" t="s">
        <v>387</v>
      </c>
      <c r="I1" s="136" t="s">
        <v>388</v>
      </c>
      <c r="J1" s="136" t="s">
        <v>389</v>
      </c>
      <c r="K1" s="136" t="s">
        <v>390</v>
      </c>
    </row>
    <row r="2" spans="1:12">
      <c r="A2" s="136" t="s">
        <v>391</v>
      </c>
      <c r="B2" s="136" t="s">
        <v>246</v>
      </c>
      <c r="C2" s="136" t="s">
        <v>247</v>
      </c>
      <c r="D2" s="136" t="s">
        <v>248</v>
      </c>
    </row>
    <row r="3" spans="1:12">
      <c r="A3" s="136" t="s">
        <v>260</v>
      </c>
      <c r="B3" s="136" t="s">
        <v>246</v>
      </c>
      <c r="C3" s="136" t="s">
        <v>247</v>
      </c>
      <c r="D3" s="136" t="s">
        <v>248</v>
      </c>
    </row>
    <row r="4" spans="1:12">
      <c r="A4" s="136" t="s">
        <v>261</v>
      </c>
      <c r="B4" s="136" t="s">
        <v>246</v>
      </c>
      <c r="C4" s="136" t="s">
        <v>247</v>
      </c>
      <c r="D4" s="136" t="s">
        <v>248</v>
      </c>
    </row>
    <row r="5" spans="1:12">
      <c r="A5" s="136" t="s">
        <v>262</v>
      </c>
      <c r="B5" s="136" t="s">
        <v>246</v>
      </c>
      <c r="C5" s="136" t="s">
        <v>247</v>
      </c>
      <c r="D5" s="136" t="s">
        <v>248</v>
      </c>
    </row>
    <row r="6" spans="1:12">
      <c r="A6" s="172" t="s">
        <v>263</v>
      </c>
      <c r="B6" s="172" t="s">
        <v>246</v>
      </c>
      <c r="C6" s="172" t="s">
        <v>264</v>
      </c>
      <c r="D6" s="172" t="s">
        <v>265</v>
      </c>
      <c r="E6" s="172" t="s">
        <v>266</v>
      </c>
      <c r="F6" s="172" t="s">
        <v>271</v>
      </c>
      <c r="G6" s="172"/>
      <c r="H6" s="172"/>
      <c r="I6" s="172"/>
      <c r="J6" s="172"/>
    </row>
    <row r="7" spans="1:12">
      <c r="A7" s="172" t="s">
        <v>0</v>
      </c>
      <c r="B7" s="172" t="s">
        <v>246</v>
      </c>
      <c r="C7" s="172" t="s">
        <v>264</v>
      </c>
      <c r="D7" s="172" t="s">
        <v>265</v>
      </c>
      <c r="E7" s="172" t="s">
        <v>266</v>
      </c>
      <c r="F7" s="172" t="s">
        <v>288</v>
      </c>
      <c r="G7" s="172" t="s">
        <v>392</v>
      </c>
      <c r="H7" s="172" t="s">
        <v>393</v>
      </c>
      <c r="I7" s="172" t="s">
        <v>271</v>
      </c>
      <c r="J7" s="172"/>
    </row>
    <row r="8" spans="1:12">
      <c r="A8" s="172" t="s">
        <v>394</v>
      </c>
      <c r="B8" s="172" t="s">
        <v>246</v>
      </c>
      <c r="C8" s="172" t="s">
        <v>271</v>
      </c>
      <c r="D8" s="172"/>
      <c r="E8" s="172"/>
      <c r="F8" s="172"/>
      <c r="G8" s="172"/>
      <c r="H8" s="172"/>
      <c r="I8" s="172"/>
      <c r="J8" s="172"/>
    </row>
    <row r="9" spans="1:12">
      <c r="A9" s="172" t="s">
        <v>395</v>
      </c>
      <c r="B9" s="172" t="s">
        <v>246</v>
      </c>
      <c r="C9" s="172" t="s">
        <v>271</v>
      </c>
      <c r="D9" s="172"/>
      <c r="E9" s="172"/>
      <c r="F9" s="172"/>
      <c r="G9" s="172"/>
      <c r="H9" s="172"/>
      <c r="I9" s="172"/>
      <c r="J9" s="172"/>
    </row>
    <row r="10" spans="1:12">
      <c r="A10" s="172" t="s">
        <v>396</v>
      </c>
      <c r="B10" s="172" t="s">
        <v>246</v>
      </c>
      <c r="C10" s="172" t="s">
        <v>271</v>
      </c>
      <c r="D10" s="172"/>
      <c r="E10" s="172"/>
      <c r="F10" s="172"/>
      <c r="G10" s="172"/>
      <c r="H10" s="172"/>
      <c r="I10" s="172"/>
      <c r="J10" s="172"/>
    </row>
    <row r="11" spans="1:12">
      <c r="A11" s="172" t="s">
        <v>397</v>
      </c>
      <c r="B11" s="172" t="s">
        <v>246</v>
      </c>
      <c r="C11" s="172" t="s">
        <v>247</v>
      </c>
      <c r="D11" s="172" t="s">
        <v>248</v>
      </c>
      <c r="E11" s="172"/>
      <c r="F11" s="172"/>
      <c r="G11" s="172"/>
      <c r="H11" s="172"/>
      <c r="I11" s="172"/>
      <c r="J11" s="172"/>
    </row>
    <row r="12" spans="1:12">
      <c r="A12" s="172" t="s">
        <v>351</v>
      </c>
      <c r="B12" s="172" t="s">
        <v>246</v>
      </c>
      <c r="C12" s="172" t="s">
        <v>264</v>
      </c>
      <c r="D12" s="172" t="s">
        <v>356</v>
      </c>
      <c r="E12" s="172" t="s">
        <v>271</v>
      </c>
      <c r="F12" s="172"/>
      <c r="G12" s="172"/>
      <c r="H12" s="172"/>
      <c r="I12" s="172"/>
      <c r="J12" s="172"/>
    </row>
    <row r="13" spans="1:12">
      <c r="A13" s="172" t="s">
        <v>361</v>
      </c>
      <c r="B13" s="172" t="s">
        <v>246</v>
      </c>
      <c r="C13" s="172" t="s">
        <v>264</v>
      </c>
      <c r="D13" s="172" t="s">
        <v>356</v>
      </c>
      <c r="E13" s="172"/>
      <c r="F13" s="172"/>
      <c r="G13" s="172"/>
      <c r="H13" s="172"/>
      <c r="I13" s="172"/>
      <c r="J13" s="172"/>
    </row>
    <row r="14" spans="1:12">
      <c r="A14" s="172" t="s">
        <v>362</v>
      </c>
      <c r="B14" s="172" t="s">
        <v>246</v>
      </c>
      <c r="C14" s="172" t="s">
        <v>264</v>
      </c>
      <c r="D14" s="172" t="s">
        <v>356</v>
      </c>
      <c r="E14" s="172" t="s">
        <v>271</v>
      </c>
      <c r="F14" s="172" t="s">
        <v>398</v>
      </c>
      <c r="G14" s="172"/>
      <c r="H14" s="172"/>
      <c r="I14" s="172"/>
      <c r="J14" s="172"/>
    </row>
    <row r="15" spans="1:12">
      <c r="A15" s="172" t="s">
        <v>363</v>
      </c>
      <c r="B15" s="172" t="s">
        <v>246</v>
      </c>
      <c r="C15" s="172" t="s">
        <v>264</v>
      </c>
      <c r="D15" s="172" t="s">
        <v>265</v>
      </c>
      <c r="E15" s="172" t="s">
        <v>266</v>
      </c>
      <c r="F15" s="172" t="s">
        <v>288</v>
      </c>
      <c r="G15" s="172" t="s">
        <v>392</v>
      </c>
      <c r="H15" s="172" t="s">
        <v>393</v>
      </c>
      <c r="I15" s="172" t="s">
        <v>399</v>
      </c>
      <c r="J15" s="172" t="s">
        <v>400</v>
      </c>
      <c r="K15" s="136" t="s">
        <v>271</v>
      </c>
      <c r="L15" s="172"/>
    </row>
    <row r="16" spans="1:12">
      <c r="A16" s="172" t="s">
        <v>287</v>
      </c>
      <c r="B16" s="172" t="s">
        <v>246</v>
      </c>
      <c r="C16" s="172" t="s">
        <v>264</v>
      </c>
      <c r="D16" s="172" t="s">
        <v>266</v>
      </c>
      <c r="E16" s="172" t="s">
        <v>288</v>
      </c>
      <c r="F16" s="172" t="s">
        <v>392</v>
      </c>
      <c r="G16" s="172" t="s">
        <v>393</v>
      </c>
      <c r="H16" s="172" t="s">
        <v>271</v>
      </c>
      <c r="I16" s="172"/>
      <c r="J16" s="172"/>
    </row>
    <row r="17" spans="1:11">
      <c r="A17" s="172" t="s">
        <v>290</v>
      </c>
      <c r="B17" s="172" t="s">
        <v>246</v>
      </c>
      <c r="C17" s="172" t="s">
        <v>264</v>
      </c>
      <c r="D17" s="172" t="s">
        <v>291</v>
      </c>
      <c r="E17" s="172" t="s">
        <v>271</v>
      </c>
      <c r="F17" s="172"/>
      <c r="G17" s="172"/>
      <c r="H17" s="172"/>
      <c r="I17" s="172"/>
      <c r="J17" s="172"/>
    </row>
    <row r="18" spans="1:11">
      <c r="A18" s="172" t="s">
        <v>401</v>
      </c>
      <c r="B18" s="172" t="s">
        <v>246</v>
      </c>
      <c r="C18" s="172" t="s">
        <v>296</v>
      </c>
      <c r="D18" s="172"/>
      <c r="E18" s="172"/>
      <c r="F18" s="172"/>
      <c r="G18" s="172"/>
      <c r="H18" s="172"/>
      <c r="I18" s="172"/>
      <c r="J18" s="172"/>
    </row>
    <row r="19" spans="1:11">
      <c r="A19" s="172" t="s">
        <v>300</v>
      </c>
      <c r="B19" s="172" t="s">
        <v>246</v>
      </c>
      <c r="C19" s="172" t="s">
        <v>264</v>
      </c>
      <c r="D19" s="172" t="s">
        <v>312</v>
      </c>
      <c r="E19" s="172" t="s">
        <v>313</v>
      </c>
      <c r="F19" s="172" t="s">
        <v>334</v>
      </c>
      <c r="G19" s="172"/>
      <c r="H19" s="172"/>
      <c r="I19" s="172"/>
      <c r="J19" s="172"/>
    </row>
    <row r="20" spans="1:11">
      <c r="A20" s="172" t="s">
        <v>333</v>
      </c>
      <c r="B20" s="172" t="s">
        <v>246</v>
      </c>
      <c r="C20" s="172" t="s">
        <v>264</v>
      </c>
      <c r="D20" s="172" t="s">
        <v>313</v>
      </c>
      <c r="E20" s="172" t="s">
        <v>334</v>
      </c>
      <c r="F20" s="172"/>
      <c r="G20" s="172"/>
      <c r="H20" s="172"/>
      <c r="I20" s="172"/>
      <c r="J20" s="172"/>
    </row>
    <row r="21" spans="1:11">
      <c r="A21" s="172" t="s">
        <v>339</v>
      </c>
      <c r="B21" s="172" t="s">
        <v>246</v>
      </c>
      <c r="C21" s="172" t="s">
        <v>264</v>
      </c>
      <c r="D21" s="172" t="s">
        <v>313</v>
      </c>
      <c r="E21" s="172" t="s">
        <v>334</v>
      </c>
      <c r="F21" s="172"/>
      <c r="G21" s="172"/>
      <c r="H21" s="172"/>
      <c r="I21" s="172"/>
      <c r="J21" s="172"/>
    </row>
    <row r="22" spans="1:11">
      <c r="A22" s="172" t="s">
        <v>380</v>
      </c>
      <c r="B22" s="172" t="s">
        <v>246</v>
      </c>
      <c r="C22" s="172" t="s">
        <v>248</v>
      </c>
      <c r="D22" s="172"/>
      <c r="E22" s="172"/>
      <c r="F22" s="172"/>
      <c r="G22" s="172"/>
      <c r="H22" s="172"/>
      <c r="I22" s="172"/>
      <c r="J22" s="172"/>
    </row>
    <row r="23" spans="1:11">
      <c r="A23" s="172" t="s">
        <v>342</v>
      </c>
      <c r="B23" s="172" t="s">
        <v>246</v>
      </c>
      <c r="C23" s="172" t="s">
        <v>264</v>
      </c>
      <c r="D23" s="172" t="s">
        <v>343</v>
      </c>
      <c r="E23" s="172"/>
      <c r="F23" s="172"/>
      <c r="G23" s="172"/>
      <c r="H23" s="172"/>
      <c r="I23" s="172"/>
      <c r="J23" s="172"/>
    </row>
    <row r="24" spans="1:11">
      <c r="A24" s="172" t="s">
        <v>346</v>
      </c>
      <c r="B24" s="172" t="s">
        <v>246</v>
      </c>
      <c r="C24" s="172" t="s">
        <v>264</v>
      </c>
      <c r="D24" s="172" t="s">
        <v>347</v>
      </c>
      <c r="E24" s="172"/>
      <c r="F24" s="172"/>
      <c r="G24" s="172"/>
      <c r="H24" s="172"/>
      <c r="I24" s="172"/>
      <c r="J24" s="172"/>
    </row>
    <row r="25" spans="1:11">
      <c r="A25" s="172" t="s">
        <v>402</v>
      </c>
      <c r="B25" s="172" t="s">
        <v>246</v>
      </c>
      <c r="C25" s="172" t="s">
        <v>403</v>
      </c>
      <c r="D25" s="172" t="s">
        <v>404</v>
      </c>
      <c r="E25" s="172"/>
      <c r="F25" s="172"/>
      <c r="G25" s="172"/>
      <c r="H25" s="172"/>
      <c r="I25" s="172"/>
      <c r="J25" s="172"/>
    </row>
    <row r="26" spans="1:11">
      <c r="A26" s="172" t="s">
        <v>405</v>
      </c>
      <c r="B26" s="172" t="s">
        <v>246</v>
      </c>
      <c r="C26" s="172" t="s">
        <v>406</v>
      </c>
      <c r="D26" s="172" t="s">
        <v>407</v>
      </c>
      <c r="E26" s="172" t="s">
        <v>408</v>
      </c>
      <c r="F26" s="172" t="s">
        <v>409</v>
      </c>
      <c r="G26" s="172" t="s">
        <v>266</v>
      </c>
      <c r="H26" s="172" t="s">
        <v>410</v>
      </c>
      <c r="I26" s="172"/>
      <c r="J26" s="172"/>
    </row>
    <row r="27" spans="1:11">
      <c r="A27" s="172" t="s">
        <v>411</v>
      </c>
      <c r="B27" s="172" t="s">
        <v>246</v>
      </c>
      <c r="C27" s="172" t="s">
        <v>406</v>
      </c>
      <c r="D27" s="172" t="s">
        <v>412</v>
      </c>
      <c r="E27" s="172" t="s">
        <v>266</v>
      </c>
      <c r="F27" s="172" t="s">
        <v>407</v>
      </c>
      <c r="G27" s="172" t="s">
        <v>408</v>
      </c>
      <c r="H27" s="172" t="s">
        <v>409</v>
      </c>
      <c r="I27" s="172" t="s">
        <v>410</v>
      </c>
      <c r="J27" s="172"/>
    </row>
    <row r="28" spans="1:11">
      <c r="A28" s="172" t="s">
        <v>413</v>
      </c>
      <c r="B28" s="172" t="s">
        <v>246</v>
      </c>
      <c r="C28" s="172" t="s">
        <v>406</v>
      </c>
      <c r="D28" s="172" t="s">
        <v>412</v>
      </c>
      <c r="E28" s="172" t="s">
        <v>407</v>
      </c>
      <c r="F28" s="172" t="s">
        <v>408</v>
      </c>
      <c r="G28" s="172" t="s">
        <v>414</v>
      </c>
      <c r="H28" s="172" t="s">
        <v>415</v>
      </c>
      <c r="I28" s="172" t="s">
        <v>409</v>
      </c>
      <c r="J28" s="172" t="s">
        <v>266</v>
      </c>
      <c r="K28" s="172" t="s">
        <v>410</v>
      </c>
    </row>
    <row r="29" spans="1:11">
      <c r="A29" s="172" t="s">
        <v>416</v>
      </c>
      <c r="B29" s="172" t="s">
        <v>246</v>
      </c>
      <c r="C29" s="172" t="s">
        <v>406</v>
      </c>
      <c r="D29" s="172" t="s">
        <v>417</v>
      </c>
      <c r="E29" s="172"/>
      <c r="F29" s="172"/>
      <c r="G29" s="172"/>
      <c r="H29" s="172"/>
      <c r="I29" s="172"/>
      <c r="J29" s="172"/>
      <c r="K29" s="172"/>
    </row>
    <row r="30" spans="1:11">
      <c r="A30" s="172" t="s">
        <v>418</v>
      </c>
      <c r="B30" s="172" t="s">
        <v>246</v>
      </c>
      <c r="C30" s="172" t="s">
        <v>406</v>
      </c>
      <c r="D30" s="172" t="s">
        <v>417</v>
      </c>
      <c r="E30" s="172"/>
      <c r="F30" s="172"/>
      <c r="G30" s="172"/>
      <c r="H30" s="172"/>
      <c r="I30" s="172"/>
      <c r="J30" s="172"/>
      <c r="K30" s="172"/>
    </row>
    <row r="31" spans="1:11">
      <c r="A31" s="172" t="s">
        <v>419</v>
      </c>
      <c r="B31" s="172" t="s">
        <v>246</v>
      </c>
      <c r="C31" s="172" t="s">
        <v>406</v>
      </c>
      <c r="D31" s="172" t="s">
        <v>265</v>
      </c>
      <c r="E31" s="172" t="s">
        <v>266</v>
      </c>
      <c r="F31" s="172" t="s">
        <v>407</v>
      </c>
      <c r="G31" s="172" t="s">
        <v>408</v>
      </c>
      <c r="H31" s="172" t="s">
        <v>414</v>
      </c>
      <c r="I31" s="172" t="s">
        <v>415</v>
      </c>
      <c r="J31" s="172" t="s">
        <v>420</v>
      </c>
      <c r="K31" s="172"/>
    </row>
    <row r="32" spans="1:11">
      <c r="A32" s="172" t="s">
        <v>421</v>
      </c>
      <c r="B32" s="172" t="s">
        <v>406</v>
      </c>
      <c r="C32" s="172" t="s">
        <v>265</v>
      </c>
      <c r="D32" s="172" t="s">
        <v>266</v>
      </c>
      <c r="E32" s="172" t="s">
        <v>407</v>
      </c>
      <c r="F32" s="172" t="s">
        <v>408</v>
      </c>
      <c r="G32" s="172" t="s">
        <v>420</v>
      </c>
      <c r="H32" s="172" t="s">
        <v>422</v>
      </c>
      <c r="I32" s="172" t="s">
        <v>423</v>
      </c>
      <c r="J32" s="172"/>
    </row>
  </sheetData>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8"/>
  <sheetViews>
    <sheetView topLeftCell="A26" zoomScaleNormal="100" zoomScaleSheetLayoutView="100" workbookViewId="0">
      <selection activeCell="B36" sqref="B36:L36"/>
    </sheetView>
  </sheetViews>
  <sheetFormatPr defaultColWidth="8.25" defaultRowHeight="13"/>
  <cols>
    <col min="1" max="1" width="4.83203125" style="31" customWidth="1"/>
    <col min="2" max="2" width="9.75" style="31" customWidth="1"/>
    <col min="3" max="12" width="11.58203125" style="31" customWidth="1"/>
    <col min="13" max="256" width="8.25" style="31"/>
    <col min="257" max="257" width="4.83203125" style="31" customWidth="1"/>
    <col min="258" max="258" width="9.75" style="31" customWidth="1"/>
    <col min="259" max="268" width="11.58203125" style="31" customWidth="1"/>
    <col min="269" max="512" width="8.25" style="31"/>
    <col min="513" max="513" width="4.83203125" style="31" customWidth="1"/>
    <col min="514" max="514" width="9.75" style="31" customWidth="1"/>
    <col min="515" max="524" width="11.58203125" style="31" customWidth="1"/>
    <col min="525" max="768" width="8.25" style="31"/>
    <col min="769" max="769" width="4.83203125" style="31" customWidth="1"/>
    <col min="770" max="770" width="9.75" style="31" customWidth="1"/>
    <col min="771" max="780" width="11.58203125" style="31" customWidth="1"/>
    <col min="781" max="1024" width="8.25" style="31"/>
    <col min="1025" max="1025" width="4.83203125" style="31" customWidth="1"/>
    <col min="1026" max="1026" width="9.75" style="31" customWidth="1"/>
    <col min="1027" max="1036" width="11.58203125" style="31" customWidth="1"/>
    <col min="1037" max="1280" width="8.25" style="31"/>
    <col min="1281" max="1281" width="4.83203125" style="31" customWidth="1"/>
    <col min="1282" max="1282" width="9.75" style="31" customWidth="1"/>
    <col min="1283" max="1292" width="11.58203125" style="31" customWidth="1"/>
    <col min="1293" max="1536" width="8.25" style="31"/>
    <col min="1537" max="1537" width="4.83203125" style="31" customWidth="1"/>
    <col min="1538" max="1538" width="9.75" style="31" customWidth="1"/>
    <col min="1539" max="1548" width="11.58203125" style="31" customWidth="1"/>
    <col min="1549" max="1792" width="8.25" style="31"/>
    <col min="1793" max="1793" width="4.83203125" style="31" customWidth="1"/>
    <col min="1794" max="1794" width="9.75" style="31" customWidth="1"/>
    <col min="1795" max="1804" width="11.58203125" style="31" customWidth="1"/>
    <col min="1805" max="2048" width="8.25" style="31"/>
    <col min="2049" max="2049" width="4.83203125" style="31" customWidth="1"/>
    <col min="2050" max="2050" width="9.75" style="31" customWidth="1"/>
    <col min="2051" max="2060" width="11.58203125" style="31" customWidth="1"/>
    <col min="2061" max="2304" width="8.25" style="31"/>
    <col min="2305" max="2305" width="4.83203125" style="31" customWidth="1"/>
    <col min="2306" max="2306" width="9.75" style="31" customWidth="1"/>
    <col min="2307" max="2316" width="11.58203125" style="31" customWidth="1"/>
    <col min="2317" max="2560" width="8.25" style="31"/>
    <col min="2561" max="2561" width="4.83203125" style="31" customWidth="1"/>
    <col min="2562" max="2562" width="9.75" style="31" customWidth="1"/>
    <col min="2563" max="2572" width="11.58203125" style="31" customWidth="1"/>
    <col min="2573" max="2816" width="8.25" style="31"/>
    <col min="2817" max="2817" width="4.83203125" style="31" customWidth="1"/>
    <col min="2818" max="2818" width="9.75" style="31" customWidth="1"/>
    <col min="2819" max="2828" width="11.58203125" style="31" customWidth="1"/>
    <col min="2829" max="3072" width="8.25" style="31"/>
    <col min="3073" max="3073" width="4.83203125" style="31" customWidth="1"/>
    <col min="3074" max="3074" width="9.75" style="31" customWidth="1"/>
    <col min="3075" max="3084" width="11.58203125" style="31" customWidth="1"/>
    <col min="3085" max="3328" width="8.25" style="31"/>
    <col min="3329" max="3329" width="4.83203125" style="31" customWidth="1"/>
    <col min="3330" max="3330" width="9.75" style="31" customWidth="1"/>
    <col min="3331" max="3340" width="11.58203125" style="31" customWidth="1"/>
    <col min="3341" max="3584" width="8.25" style="31"/>
    <col min="3585" max="3585" width="4.83203125" style="31" customWidth="1"/>
    <col min="3586" max="3586" width="9.75" style="31" customWidth="1"/>
    <col min="3587" max="3596" width="11.58203125" style="31" customWidth="1"/>
    <col min="3597" max="3840" width="8.25" style="31"/>
    <col min="3841" max="3841" width="4.83203125" style="31" customWidth="1"/>
    <col min="3842" max="3842" width="9.75" style="31" customWidth="1"/>
    <col min="3843" max="3852" width="11.58203125" style="31" customWidth="1"/>
    <col min="3853" max="4096" width="8.25" style="31"/>
    <col min="4097" max="4097" width="4.83203125" style="31" customWidth="1"/>
    <col min="4098" max="4098" width="9.75" style="31" customWidth="1"/>
    <col min="4099" max="4108" width="11.58203125" style="31" customWidth="1"/>
    <col min="4109" max="4352" width="8.25" style="31"/>
    <col min="4353" max="4353" width="4.83203125" style="31" customWidth="1"/>
    <col min="4354" max="4354" width="9.75" style="31" customWidth="1"/>
    <col min="4355" max="4364" width="11.58203125" style="31" customWidth="1"/>
    <col min="4365" max="4608" width="8.25" style="31"/>
    <col min="4609" max="4609" width="4.83203125" style="31" customWidth="1"/>
    <col min="4610" max="4610" width="9.75" style="31" customWidth="1"/>
    <col min="4611" max="4620" width="11.58203125" style="31" customWidth="1"/>
    <col min="4621" max="4864" width="8.25" style="31"/>
    <col min="4865" max="4865" width="4.83203125" style="31" customWidth="1"/>
    <col min="4866" max="4866" width="9.75" style="31" customWidth="1"/>
    <col min="4867" max="4876" width="11.58203125" style="31" customWidth="1"/>
    <col min="4877" max="5120" width="8.25" style="31"/>
    <col min="5121" max="5121" width="4.83203125" style="31" customWidth="1"/>
    <col min="5122" max="5122" width="9.75" style="31" customWidth="1"/>
    <col min="5123" max="5132" width="11.58203125" style="31" customWidth="1"/>
    <col min="5133" max="5376" width="8.25" style="31"/>
    <col min="5377" max="5377" width="4.83203125" style="31" customWidth="1"/>
    <col min="5378" max="5378" width="9.75" style="31" customWidth="1"/>
    <col min="5379" max="5388" width="11.58203125" style="31" customWidth="1"/>
    <col min="5389" max="5632" width="8.25" style="31"/>
    <col min="5633" max="5633" width="4.83203125" style="31" customWidth="1"/>
    <col min="5634" max="5634" width="9.75" style="31" customWidth="1"/>
    <col min="5635" max="5644" width="11.58203125" style="31" customWidth="1"/>
    <col min="5645" max="5888" width="8.25" style="31"/>
    <col min="5889" max="5889" width="4.83203125" style="31" customWidth="1"/>
    <col min="5890" max="5890" width="9.75" style="31" customWidth="1"/>
    <col min="5891" max="5900" width="11.58203125" style="31" customWidth="1"/>
    <col min="5901" max="6144" width="8.25" style="31"/>
    <col min="6145" max="6145" width="4.83203125" style="31" customWidth="1"/>
    <col min="6146" max="6146" width="9.75" style="31" customWidth="1"/>
    <col min="6147" max="6156" width="11.58203125" style="31" customWidth="1"/>
    <col min="6157" max="6400" width="8.25" style="31"/>
    <col min="6401" max="6401" width="4.83203125" style="31" customWidth="1"/>
    <col min="6402" max="6402" width="9.75" style="31" customWidth="1"/>
    <col min="6403" max="6412" width="11.58203125" style="31" customWidth="1"/>
    <col min="6413" max="6656" width="8.25" style="31"/>
    <col min="6657" max="6657" width="4.83203125" style="31" customWidth="1"/>
    <col min="6658" max="6658" width="9.75" style="31" customWidth="1"/>
    <col min="6659" max="6668" width="11.58203125" style="31" customWidth="1"/>
    <col min="6669" max="6912" width="8.25" style="31"/>
    <col min="6913" max="6913" width="4.83203125" style="31" customWidth="1"/>
    <col min="6914" max="6914" width="9.75" style="31" customWidth="1"/>
    <col min="6915" max="6924" width="11.58203125" style="31" customWidth="1"/>
    <col min="6925" max="7168" width="8.25" style="31"/>
    <col min="7169" max="7169" width="4.83203125" style="31" customWidth="1"/>
    <col min="7170" max="7170" width="9.75" style="31" customWidth="1"/>
    <col min="7171" max="7180" width="11.58203125" style="31" customWidth="1"/>
    <col min="7181" max="7424" width="8.25" style="31"/>
    <col min="7425" max="7425" width="4.83203125" style="31" customWidth="1"/>
    <col min="7426" max="7426" width="9.75" style="31" customWidth="1"/>
    <col min="7427" max="7436" width="11.58203125" style="31" customWidth="1"/>
    <col min="7437" max="7680" width="8.25" style="31"/>
    <col min="7681" max="7681" width="4.83203125" style="31" customWidth="1"/>
    <col min="7682" max="7682" width="9.75" style="31" customWidth="1"/>
    <col min="7683" max="7692" width="11.58203125" style="31" customWidth="1"/>
    <col min="7693" max="7936" width="8.25" style="31"/>
    <col min="7937" max="7937" width="4.83203125" style="31" customWidth="1"/>
    <col min="7938" max="7938" width="9.75" style="31" customWidth="1"/>
    <col min="7939" max="7948" width="11.58203125" style="31" customWidth="1"/>
    <col min="7949" max="8192" width="8.25" style="31"/>
    <col min="8193" max="8193" width="4.83203125" style="31" customWidth="1"/>
    <col min="8194" max="8194" width="9.75" style="31" customWidth="1"/>
    <col min="8195" max="8204" width="11.58203125" style="31" customWidth="1"/>
    <col min="8205" max="8448" width="8.25" style="31"/>
    <col min="8449" max="8449" width="4.83203125" style="31" customWidth="1"/>
    <col min="8450" max="8450" width="9.75" style="31" customWidth="1"/>
    <col min="8451" max="8460" width="11.58203125" style="31" customWidth="1"/>
    <col min="8461" max="8704" width="8.25" style="31"/>
    <col min="8705" max="8705" width="4.83203125" style="31" customWidth="1"/>
    <col min="8706" max="8706" width="9.75" style="31" customWidth="1"/>
    <col min="8707" max="8716" width="11.58203125" style="31" customWidth="1"/>
    <col min="8717" max="8960" width="8.25" style="31"/>
    <col min="8961" max="8961" width="4.83203125" style="31" customWidth="1"/>
    <col min="8962" max="8962" width="9.75" style="31" customWidth="1"/>
    <col min="8963" max="8972" width="11.58203125" style="31" customWidth="1"/>
    <col min="8973" max="9216" width="8.25" style="31"/>
    <col min="9217" max="9217" width="4.83203125" style="31" customWidth="1"/>
    <col min="9218" max="9218" width="9.75" style="31" customWidth="1"/>
    <col min="9219" max="9228" width="11.58203125" style="31" customWidth="1"/>
    <col min="9229" max="9472" width="8.25" style="31"/>
    <col min="9473" max="9473" width="4.83203125" style="31" customWidth="1"/>
    <col min="9474" max="9474" width="9.75" style="31" customWidth="1"/>
    <col min="9475" max="9484" width="11.58203125" style="31" customWidth="1"/>
    <col min="9485" max="9728" width="8.25" style="31"/>
    <col min="9729" max="9729" width="4.83203125" style="31" customWidth="1"/>
    <col min="9730" max="9730" width="9.75" style="31" customWidth="1"/>
    <col min="9731" max="9740" width="11.58203125" style="31" customWidth="1"/>
    <col min="9741" max="9984" width="8.25" style="31"/>
    <col min="9985" max="9985" width="4.83203125" style="31" customWidth="1"/>
    <col min="9986" max="9986" width="9.75" style="31" customWidth="1"/>
    <col min="9987" max="9996" width="11.58203125" style="31" customWidth="1"/>
    <col min="9997" max="10240" width="8.25" style="31"/>
    <col min="10241" max="10241" width="4.83203125" style="31" customWidth="1"/>
    <col min="10242" max="10242" width="9.75" style="31" customWidth="1"/>
    <col min="10243" max="10252" width="11.58203125" style="31" customWidth="1"/>
    <col min="10253" max="10496" width="8.25" style="31"/>
    <col min="10497" max="10497" width="4.83203125" style="31" customWidth="1"/>
    <col min="10498" max="10498" width="9.75" style="31" customWidth="1"/>
    <col min="10499" max="10508" width="11.58203125" style="31" customWidth="1"/>
    <col min="10509" max="10752" width="8.25" style="31"/>
    <col min="10753" max="10753" width="4.83203125" style="31" customWidth="1"/>
    <col min="10754" max="10754" width="9.75" style="31" customWidth="1"/>
    <col min="10755" max="10764" width="11.58203125" style="31" customWidth="1"/>
    <col min="10765" max="11008" width="8.25" style="31"/>
    <col min="11009" max="11009" width="4.83203125" style="31" customWidth="1"/>
    <col min="11010" max="11010" width="9.75" style="31" customWidth="1"/>
    <col min="11011" max="11020" width="11.58203125" style="31" customWidth="1"/>
    <col min="11021" max="11264" width="8.25" style="31"/>
    <col min="11265" max="11265" width="4.83203125" style="31" customWidth="1"/>
    <col min="11266" max="11266" width="9.75" style="31" customWidth="1"/>
    <col min="11267" max="11276" width="11.58203125" style="31" customWidth="1"/>
    <col min="11277" max="11520" width="8.25" style="31"/>
    <col min="11521" max="11521" width="4.83203125" style="31" customWidth="1"/>
    <col min="11522" max="11522" width="9.75" style="31" customWidth="1"/>
    <col min="11523" max="11532" width="11.58203125" style="31" customWidth="1"/>
    <col min="11533" max="11776" width="8.25" style="31"/>
    <col min="11777" max="11777" width="4.83203125" style="31" customWidth="1"/>
    <col min="11778" max="11778" width="9.75" style="31" customWidth="1"/>
    <col min="11779" max="11788" width="11.58203125" style="31" customWidth="1"/>
    <col min="11789" max="12032" width="8.25" style="31"/>
    <col min="12033" max="12033" width="4.83203125" style="31" customWidth="1"/>
    <col min="12034" max="12034" width="9.75" style="31" customWidth="1"/>
    <col min="12035" max="12044" width="11.58203125" style="31" customWidth="1"/>
    <col min="12045" max="12288" width="8.25" style="31"/>
    <col min="12289" max="12289" width="4.83203125" style="31" customWidth="1"/>
    <col min="12290" max="12290" width="9.75" style="31" customWidth="1"/>
    <col min="12291" max="12300" width="11.58203125" style="31" customWidth="1"/>
    <col min="12301" max="12544" width="8.25" style="31"/>
    <col min="12545" max="12545" width="4.83203125" style="31" customWidth="1"/>
    <col min="12546" max="12546" width="9.75" style="31" customWidth="1"/>
    <col min="12547" max="12556" width="11.58203125" style="31" customWidth="1"/>
    <col min="12557" max="12800" width="8.25" style="31"/>
    <col min="12801" max="12801" width="4.83203125" style="31" customWidth="1"/>
    <col min="12802" max="12802" width="9.75" style="31" customWidth="1"/>
    <col min="12803" max="12812" width="11.58203125" style="31" customWidth="1"/>
    <col min="12813" max="13056" width="8.25" style="31"/>
    <col min="13057" max="13057" width="4.83203125" style="31" customWidth="1"/>
    <col min="13058" max="13058" width="9.75" style="31" customWidth="1"/>
    <col min="13059" max="13068" width="11.58203125" style="31" customWidth="1"/>
    <col min="13069" max="13312" width="8.25" style="31"/>
    <col min="13313" max="13313" width="4.83203125" style="31" customWidth="1"/>
    <col min="13314" max="13314" width="9.75" style="31" customWidth="1"/>
    <col min="13315" max="13324" width="11.58203125" style="31" customWidth="1"/>
    <col min="13325" max="13568" width="8.25" style="31"/>
    <col min="13569" max="13569" width="4.83203125" style="31" customWidth="1"/>
    <col min="13570" max="13570" width="9.75" style="31" customWidth="1"/>
    <col min="13571" max="13580" width="11.58203125" style="31" customWidth="1"/>
    <col min="13581" max="13824" width="8.25" style="31"/>
    <col min="13825" max="13825" width="4.83203125" style="31" customWidth="1"/>
    <col min="13826" max="13826" width="9.75" style="31" customWidth="1"/>
    <col min="13827" max="13836" width="11.58203125" style="31" customWidth="1"/>
    <col min="13837" max="14080" width="8.25" style="31"/>
    <col min="14081" max="14081" width="4.83203125" style="31" customWidth="1"/>
    <col min="14082" max="14082" width="9.75" style="31" customWidth="1"/>
    <col min="14083" max="14092" width="11.58203125" style="31" customWidth="1"/>
    <col min="14093" max="14336" width="8.25" style="31"/>
    <col min="14337" max="14337" width="4.83203125" style="31" customWidth="1"/>
    <col min="14338" max="14338" width="9.75" style="31" customWidth="1"/>
    <col min="14339" max="14348" width="11.58203125" style="31" customWidth="1"/>
    <col min="14349" max="14592" width="8.25" style="31"/>
    <col min="14593" max="14593" width="4.83203125" style="31" customWidth="1"/>
    <col min="14594" max="14594" width="9.75" style="31" customWidth="1"/>
    <col min="14595" max="14604" width="11.58203125" style="31" customWidth="1"/>
    <col min="14605" max="14848" width="8.25" style="31"/>
    <col min="14849" max="14849" width="4.83203125" style="31" customWidth="1"/>
    <col min="14850" max="14850" width="9.75" style="31" customWidth="1"/>
    <col min="14851" max="14860" width="11.58203125" style="31" customWidth="1"/>
    <col min="14861" max="15104" width="8.25" style="31"/>
    <col min="15105" max="15105" width="4.83203125" style="31" customWidth="1"/>
    <col min="15106" max="15106" width="9.75" style="31" customWidth="1"/>
    <col min="15107" max="15116" width="11.58203125" style="31" customWidth="1"/>
    <col min="15117" max="15360" width="8.25" style="31"/>
    <col min="15361" max="15361" width="4.83203125" style="31" customWidth="1"/>
    <col min="15362" max="15362" width="9.75" style="31" customWidth="1"/>
    <col min="15363" max="15372" width="11.58203125" style="31" customWidth="1"/>
    <col min="15373" max="15616" width="8.25" style="31"/>
    <col min="15617" max="15617" width="4.83203125" style="31" customWidth="1"/>
    <col min="15618" max="15618" width="9.75" style="31" customWidth="1"/>
    <col min="15619" max="15628" width="11.58203125" style="31" customWidth="1"/>
    <col min="15629" max="15872" width="8.25" style="31"/>
    <col min="15873" max="15873" width="4.83203125" style="31" customWidth="1"/>
    <col min="15874" max="15874" width="9.75" style="31" customWidth="1"/>
    <col min="15875" max="15884" width="11.58203125" style="31" customWidth="1"/>
    <col min="15885" max="16128" width="8.25" style="31"/>
    <col min="16129" max="16129" width="4.83203125" style="31" customWidth="1"/>
    <col min="16130" max="16130" width="9.75" style="31" customWidth="1"/>
    <col min="16131" max="16140" width="11.58203125" style="31" customWidth="1"/>
    <col min="16141" max="16384" width="8.25" style="31"/>
  </cols>
  <sheetData>
    <row r="2" spans="1:12" ht="20" customHeight="1">
      <c r="H2" s="251" t="s">
        <v>14</v>
      </c>
      <c r="I2" s="252"/>
      <c r="J2" s="253">
        <f>提出書類確認リスト!$D$8</f>
        <v>0</v>
      </c>
      <c r="K2" s="254"/>
      <c r="L2" s="255"/>
    </row>
    <row r="3" spans="1:12" ht="20" customHeight="1">
      <c r="H3" s="256" t="s">
        <v>71</v>
      </c>
      <c r="I3" s="257"/>
      <c r="J3" s="258"/>
      <c r="K3" s="259"/>
      <c r="L3" s="260"/>
    </row>
    <row r="4" spans="1:12" ht="17.25" customHeight="1">
      <c r="A4" s="32" t="s">
        <v>72</v>
      </c>
      <c r="L4" s="33"/>
    </row>
    <row r="5" spans="1:12" s="36" customFormat="1" ht="20" customHeight="1">
      <c r="A5" s="34"/>
      <c r="B5" s="35"/>
      <c r="C5" s="261" t="s">
        <v>186</v>
      </c>
      <c r="D5" s="261"/>
      <c r="E5" s="261"/>
      <c r="F5" s="261"/>
      <c r="G5" s="261"/>
      <c r="H5" s="261"/>
      <c r="I5" s="261"/>
      <c r="J5" s="261"/>
      <c r="K5" s="261"/>
      <c r="L5" s="262"/>
    </row>
    <row r="6" spans="1:12" s="36" customFormat="1" ht="30" customHeight="1">
      <c r="A6" s="248" t="s">
        <v>48</v>
      </c>
      <c r="B6" s="95" t="s">
        <v>185</v>
      </c>
      <c r="C6" s="246"/>
      <c r="D6" s="246"/>
      <c r="E6" s="246"/>
      <c r="F6" s="246"/>
      <c r="G6" s="246"/>
      <c r="H6" s="246"/>
      <c r="I6" s="246"/>
      <c r="J6" s="246"/>
      <c r="K6" s="246"/>
      <c r="L6" s="246"/>
    </row>
    <row r="7" spans="1:12" s="36" customFormat="1" ht="30.75" customHeight="1">
      <c r="A7" s="249"/>
      <c r="B7" s="265" t="s">
        <v>73</v>
      </c>
      <c r="C7" s="247"/>
      <c r="D7" s="247"/>
      <c r="E7" s="247"/>
      <c r="F7" s="247"/>
      <c r="G7" s="247"/>
      <c r="H7" s="247"/>
      <c r="I7" s="247"/>
      <c r="J7" s="247"/>
      <c r="K7" s="247"/>
      <c r="L7" s="247"/>
    </row>
    <row r="8" spans="1:12" s="36" customFormat="1" ht="13" customHeight="1">
      <c r="A8" s="250"/>
      <c r="B8" s="266"/>
      <c r="C8" s="37" t="s">
        <v>74</v>
      </c>
      <c r="D8" s="37" t="s">
        <v>74</v>
      </c>
      <c r="E8" s="37" t="s">
        <v>74</v>
      </c>
      <c r="F8" s="37" t="s">
        <v>74</v>
      </c>
      <c r="G8" s="37" t="s">
        <v>74</v>
      </c>
      <c r="H8" s="37" t="s">
        <v>74</v>
      </c>
      <c r="I8" s="37" t="s">
        <v>74</v>
      </c>
      <c r="J8" s="37" t="s">
        <v>74</v>
      </c>
      <c r="K8" s="37" t="s">
        <v>74</v>
      </c>
      <c r="L8" s="37" t="s">
        <v>74</v>
      </c>
    </row>
    <row r="9" spans="1:12" ht="16" customHeight="1">
      <c r="A9" s="243" t="s">
        <v>75</v>
      </c>
      <c r="B9" s="15" t="s">
        <v>56</v>
      </c>
      <c r="C9" s="38"/>
      <c r="D9" s="38"/>
      <c r="E9" s="38"/>
      <c r="F9" s="38"/>
      <c r="G9" s="38"/>
      <c r="H9" s="38"/>
      <c r="I9" s="38"/>
      <c r="J9" s="38"/>
      <c r="K9" s="38"/>
      <c r="L9" s="38"/>
    </row>
    <row r="10" spans="1:12" ht="16" customHeight="1">
      <c r="A10" s="244"/>
      <c r="B10" s="18" t="s">
        <v>57</v>
      </c>
      <c r="C10" s="39"/>
      <c r="D10" s="39"/>
      <c r="E10" s="39"/>
      <c r="F10" s="39"/>
      <c r="G10" s="39"/>
      <c r="H10" s="39"/>
      <c r="I10" s="39"/>
      <c r="J10" s="39"/>
      <c r="K10" s="39"/>
      <c r="L10" s="39"/>
    </row>
    <row r="11" spans="1:12" ht="16" customHeight="1">
      <c r="A11" s="244"/>
      <c r="B11" s="18" t="s">
        <v>58</v>
      </c>
      <c r="C11" s="39"/>
      <c r="D11" s="39"/>
      <c r="E11" s="39"/>
      <c r="F11" s="39"/>
      <c r="G11" s="39"/>
      <c r="H11" s="39"/>
      <c r="I11" s="39"/>
      <c r="J11" s="39"/>
      <c r="K11" s="39"/>
      <c r="L11" s="39"/>
    </row>
    <row r="12" spans="1:12" ht="16" customHeight="1">
      <c r="A12" s="244"/>
      <c r="B12" s="18" t="s">
        <v>59</v>
      </c>
      <c r="C12" s="39"/>
      <c r="D12" s="39"/>
      <c r="E12" s="39"/>
      <c r="F12" s="39"/>
      <c r="G12" s="39"/>
      <c r="H12" s="39"/>
      <c r="I12" s="39"/>
      <c r="J12" s="39"/>
      <c r="K12" s="39"/>
      <c r="L12" s="39"/>
    </row>
    <row r="13" spans="1:12" ht="16" customHeight="1">
      <c r="A13" s="244"/>
      <c r="B13" s="18" t="s">
        <v>60</v>
      </c>
      <c r="C13" s="39"/>
      <c r="D13" s="39"/>
      <c r="E13" s="39"/>
      <c r="F13" s="39"/>
      <c r="G13" s="39"/>
      <c r="H13" s="39"/>
      <c r="I13" s="39"/>
      <c r="J13" s="39"/>
      <c r="K13" s="39"/>
      <c r="L13" s="39"/>
    </row>
    <row r="14" spans="1:12" ht="16" customHeight="1">
      <c r="A14" s="244"/>
      <c r="B14" s="18" t="s">
        <v>61</v>
      </c>
      <c r="C14" s="39"/>
      <c r="D14" s="39"/>
      <c r="E14" s="39"/>
      <c r="F14" s="39"/>
      <c r="G14" s="39"/>
      <c r="H14" s="39"/>
      <c r="I14" s="39"/>
      <c r="J14" s="39"/>
      <c r="K14" s="39"/>
      <c r="L14" s="39"/>
    </row>
    <row r="15" spans="1:12" ht="16" customHeight="1">
      <c r="A15" s="244"/>
      <c r="B15" s="18" t="s">
        <v>62</v>
      </c>
      <c r="C15" s="39"/>
      <c r="D15" s="39"/>
      <c r="E15" s="39"/>
      <c r="F15" s="39"/>
      <c r="G15" s="39"/>
      <c r="H15" s="39"/>
      <c r="I15" s="39"/>
      <c r="J15" s="39"/>
      <c r="K15" s="39"/>
      <c r="L15" s="39"/>
    </row>
    <row r="16" spans="1:12" ht="16" customHeight="1">
      <c r="A16" s="244"/>
      <c r="B16" s="18" t="s">
        <v>63</v>
      </c>
      <c r="C16" s="39"/>
      <c r="D16" s="39"/>
      <c r="E16" s="39"/>
      <c r="F16" s="39"/>
      <c r="G16" s="39"/>
      <c r="H16" s="39"/>
      <c r="I16" s="39"/>
      <c r="J16" s="39"/>
      <c r="K16" s="39"/>
      <c r="L16" s="39"/>
    </row>
    <row r="17" spans="1:12" ht="16" customHeight="1">
      <c r="A17" s="244"/>
      <c r="B17" s="18" t="s">
        <v>64</v>
      </c>
      <c r="C17" s="39"/>
      <c r="D17" s="39"/>
      <c r="E17" s="39"/>
      <c r="F17" s="39"/>
      <c r="G17" s="39"/>
      <c r="H17" s="39"/>
      <c r="I17" s="39"/>
      <c r="J17" s="39"/>
      <c r="K17" s="39"/>
      <c r="L17" s="39"/>
    </row>
    <row r="18" spans="1:12" ht="16" customHeight="1">
      <c r="A18" s="244"/>
      <c r="B18" s="18" t="s">
        <v>65</v>
      </c>
      <c r="C18" s="39"/>
      <c r="D18" s="39"/>
      <c r="E18" s="39"/>
      <c r="F18" s="39"/>
      <c r="G18" s="39"/>
      <c r="H18" s="39"/>
      <c r="I18" s="39"/>
      <c r="J18" s="39"/>
      <c r="K18" s="39"/>
      <c r="L18" s="39"/>
    </row>
    <row r="19" spans="1:12" ht="16" customHeight="1">
      <c r="A19" s="244"/>
      <c r="B19" s="18" t="s">
        <v>66</v>
      </c>
      <c r="C19" s="39"/>
      <c r="D19" s="39"/>
      <c r="E19" s="39"/>
      <c r="F19" s="39"/>
      <c r="G19" s="39"/>
      <c r="H19" s="39"/>
      <c r="I19" s="39"/>
      <c r="J19" s="39"/>
      <c r="K19" s="39"/>
      <c r="L19" s="39"/>
    </row>
    <row r="20" spans="1:12" ht="16" customHeight="1" thickBot="1">
      <c r="A20" s="244"/>
      <c r="B20" s="19" t="s">
        <v>67</v>
      </c>
      <c r="C20" s="40"/>
      <c r="D20" s="40"/>
      <c r="E20" s="40"/>
      <c r="F20" s="40"/>
      <c r="G20" s="40"/>
      <c r="H20" s="40"/>
      <c r="I20" s="40"/>
      <c r="J20" s="40"/>
      <c r="K20" s="40"/>
      <c r="L20" s="40"/>
    </row>
    <row r="21" spans="1:12" ht="16" customHeight="1" thickTop="1">
      <c r="A21" s="245"/>
      <c r="B21" s="15" t="s">
        <v>76</v>
      </c>
      <c r="C21" s="41">
        <f t="shared" ref="C21:L21" si="0">SUM(C9:C20)</f>
        <v>0</v>
      </c>
      <c r="D21" s="41">
        <f t="shared" si="0"/>
        <v>0</v>
      </c>
      <c r="E21" s="41">
        <f t="shared" si="0"/>
        <v>0</v>
      </c>
      <c r="F21" s="41">
        <f t="shared" si="0"/>
        <v>0</v>
      </c>
      <c r="G21" s="41">
        <f t="shared" si="0"/>
        <v>0</v>
      </c>
      <c r="H21" s="41">
        <f t="shared" si="0"/>
        <v>0</v>
      </c>
      <c r="I21" s="41">
        <f t="shared" si="0"/>
        <v>0</v>
      </c>
      <c r="J21" s="41">
        <f t="shared" si="0"/>
        <v>0</v>
      </c>
      <c r="K21" s="41">
        <f t="shared" si="0"/>
        <v>0</v>
      </c>
      <c r="L21" s="41">
        <f t="shared" si="0"/>
        <v>0</v>
      </c>
    </row>
    <row r="22" spans="1:12" ht="16" customHeight="1">
      <c r="A22" s="243" t="s">
        <v>77</v>
      </c>
      <c r="B22" s="15" t="s">
        <v>56</v>
      </c>
      <c r="C22" s="38"/>
      <c r="D22" s="38"/>
      <c r="E22" s="38"/>
      <c r="F22" s="38"/>
      <c r="G22" s="38"/>
      <c r="H22" s="38"/>
      <c r="I22" s="38"/>
      <c r="J22" s="38"/>
      <c r="K22" s="38"/>
      <c r="L22" s="38"/>
    </row>
    <row r="23" spans="1:12" ht="16" customHeight="1">
      <c r="A23" s="244"/>
      <c r="B23" s="18" t="s">
        <v>57</v>
      </c>
      <c r="C23" s="39"/>
      <c r="D23" s="39"/>
      <c r="E23" s="39"/>
      <c r="F23" s="39"/>
      <c r="G23" s="39"/>
      <c r="H23" s="39"/>
      <c r="I23" s="39"/>
      <c r="J23" s="39"/>
      <c r="K23" s="39"/>
      <c r="L23" s="39"/>
    </row>
    <row r="24" spans="1:12" ht="16" customHeight="1">
      <c r="A24" s="244"/>
      <c r="B24" s="18" t="s">
        <v>58</v>
      </c>
      <c r="C24" s="39"/>
      <c r="D24" s="39"/>
      <c r="E24" s="39"/>
      <c r="F24" s="39"/>
      <c r="G24" s="39"/>
      <c r="H24" s="39"/>
      <c r="I24" s="39"/>
      <c r="J24" s="39"/>
      <c r="K24" s="39"/>
      <c r="L24" s="39"/>
    </row>
    <row r="25" spans="1:12" ht="16" customHeight="1">
      <c r="A25" s="244"/>
      <c r="B25" s="18" t="s">
        <v>59</v>
      </c>
      <c r="C25" s="39"/>
      <c r="D25" s="39"/>
      <c r="E25" s="39"/>
      <c r="F25" s="39"/>
      <c r="G25" s="39"/>
      <c r="H25" s="39"/>
      <c r="I25" s="39"/>
      <c r="J25" s="39"/>
      <c r="K25" s="39"/>
      <c r="L25" s="39"/>
    </row>
    <row r="26" spans="1:12" ht="16" customHeight="1">
      <c r="A26" s="244"/>
      <c r="B26" s="18" t="s">
        <v>60</v>
      </c>
      <c r="C26" s="39"/>
      <c r="D26" s="39"/>
      <c r="E26" s="39"/>
      <c r="F26" s="39"/>
      <c r="G26" s="39"/>
      <c r="H26" s="39"/>
      <c r="I26" s="39"/>
      <c r="J26" s="39"/>
      <c r="K26" s="39"/>
      <c r="L26" s="39"/>
    </row>
    <row r="27" spans="1:12" ht="16" customHeight="1">
      <c r="A27" s="244"/>
      <c r="B27" s="18" t="s">
        <v>61</v>
      </c>
      <c r="C27" s="39"/>
      <c r="D27" s="39"/>
      <c r="E27" s="39"/>
      <c r="F27" s="39"/>
      <c r="G27" s="39"/>
      <c r="H27" s="39"/>
      <c r="I27" s="39"/>
      <c r="J27" s="39"/>
      <c r="K27" s="39"/>
      <c r="L27" s="39"/>
    </row>
    <row r="28" spans="1:12" ht="16" customHeight="1">
      <c r="A28" s="244"/>
      <c r="B28" s="18" t="s">
        <v>62</v>
      </c>
      <c r="C28" s="39"/>
      <c r="D28" s="39"/>
      <c r="E28" s="39"/>
      <c r="F28" s="39"/>
      <c r="G28" s="39"/>
      <c r="H28" s="39"/>
      <c r="I28" s="39"/>
      <c r="J28" s="39"/>
      <c r="K28" s="39"/>
      <c r="L28" s="39"/>
    </row>
    <row r="29" spans="1:12" ht="16" customHeight="1">
      <c r="A29" s="244"/>
      <c r="B29" s="18" t="s">
        <v>63</v>
      </c>
      <c r="C29" s="39"/>
      <c r="D29" s="39"/>
      <c r="E29" s="39"/>
      <c r="F29" s="39"/>
      <c r="G29" s="39"/>
      <c r="H29" s="39"/>
      <c r="I29" s="39"/>
      <c r="J29" s="39"/>
      <c r="K29" s="39"/>
      <c r="L29" s="39"/>
    </row>
    <row r="30" spans="1:12" ht="16" customHeight="1">
      <c r="A30" s="244"/>
      <c r="B30" s="18" t="s">
        <v>64</v>
      </c>
      <c r="C30" s="39"/>
      <c r="D30" s="39"/>
      <c r="E30" s="39"/>
      <c r="F30" s="39"/>
      <c r="G30" s="39"/>
      <c r="H30" s="39"/>
      <c r="I30" s="39"/>
      <c r="J30" s="39"/>
      <c r="K30" s="39"/>
      <c r="L30" s="39"/>
    </row>
    <row r="31" spans="1:12" ht="16" customHeight="1">
      <c r="A31" s="244"/>
      <c r="B31" s="18" t="s">
        <v>65</v>
      </c>
      <c r="C31" s="39"/>
      <c r="D31" s="39"/>
      <c r="E31" s="39"/>
      <c r="F31" s="39"/>
      <c r="G31" s="39"/>
      <c r="H31" s="39"/>
      <c r="I31" s="39"/>
      <c r="J31" s="39"/>
      <c r="K31" s="39"/>
      <c r="L31" s="39"/>
    </row>
    <row r="32" spans="1:12" ht="16" customHeight="1">
      <c r="A32" s="244"/>
      <c r="B32" s="18" t="s">
        <v>66</v>
      </c>
      <c r="C32" s="39"/>
      <c r="D32" s="39"/>
      <c r="E32" s="39"/>
      <c r="F32" s="39"/>
      <c r="G32" s="39"/>
      <c r="H32" s="39"/>
      <c r="I32" s="39"/>
      <c r="J32" s="39"/>
      <c r="K32" s="39"/>
      <c r="L32" s="39"/>
    </row>
    <row r="33" spans="1:12" ht="16" customHeight="1" thickBot="1">
      <c r="A33" s="244"/>
      <c r="B33" s="19" t="s">
        <v>67</v>
      </c>
      <c r="C33" s="40"/>
      <c r="D33" s="40"/>
      <c r="E33" s="40"/>
      <c r="F33" s="40"/>
      <c r="G33" s="40"/>
      <c r="H33" s="40"/>
      <c r="I33" s="40"/>
      <c r="J33" s="40"/>
      <c r="K33" s="40"/>
      <c r="L33" s="40"/>
    </row>
    <row r="34" spans="1:12" ht="16" customHeight="1" thickTop="1">
      <c r="A34" s="245"/>
      <c r="B34" s="15" t="s">
        <v>76</v>
      </c>
      <c r="C34" s="41">
        <f>SUM(C22:C33)</f>
        <v>0</v>
      </c>
      <c r="D34" s="41">
        <f t="shared" ref="D34:K34" si="1">SUM(D22:D33)</f>
        <v>0</v>
      </c>
      <c r="E34" s="41">
        <f t="shared" si="1"/>
        <v>0</v>
      </c>
      <c r="F34" s="41">
        <f t="shared" si="1"/>
        <v>0</v>
      </c>
      <c r="G34" s="41">
        <f t="shared" si="1"/>
        <v>0</v>
      </c>
      <c r="H34" s="41">
        <f t="shared" si="1"/>
        <v>0</v>
      </c>
      <c r="I34" s="41">
        <f t="shared" si="1"/>
        <v>0</v>
      </c>
      <c r="J34" s="41">
        <f t="shared" si="1"/>
        <v>0</v>
      </c>
      <c r="K34" s="41">
        <f t="shared" si="1"/>
        <v>0</v>
      </c>
      <c r="L34" s="41">
        <f>SUM(L22:L33)</f>
        <v>0</v>
      </c>
    </row>
    <row r="35" spans="1:12">
      <c r="B35" s="42" t="s">
        <v>78</v>
      </c>
      <c r="C35" s="43"/>
    </row>
    <row r="36" spans="1:12" ht="25.5" customHeight="1">
      <c r="B36" s="263" t="s">
        <v>430</v>
      </c>
      <c r="C36" s="264"/>
      <c r="D36" s="264"/>
      <c r="E36" s="264"/>
      <c r="F36" s="264"/>
      <c r="G36" s="264"/>
      <c r="H36" s="264"/>
      <c r="I36" s="264"/>
      <c r="J36" s="264"/>
      <c r="K36" s="264"/>
      <c r="L36" s="264"/>
    </row>
    <row r="37" spans="1:12">
      <c r="B37" s="42" t="s">
        <v>156</v>
      </c>
      <c r="C37" s="43"/>
    </row>
    <row r="38" spans="1:12">
      <c r="B38" s="42"/>
      <c r="C38" s="43"/>
    </row>
  </sheetData>
  <mergeCells count="20">
    <mergeCell ref="B36:L36"/>
    <mergeCell ref="I6:I7"/>
    <mergeCell ref="J6:J7"/>
    <mergeCell ref="K6:K7"/>
    <mergeCell ref="L6:L7"/>
    <mergeCell ref="C6:C7"/>
    <mergeCell ref="D6:D7"/>
    <mergeCell ref="E6:E7"/>
    <mergeCell ref="F6:F7"/>
    <mergeCell ref="B7:B8"/>
    <mergeCell ref="H2:I2"/>
    <mergeCell ref="J2:L2"/>
    <mergeCell ref="H3:I3"/>
    <mergeCell ref="J3:L3"/>
    <mergeCell ref="C5:L5"/>
    <mergeCell ref="A9:A21"/>
    <mergeCell ref="A22:A34"/>
    <mergeCell ref="G6:G7"/>
    <mergeCell ref="H6:H7"/>
    <mergeCell ref="A6:A8"/>
  </mergeCells>
  <phoneticPr fontId="1"/>
  <printOptions horizontalCentered="1"/>
  <pageMargins left="0.59055118110236227" right="0.59055118110236227" top="0.78740157480314965" bottom="0.59055118110236227" header="0.51181102362204722" footer="0.51181102362204722"/>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37"/>
  <sheetViews>
    <sheetView zoomScaleNormal="100" zoomScaleSheetLayoutView="75" workbookViewId="0">
      <selection activeCell="AA2" sqref="AA2:AI2"/>
    </sheetView>
  </sheetViews>
  <sheetFormatPr defaultRowHeight="13"/>
  <cols>
    <col min="1" max="41" width="3.33203125" style="1" customWidth="1"/>
    <col min="42" max="256" width="8.6640625" style="1"/>
    <col min="257" max="297" width="3.33203125" style="1" customWidth="1"/>
    <col min="298" max="512" width="8.6640625" style="1"/>
    <col min="513" max="553" width="3.33203125" style="1" customWidth="1"/>
    <col min="554" max="768" width="8.6640625" style="1"/>
    <col min="769" max="809" width="3.33203125" style="1" customWidth="1"/>
    <col min="810" max="1024" width="8.6640625" style="1"/>
    <col min="1025" max="1065" width="3.33203125" style="1" customWidth="1"/>
    <col min="1066" max="1280" width="8.6640625" style="1"/>
    <col min="1281" max="1321" width="3.33203125" style="1" customWidth="1"/>
    <col min="1322" max="1536" width="8.6640625" style="1"/>
    <col min="1537" max="1577" width="3.33203125" style="1" customWidth="1"/>
    <col min="1578" max="1792" width="8.6640625" style="1"/>
    <col min="1793" max="1833" width="3.33203125" style="1" customWidth="1"/>
    <col min="1834" max="2048" width="8.6640625" style="1"/>
    <col min="2049" max="2089" width="3.33203125" style="1" customWidth="1"/>
    <col min="2090" max="2304" width="8.6640625" style="1"/>
    <col min="2305" max="2345" width="3.33203125" style="1" customWidth="1"/>
    <col min="2346" max="2560" width="8.6640625" style="1"/>
    <col min="2561" max="2601" width="3.33203125" style="1" customWidth="1"/>
    <col min="2602" max="2816" width="8.6640625" style="1"/>
    <col min="2817" max="2857" width="3.33203125" style="1" customWidth="1"/>
    <col min="2858" max="3072" width="8.6640625" style="1"/>
    <col min="3073" max="3113" width="3.33203125" style="1" customWidth="1"/>
    <col min="3114" max="3328" width="8.6640625" style="1"/>
    <col min="3329" max="3369" width="3.33203125" style="1" customWidth="1"/>
    <col min="3370" max="3584" width="8.6640625" style="1"/>
    <col min="3585" max="3625" width="3.33203125" style="1" customWidth="1"/>
    <col min="3626" max="3840" width="8.6640625" style="1"/>
    <col min="3841" max="3881" width="3.33203125" style="1" customWidth="1"/>
    <col min="3882" max="4096" width="8.6640625" style="1"/>
    <col min="4097" max="4137" width="3.33203125" style="1" customWidth="1"/>
    <col min="4138" max="4352" width="8.6640625" style="1"/>
    <col min="4353" max="4393" width="3.33203125" style="1" customWidth="1"/>
    <col min="4394" max="4608" width="8.6640625" style="1"/>
    <col min="4609" max="4649" width="3.33203125" style="1" customWidth="1"/>
    <col min="4650" max="4864" width="8.6640625" style="1"/>
    <col min="4865" max="4905" width="3.33203125" style="1" customWidth="1"/>
    <col min="4906" max="5120" width="8.6640625" style="1"/>
    <col min="5121" max="5161" width="3.33203125" style="1" customWidth="1"/>
    <col min="5162" max="5376" width="8.6640625" style="1"/>
    <col min="5377" max="5417" width="3.33203125" style="1" customWidth="1"/>
    <col min="5418" max="5632" width="8.6640625" style="1"/>
    <col min="5633" max="5673" width="3.33203125" style="1" customWidth="1"/>
    <col min="5674" max="5888" width="8.6640625" style="1"/>
    <col min="5889" max="5929" width="3.33203125" style="1" customWidth="1"/>
    <col min="5930" max="6144" width="8.6640625" style="1"/>
    <col min="6145" max="6185" width="3.33203125" style="1" customWidth="1"/>
    <col min="6186" max="6400" width="8.6640625" style="1"/>
    <col min="6401" max="6441" width="3.33203125" style="1" customWidth="1"/>
    <col min="6442" max="6656" width="8.6640625" style="1"/>
    <col min="6657" max="6697" width="3.33203125" style="1" customWidth="1"/>
    <col min="6698" max="6912" width="8.6640625" style="1"/>
    <col min="6913" max="6953" width="3.33203125" style="1" customWidth="1"/>
    <col min="6954" max="7168" width="8.6640625" style="1"/>
    <col min="7169" max="7209" width="3.33203125" style="1" customWidth="1"/>
    <col min="7210" max="7424" width="8.6640625" style="1"/>
    <col min="7425" max="7465" width="3.33203125" style="1" customWidth="1"/>
    <col min="7466" max="7680" width="8.6640625" style="1"/>
    <col min="7681" max="7721" width="3.33203125" style="1" customWidth="1"/>
    <col min="7722" max="7936" width="8.6640625" style="1"/>
    <col min="7937" max="7977" width="3.33203125" style="1" customWidth="1"/>
    <col min="7978" max="8192" width="8.6640625" style="1"/>
    <col min="8193" max="8233" width="3.33203125" style="1" customWidth="1"/>
    <col min="8234" max="8448" width="8.6640625" style="1"/>
    <col min="8449" max="8489" width="3.33203125" style="1" customWidth="1"/>
    <col min="8490" max="8704" width="8.6640625" style="1"/>
    <col min="8705" max="8745" width="3.33203125" style="1" customWidth="1"/>
    <col min="8746" max="8960" width="8.6640625" style="1"/>
    <col min="8961" max="9001" width="3.33203125" style="1" customWidth="1"/>
    <col min="9002" max="9216" width="8.6640625" style="1"/>
    <col min="9217" max="9257" width="3.33203125" style="1" customWidth="1"/>
    <col min="9258" max="9472" width="8.6640625" style="1"/>
    <col min="9473" max="9513" width="3.33203125" style="1" customWidth="1"/>
    <col min="9514" max="9728" width="8.6640625" style="1"/>
    <col min="9729" max="9769" width="3.33203125" style="1" customWidth="1"/>
    <col min="9770" max="9984" width="8.6640625" style="1"/>
    <col min="9985" max="10025" width="3.33203125" style="1" customWidth="1"/>
    <col min="10026" max="10240" width="8.6640625" style="1"/>
    <col min="10241" max="10281" width="3.33203125" style="1" customWidth="1"/>
    <col min="10282" max="10496" width="8.6640625" style="1"/>
    <col min="10497" max="10537" width="3.33203125" style="1" customWidth="1"/>
    <col min="10538" max="10752" width="8.6640625" style="1"/>
    <col min="10753" max="10793" width="3.33203125" style="1" customWidth="1"/>
    <col min="10794" max="11008" width="8.6640625" style="1"/>
    <col min="11009" max="11049" width="3.33203125" style="1" customWidth="1"/>
    <col min="11050" max="11264" width="8.6640625" style="1"/>
    <col min="11265" max="11305" width="3.33203125" style="1" customWidth="1"/>
    <col min="11306" max="11520" width="8.6640625" style="1"/>
    <col min="11521" max="11561" width="3.33203125" style="1" customWidth="1"/>
    <col min="11562" max="11776" width="8.6640625" style="1"/>
    <col min="11777" max="11817" width="3.33203125" style="1" customWidth="1"/>
    <col min="11818" max="12032" width="8.6640625" style="1"/>
    <col min="12033" max="12073" width="3.33203125" style="1" customWidth="1"/>
    <col min="12074" max="12288" width="8.6640625" style="1"/>
    <col min="12289" max="12329" width="3.33203125" style="1" customWidth="1"/>
    <col min="12330" max="12544" width="8.6640625" style="1"/>
    <col min="12545" max="12585" width="3.33203125" style="1" customWidth="1"/>
    <col min="12586" max="12800" width="8.6640625" style="1"/>
    <col min="12801" max="12841" width="3.33203125" style="1" customWidth="1"/>
    <col min="12842" max="13056" width="8.6640625" style="1"/>
    <col min="13057" max="13097" width="3.33203125" style="1" customWidth="1"/>
    <col min="13098" max="13312" width="8.6640625" style="1"/>
    <col min="13313" max="13353" width="3.33203125" style="1" customWidth="1"/>
    <col min="13354" max="13568" width="8.6640625" style="1"/>
    <col min="13569" max="13609" width="3.33203125" style="1" customWidth="1"/>
    <col min="13610" max="13824" width="8.6640625" style="1"/>
    <col min="13825" max="13865" width="3.33203125" style="1" customWidth="1"/>
    <col min="13866" max="14080" width="8.6640625" style="1"/>
    <col min="14081" max="14121" width="3.33203125" style="1" customWidth="1"/>
    <col min="14122" max="14336" width="8.6640625" style="1"/>
    <col min="14337" max="14377" width="3.33203125" style="1" customWidth="1"/>
    <col min="14378" max="14592" width="8.6640625" style="1"/>
    <col min="14593" max="14633" width="3.33203125" style="1" customWidth="1"/>
    <col min="14634" max="14848" width="8.6640625" style="1"/>
    <col min="14849" max="14889" width="3.33203125" style="1" customWidth="1"/>
    <col min="14890" max="15104" width="8.6640625" style="1"/>
    <col min="15105" max="15145" width="3.33203125" style="1" customWidth="1"/>
    <col min="15146" max="15360" width="8.6640625" style="1"/>
    <col min="15361" max="15401" width="3.33203125" style="1" customWidth="1"/>
    <col min="15402" max="15616" width="8.6640625" style="1"/>
    <col min="15617" max="15657" width="3.33203125" style="1" customWidth="1"/>
    <col min="15658" max="15872" width="8.6640625" style="1"/>
    <col min="15873" max="15913" width="3.33203125" style="1" customWidth="1"/>
    <col min="15914" max="16128" width="8.6640625" style="1"/>
    <col min="16129" max="16169" width="3.33203125" style="1" customWidth="1"/>
    <col min="16170" max="16384" width="8.6640625" style="1"/>
  </cols>
  <sheetData>
    <row r="1" spans="1:36">
      <c r="A1" s="213"/>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
    </row>
    <row r="2" spans="1:36" ht="20" customHeight="1">
      <c r="A2" s="44" t="s">
        <v>79</v>
      </c>
      <c r="V2" s="251" t="s">
        <v>14</v>
      </c>
      <c r="W2" s="326"/>
      <c r="X2" s="326"/>
      <c r="Y2" s="326"/>
      <c r="Z2" s="252"/>
      <c r="AA2" s="238">
        <f>提出書類確認リスト!$D$8</f>
        <v>0</v>
      </c>
      <c r="AB2" s="239"/>
      <c r="AC2" s="239"/>
      <c r="AD2" s="239"/>
      <c r="AE2" s="239"/>
      <c r="AF2" s="239"/>
      <c r="AG2" s="239"/>
      <c r="AH2" s="239"/>
      <c r="AI2" s="240"/>
      <c r="AJ2" s="2"/>
    </row>
    <row r="3" spans="1:36" ht="20" customHeight="1">
      <c r="V3" s="256" t="s">
        <v>71</v>
      </c>
      <c r="W3" s="327"/>
      <c r="X3" s="327"/>
      <c r="Y3" s="327"/>
      <c r="Z3" s="257"/>
      <c r="AA3" s="328"/>
      <c r="AB3" s="329"/>
      <c r="AC3" s="329"/>
      <c r="AD3" s="329"/>
      <c r="AE3" s="329"/>
      <c r="AF3" s="329"/>
      <c r="AG3" s="329"/>
      <c r="AH3" s="329"/>
      <c r="AI3" s="330"/>
      <c r="AJ3" s="2"/>
    </row>
    <row r="4" spans="1:36" ht="30" customHeight="1">
      <c r="V4" s="331" t="s">
        <v>80</v>
      </c>
      <c r="W4" s="331"/>
      <c r="X4" s="331"/>
      <c r="Y4" s="331"/>
      <c r="Z4" s="331"/>
      <c r="AA4" s="331"/>
      <c r="AB4" s="331"/>
      <c r="AC4" s="331"/>
      <c r="AD4" s="331"/>
      <c r="AE4" s="331"/>
      <c r="AF4" s="331"/>
      <c r="AG4" s="331"/>
      <c r="AH4" s="331"/>
      <c r="AI4" s="331"/>
      <c r="AJ4" s="2"/>
    </row>
    <row r="5" spans="1:36">
      <c r="AJ5" s="2"/>
    </row>
    <row r="6" spans="1:36">
      <c r="A6" s="30" t="s">
        <v>81</v>
      </c>
      <c r="T6" s="30" t="s">
        <v>82</v>
      </c>
      <c r="AG6" s="45"/>
      <c r="AJ6" s="2"/>
    </row>
    <row r="7" spans="1:36">
      <c r="A7" s="350" t="s">
        <v>83</v>
      </c>
      <c r="B7" s="351"/>
      <c r="C7" s="351"/>
      <c r="D7" s="351"/>
      <c r="E7" s="351"/>
      <c r="F7" s="350" t="s">
        <v>84</v>
      </c>
      <c r="G7" s="351"/>
      <c r="H7" s="353"/>
      <c r="I7" s="351" t="s">
        <v>85</v>
      </c>
      <c r="J7" s="351"/>
      <c r="K7" s="351"/>
      <c r="L7" s="351"/>
      <c r="M7" s="351"/>
      <c r="N7" s="351"/>
      <c r="O7" s="351"/>
      <c r="P7" s="351"/>
      <c r="Q7" s="353"/>
      <c r="T7" s="354" t="s">
        <v>86</v>
      </c>
      <c r="U7" s="342" t="s">
        <v>87</v>
      </c>
      <c r="V7" s="342"/>
      <c r="W7" s="342"/>
      <c r="X7" s="322" t="s">
        <v>88</v>
      </c>
      <c r="Y7" s="322"/>
      <c r="Z7" s="322"/>
      <c r="AA7" s="322"/>
      <c r="AB7" s="322"/>
      <c r="AC7" s="322"/>
      <c r="AD7" s="322"/>
      <c r="AE7" s="322"/>
      <c r="AF7" s="322"/>
      <c r="AG7" s="335" t="s">
        <v>89</v>
      </c>
      <c r="AH7" s="336"/>
      <c r="AI7" s="337"/>
      <c r="AJ7" s="2"/>
    </row>
    <row r="8" spans="1:36">
      <c r="A8" s="208"/>
      <c r="B8" s="352"/>
      <c r="C8" s="352"/>
      <c r="D8" s="352"/>
      <c r="E8" s="352"/>
      <c r="F8" s="208"/>
      <c r="G8" s="352"/>
      <c r="H8" s="209"/>
      <c r="I8" s="352"/>
      <c r="J8" s="352"/>
      <c r="K8" s="352"/>
      <c r="L8" s="352"/>
      <c r="M8" s="352"/>
      <c r="N8" s="352"/>
      <c r="O8" s="352"/>
      <c r="P8" s="352"/>
      <c r="Q8" s="209"/>
      <c r="T8" s="355"/>
      <c r="U8" s="342"/>
      <c r="V8" s="342"/>
      <c r="W8" s="342"/>
      <c r="X8" s="322" t="s">
        <v>90</v>
      </c>
      <c r="Y8" s="322"/>
      <c r="Z8" s="322"/>
      <c r="AA8" s="342" t="s">
        <v>91</v>
      </c>
      <c r="AB8" s="342"/>
      <c r="AC8" s="342"/>
      <c r="AD8" s="322" t="s">
        <v>92</v>
      </c>
      <c r="AE8" s="322"/>
      <c r="AF8" s="322"/>
      <c r="AG8" s="338"/>
      <c r="AH8" s="339"/>
      <c r="AI8" s="340"/>
      <c r="AJ8" s="2"/>
    </row>
    <row r="9" spans="1:36">
      <c r="A9" s="344"/>
      <c r="B9" s="345"/>
      <c r="C9" s="345"/>
      <c r="D9" s="345"/>
      <c r="E9" s="346"/>
      <c r="F9" s="347"/>
      <c r="G9" s="348"/>
      <c r="H9" s="349"/>
      <c r="I9" s="347"/>
      <c r="J9" s="348"/>
      <c r="K9" s="348"/>
      <c r="L9" s="348"/>
      <c r="M9" s="348"/>
      <c r="N9" s="348"/>
      <c r="O9" s="348"/>
      <c r="P9" s="348"/>
      <c r="Q9" s="349"/>
      <c r="T9" s="355"/>
      <c r="U9" s="343"/>
      <c r="V9" s="343"/>
      <c r="W9" s="343"/>
      <c r="X9" s="341"/>
      <c r="Y9" s="341"/>
      <c r="Z9" s="341"/>
      <c r="AA9" s="343"/>
      <c r="AB9" s="343"/>
      <c r="AC9" s="343"/>
      <c r="AD9" s="341"/>
      <c r="AE9" s="341"/>
      <c r="AF9" s="341"/>
      <c r="AG9" s="338"/>
      <c r="AH9" s="339"/>
      <c r="AI9" s="340"/>
      <c r="AJ9" s="2"/>
    </row>
    <row r="10" spans="1:36">
      <c r="A10" s="289"/>
      <c r="B10" s="290"/>
      <c r="C10" s="290"/>
      <c r="D10" s="290"/>
      <c r="E10" s="291"/>
      <c r="F10" s="292"/>
      <c r="G10" s="293"/>
      <c r="H10" s="294"/>
      <c r="I10" s="292"/>
      <c r="J10" s="293"/>
      <c r="K10" s="293"/>
      <c r="L10" s="293"/>
      <c r="M10" s="293"/>
      <c r="N10" s="293"/>
      <c r="O10" s="293"/>
      <c r="P10" s="293"/>
      <c r="Q10" s="294"/>
      <c r="T10" s="356"/>
      <c r="U10" s="46"/>
      <c r="V10" s="47" t="s">
        <v>93</v>
      </c>
      <c r="W10" s="48"/>
      <c r="X10" s="46"/>
      <c r="Y10" s="47" t="s">
        <v>94</v>
      </c>
      <c r="Z10" s="48"/>
      <c r="AA10" s="46"/>
      <c r="AB10" s="47" t="s">
        <v>95</v>
      </c>
      <c r="AC10" s="48"/>
      <c r="AD10" s="323" t="s">
        <v>96</v>
      </c>
      <c r="AE10" s="324"/>
      <c r="AF10" s="325"/>
      <c r="AG10" s="323"/>
      <c r="AH10" s="324"/>
      <c r="AI10" s="325"/>
      <c r="AJ10" s="2"/>
    </row>
    <row r="11" spans="1:36" ht="13" customHeight="1">
      <c r="A11" s="289"/>
      <c r="B11" s="290"/>
      <c r="C11" s="290"/>
      <c r="D11" s="290"/>
      <c r="E11" s="291"/>
      <c r="F11" s="332"/>
      <c r="G11" s="333"/>
      <c r="H11" s="334"/>
      <c r="I11" s="289"/>
      <c r="J11" s="290"/>
      <c r="K11" s="290"/>
      <c r="L11" s="290"/>
      <c r="M11" s="290"/>
      <c r="N11" s="290"/>
      <c r="O11" s="290"/>
      <c r="P11" s="290"/>
      <c r="Q11" s="291"/>
      <c r="T11" s="49"/>
      <c r="U11" s="46"/>
      <c r="V11" s="47"/>
      <c r="W11" s="48" t="s">
        <v>97</v>
      </c>
      <c r="X11" s="46"/>
      <c r="Y11" s="47"/>
      <c r="Z11" s="48" t="s">
        <v>97</v>
      </c>
      <c r="AA11" s="46"/>
      <c r="AB11" s="47"/>
      <c r="AC11" s="48" t="s">
        <v>97</v>
      </c>
      <c r="AD11" s="50"/>
      <c r="AE11" s="51"/>
      <c r="AF11" s="48" t="s">
        <v>97</v>
      </c>
      <c r="AG11" s="50"/>
      <c r="AH11" s="51"/>
      <c r="AI11" s="48" t="s">
        <v>97</v>
      </c>
      <c r="AJ11" s="2"/>
    </row>
    <row r="12" spans="1:36" ht="13" customHeight="1">
      <c r="A12" s="289"/>
      <c r="B12" s="290"/>
      <c r="C12" s="290"/>
      <c r="D12" s="290"/>
      <c r="E12" s="291"/>
      <c r="F12" s="292"/>
      <c r="G12" s="293"/>
      <c r="H12" s="294"/>
      <c r="I12" s="292"/>
      <c r="J12" s="293"/>
      <c r="K12" s="293"/>
      <c r="L12" s="293"/>
      <c r="M12" s="293"/>
      <c r="N12" s="293"/>
      <c r="O12" s="293"/>
      <c r="P12" s="293"/>
      <c r="Q12" s="294"/>
      <c r="T12" s="52" t="s">
        <v>98</v>
      </c>
      <c r="U12" s="319"/>
      <c r="V12" s="320"/>
      <c r="W12" s="321"/>
      <c r="X12" s="319"/>
      <c r="Y12" s="320"/>
      <c r="Z12" s="321"/>
      <c r="AA12" s="319"/>
      <c r="AB12" s="320"/>
      <c r="AC12" s="321"/>
      <c r="AD12" s="310">
        <f t="shared" ref="AD12:AD23" si="0">SUM(X12:AC12)</f>
        <v>0</v>
      </c>
      <c r="AE12" s="311"/>
      <c r="AF12" s="312"/>
      <c r="AG12" s="310">
        <f t="shared" ref="AG12:AG23" si="1">+U12-AD12</f>
        <v>0</v>
      </c>
      <c r="AH12" s="311"/>
      <c r="AI12" s="312"/>
      <c r="AJ12" s="2"/>
    </row>
    <row r="13" spans="1:36">
      <c r="A13" s="289"/>
      <c r="B13" s="290"/>
      <c r="C13" s="290"/>
      <c r="D13" s="290"/>
      <c r="E13" s="291"/>
      <c r="F13" s="292"/>
      <c r="G13" s="293"/>
      <c r="H13" s="294"/>
      <c r="I13" s="292"/>
      <c r="J13" s="293"/>
      <c r="K13" s="293"/>
      <c r="L13" s="293"/>
      <c r="M13" s="293"/>
      <c r="N13" s="293"/>
      <c r="O13" s="293"/>
      <c r="P13" s="293"/>
      <c r="Q13" s="294"/>
      <c r="T13" s="52" t="s">
        <v>99</v>
      </c>
      <c r="U13" s="319"/>
      <c r="V13" s="320"/>
      <c r="W13" s="321"/>
      <c r="X13" s="319"/>
      <c r="Y13" s="320"/>
      <c r="Z13" s="321"/>
      <c r="AA13" s="319"/>
      <c r="AB13" s="320"/>
      <c r="AC13" s="321"/>
      <c r="AD13" s="310">
        <f t="shared" si="0"/>
        <v>0</v>
      </c>
      <c r="AE13" s="311"/>
      <c r="AF13" s="312"/>
      <c r="AG13" s="310">
        <f t="shared" si="1"/>
        <v>0</v>
      </c>
      <c r="AH13" s="311"/>
      <c r="AI13" s="312"/>
      <c r="AJ13" s="2"/>
    </row>
    <row r="14" spans="1:36">
      <c r="A14" s="289"/>
      <c r="B14" s="290"/>
      <c r="C14" s="290"/>
      <c r="D14" s="290"/>
      <c r="E14" s="291"/>
      <c r="F14" s="292"/>
      <c r="G14" s="293"/>
      <c r="H14" s="294"/>
      <c r="I14" s="292"/>
      <c r="J14" s="293"/>
      <c r="K14" s="293"/>
      <c r="L14" s="293"/>
      <c r="M14" s="293"/>
      <c r="N14" s="293"/>
      <c r="O14" s="293"/>
      <c r="P14" s="293"/>
      <c r="Q14" s="294"/>
      <c r="T14" s="52" t="s">
        <v>100</v>
      </c>
      <c r="U14" s="319"/>
      <c r="V14" s="320"/>
      <c r="W14" s="321"/>
      <c r="X14" s="319"/>
      <c r="Y14" s="320"/>
      <c r="Z14" s="321"/>
      <c r="AA14" s="319"/>
      <c r="AB14" s="320"/>
      <c r="AC14" s="321"/>
      <c r="AD14" s="310">
        <f t="shared" si="0"/>
        <v>0</v>
      </c>
      <c r="AE14" s="311"/>
      <c r="AF14" s="312"/>
      <c r="AG14" s="310">
        <f t="shared" si="1"/>
        <v>0</v>
      </c>
      <c r="AH14" s="311"/>
      <c r="AI14" s="312"/>
      <c r="AJ14" s="2"/>
    </row>
    <row r="15" spans="1:36">
      <c r="A15" s="289"/>
      <c r="B15" s="290"/>
      <c r="C15" s="290"/>
      <c r="D15" s="290"/>
      <c r="E15" s="291"/>
      <c r="F15" s="292"/>
      <c r="G15" s="293"/>
      <c r="H15" s="294"/>
      <c r="I15" s="292"/>
      <c r="J15" s="293"/>
      <c r="K15" s="293"/>
      <c r="L15" s="293"/>
      <c r="M15" s="293"/>
      <c r="N15" s="293"/>
      <c r="O15" s="293"/>
      <c r="P15" s="293"/>
      <c r="Q15" s="294"/>
      <c r="T15" s="52" t="s">
        <v>101</v>
      </c>
      <c r="U15" s="319"/>
      <c r="V15" s="320"/>
      <c r="W15" s="321"/>
      <c r="X15" s="319"/>
      <c r="Y15" s="320"/>
      <c r="Z15" s="321"/>
      <c r="AA15" s="319"/>
      <c r="AB15" s="320"/>
      <c r="AC15" s="321"/>
      <c r="AD15" s="310">
        <f t="shared" si="0"/>
        <v>0</v>
      </c>
      <c r="AE15" s="311"/>
      <c r="AF15" s="312"/>
      <c r="AG15" s="310">
        <f t="shared" si="1"/>
        <v>0</v>
      </c>
      <c r="AH15" s="311"/>
      <c r="AI15" s="312"/>
      <c r="AJ15" s="2"/>
    </row>
    <row r="16" spans="1:36">
      <c r="A16" s="289"/>
      <c r="B16" s="290"/>
      <c r="C16" s="290"/>
      <c r="D16" s="290"/>
      <c r="E16" s="291"/>
      <c r="F16" s="292"/>
      <c r="G16" s="293"/>
      <c r="H16" s="294"/>
      <c r="I16" s="292"/>
      <c r="J16" s="293"/>
      <c r="K16" s="293"/>
      <c r="L16" s="293"/>
      <c r="M16" s="293"/>
      <c r="N16" s="293"/>
      <c r="O16" s="293"/>
      <c r="P16" s="293"/>
      <c r="Q16" s="294"/>
      <c r="T16" s="52" t="s">
        <v>102</v>
      </c>
      <c r="U16" s="319"/>
      <c r="V16" s="320"/>
      <c r="W16" s="321"/>
      <c r="X16" s="319"/>
      <c r="Y16" s="320"/>
      <c r="Z16" s="321"/>
      <c r="AA16" s="319"/>
      <c r="AB16" s="320"/>
      <c r="AC16" s="321"/>
      <c r="AD16" s="310">
        <f t="shared" si="0"/>
        <v>0</v>
      </c>
      <c r="AE16" s="311"/>
      <c r="AF16" s="312"/>
      <c r="AG16" s="310">
        <f t="shared" si="1"/>
        <v>0</v>
      </c>
      <c r="AH16" s="311"/>
      <c r="AI16" s="312"/>
      <c r="AJ16" s="2"/>
    </row>
    <row r="17" spans="1:36">
      <c r="A17" s="289"/>
      <c r="B17" s="290"/>
      <c r="C17" s="290"/>
      <c r="D17" s="290"/>
      <c r="E17" s="291"/>
      <c r="F17" s="292"/>
      <c r="G17" s="293"/>
      <c r="H17" s="294"/>
      <c r="I17" s="292"/>
      <c r="J17" s="293"/>
      <c r="K17" s="293"/>
      <c r="L17" s="293"/>
      <c r="M17" s="293"/>
      <c r="N17" s="293"/>
      <c r="O17" s="293"/>
      <c r="P17" s="293"/>
      <c r="Q17" s="294"/>
      <c r="T17" s="52" t="s">
        <v>103</v>
      </c>
      <c r="U17" s="319"/>
      <c r="V17" s="320"/>
      <c r="W17" s="321"/>
      <c r="X17" s="319"/>
      <c r="Y17" s="320"/>
      <c r="Z17" s="321"/>
      <c r="AA17" s="319"/>
      <c r="AB17" s="320"/>
      <c r="AC17" s="321"/>
      <c r="AD17" s="310">
        <f t="shared" si="0"/>
        <v>0</v>
      </c>
      <c r="AE17" s="311"/>
      <c r="AF17" s="312"/>
      <c r="AG17" s="310">
        <f t="shared" si="1"/>
        <v>0</v>
      </c>
      <c r="AH17" s="311"/>
      <c r="AI17" s="312"/>
      <c r="AJ17" s="2"/>
    </row>
    <row r="18" spans="1:36">
      <c r="A18" s="289"/>
      <c r="B18" s="290"/>
      <c r="C18" s="290"/>
      <c r="D18" s="290"/>
      <c r="E18" s="291"/>
      <c r="F18" s="292"/>
      <c r="G18" s="293"/>
      <c r="H18" s="294"/>
      <c r="I18" s="292"/>
      <c r="J18" s="293"/>
      <c r="K18" s="293"/>
      <c r="L18" s="293"/>
      <c r="M18" s="293"/>
      <c r="N18" s="293"/>
      <c r="O18" s="293"/>
      <c r="P18" s="293"/>
      <c r="Q18" s="294"/>
      <c r="T18" s="52" t="s">
        <v>104</v>
      </c>
      <c r="U18" s="319"/>
      <c r="V18" s="320"/>
      <c r="W18" s="321"/>
      <c r="X18" s="319"/>
      <c r="Y18" s="320"/>
      <c r="Z18" s="321"/>
      <c r="AA18" s="319"/>
      <c r="AB18" s="320"/>
      <c r="AC18" s="321"/>
      <c r="AD18" s="310">
        <f t="shared" si="0"/>
        <v>0</v>
      </c>
      <c r="AE18" s="311"/>
      <c r="AF18" s="312"/>
      <c r="AG18" s="310">
        <f t="shared" si="1"/>
        <v>0</v>
      </c>
      <c r="AH18" s="311"/>
      <c r="AI18" s="312"/>
      <c r="AJ18" s="2"/>
    </row>
    <row r="19" spans="1:36">
      <c r="A19" s="289"/>
      <c r="B19" s="290"/>
      <c r="C19" s="290"/>
      <c r="D19" s="290"/>
      <c r="E19" s="291"/>
      <c r="F19" s="292"/>
      <c r="G19" s="293"/>
      <c r="H19" s="294"/>
      <c r="I19" s="292"/>
      <c r="J19" s="293"/>
      <c r="K19" s="293"/>
      <c r="L19" s="293"/>
      <c r="M19" s="293"/>
      <c r="N19" s="293"/>
      <c r="O19" s="293"/>
      <c r="P19" s="293"/>
      <c r="Q19" s="294"/>
      <c r="T19" s="52" t="s">
        <v>105</v>
      </c>
      <c r="U19" s="319"/>
      <c r="V19" s="320"/>
      <c r="W19" s="321"/>
      <c r="X19" s="319"/>
      <c r="Y19" s="320"/>
      <c r="Z19" s="321"/>
      <c r="AA19" s="319"/>
      <c r="AB19" s="320"/>
      <c r="AC19" s="321"/>
      <c r="AD19" s="310">
        <f t="shared" si="0"/>
        <v>0</v>
      </c>
      <c r="AE19" s="311"/>
      <c r="AF19" s="312"/>
      <c r="AG19" s="310">
        <f t="shared" si="1"/>
        <v>0</v>
      </c>
      <c r="AH19" s="311"/>
      <c r="AI19" s="312"/>
      <c r="AJ19" s="2"/>
    </row>
    <row r="20" spans="1:36">
      <c r="A20" s="289"/>
      <c r="B20" s="290"/>
      <c r="C20" s="290"/>
      <c r="D20" s="290"/>
      <c r="E20" s="291"/>
      <c r="F20" s="292"/>
      <c r="G20" s="293"/>
      <c r="H20" s="294"/>
      <c r="I20" s="292"/>
      <c r="J20" s="293"/>
      <c r="K20" s="293"/>
      <c r="L20" s="293"/>
      <c r="M20" s="293"/>
      <c r="N20" s="293"/>
      <c r="O20" s="293"/>
      <c r="P20" s="293"/>
      <c r="Q20" s="294"/>
      <c r="T20" s="52" t="s">
        <v>106</v>
      </c>
      <c r="U20" s="319"/>
      <c r="V20" s="320"/>
      <c r="W20" s="321"/>
      <c r="X20" s="319"/>
      <c r="Y20" s="320"/>
      <c r="Z20" s="321"/>
      <c r="AA20" s="319"/>
      <c r="AB20" s="320"/>
      <c r="AC20" s="321"/>
      <c r="AD20" s="310">
        <f t="shared" si="0"/>
        <v>0</v>
      </c>
      <c r="AE20" s="311"/>
      <c r="AF20" s="312"/>
      <c r="AG20" s="310">
        <f t="shared" si="1"/>
        <v>0</v>
      </c>
      <c r="AH20" s="311"/>
      <c r="AI20" s="312"/>
      <c r="AJ20" s="2"/>
    </row>
    <row r="21" spans="1:36">
      <c r="A21" s="289"/>
      <c r="B21" s="290"/>
      <c r="C21" s="290"/>
      <c r="D21" s="290"/>
      <c r="E21" s="291"/>
      <c r="F21" s="292"/>
      <c r="G21" s="293"/>
      <c r="H21" s="294"/>
      <c r="I21" s="292"/>
      <c r="J21" s="293"/>
      <c r="K21" s="293"/>
      <c r="L21" s="293"/>
      <c r="M21" s="293"/>
      <c r="N21" s="293"/>
      <c r="O21" s="293"/>
      <c r="P21" s="293"/>
      <c r="Q21" s="294"/>
      <c r="T21" s="52" t="s">
        <v>107</v>
      </c>
      <c r="U21" s="319"/>
      <c r="V21" s="320"/>
      <c r="W21" s="321"/>
      <c r="X21" s="319"/>
      <c r="Y21" s="320"/>
      <c r="Z21" s="321"/>
      <c r="AA21" s="319"/>
      <c r="AB21" s="320"/>
      <c r="AC21" s="321"/>
      <c r="AD21" s="310">
        <f t="shared" si="0"/>
        <v>0</v>
      </c>
      <c r="AE21" s="311"/>
      <c r="AF21" s="312"/>
      <c r="AG21" s="310">
        <f t="shared" si="1"/>
        <v>0</v>
      </c>
      <c r="AH21" s="311"/>
      <c r="AI21" s="312"/>
      <c r="AJ21" s="2"/>
    </row>
    <row r="22" spans="1:36">
      <c r="A22" s="289"/>
      <c r="B22" s="290"/>
      <c r="C22" s="290"/>
      <c r="D22" s="290"/>
      <c r="E22" s="291"/>
      <c r="F22" s="292"/>
      <c r="G22" s="293"/>
      <c r="H22" s="294"/>
      <c r="I22" s="292"/>
      <c r="J22" s="293"/>
      <c r="K22" s="293"/>
      <c r="L22" s="293"/>
      <c r="M22" s="293"/>
      <c r="N22" s="293"/>
      <c r="O22" s="293"/>
      <c r="P22" s="293"/>
      <c r="Q22" s="294"/>
      <c r="T22" s="52" t="s">
        <v>108</v>
      </c>
      <c r="U22" s="319"/>
      <c r="V22" s="320"/>
      <c r="W22" s="321"/>
      <c r="X22" s="319"/>
      <c r="Y22" s="320"/>
      <c r="Z22" s="321"/>
      <c r="AA22" s="319"/>
      <c r="AB22" s="320"/>
      <c r="AC22" s="321"/>
      <c r="AD22" s="310">
        <f t="shared" si="0"/>
        <v>0</v>
      </c>
      <c r="AE22" s="311"/>
      <c r="AF22" s="312"/>
      <c r="AG22" s="310">
        <f t="shared" si="1"/>
        <v>0</v>
      </c>
      <c r="AH22" s="311"/>
      <c r="AI22" s="312"/>
      <c r="AJ22" s="2"/>
    </row>
    <row r="23" spans="1:36" ht="13.5" thickBot="1">
      <c r="A23" s="289"/>
      <c r="B23" s="290"/>
      <c r="C23" s="290"/>
      <c r="D23" s="290"/>
      <c r="E23" s="291"/>
      <c r="F23" s="292"/>
      <c r="G23" s="293"/>
      <c r="H23" s="294"/>
      <c r="I23" s="292"/>
      <c r="J23" s="293"/>
      <c r="K23" s="293"/>
      <c r="L23" s="293"/>
      <c r="M23" s="293"/>
      <c r="N23" s="293"/>
      <c r="O23" s="293"/>
      <c r="P23" s="293"/>
      <c r="Q23" s="294"/>
      <c r="T23" s="53" t="s">
        <v>109</v>
      </c>
      <c r="U23" s="313"/>
      <c r="V23" s="314"/>
      <c r="W23" s="315"/>
      <c r="X23" s="313"/>
      <c r="Y23" s="314"/>
      <c r="Z23" s="315"/>
      <c r="AA23" s="313"/>
      <c r="AB23" s="314"/>
      <c r="AC23" s="315"/>
      <c r="AD23" s="316">
        <f t="shared" si="0"/>
        <v>0</v>
      </c>
      <c r="AE23" s="317"/>
      <c r="AF23" s="318"/>
      <c r="AG23" s="316">
        <f t="shared" si="1"/>
        <v>0</v>
      </c>
      <c r="AH23" s="317"/>
      <c r="AI23" s="318"/>
      <c r="AJ23" s="2"/>
    </row>
    <row r="24" spans="1:36" ht="13.5" thickTop="1">
      <c r="A24" s="289"/>
      <c r="B24" s="290"/>
      <c r="C24" s="290"/>
      <c r="D24" s="290"/>
      <c r="E24" s="291"/>
      <c r="F24" s="292"/>
      <c r="G24" s="293"/>
      <c r="H24" s="294"/>
      <c r="I24" s="292"/>
      <c r="J24" s="293"/>
      <c r="K24" s="293"/>
      <c r="L24" s="293"/>
      <c r="M24" s="293"/>
      <c r="N24" s="293"/>
      <c r="O24" s="293"/>
      <c r="P24" s="293"/>
      <c r="Q24" s="294"/>
      <c r="T24" s="54" t="s">
        <v>110</v>
      </c>
      <c r="U24" s="307">
        <f>SUM(U12:W23)</f>
        <v>0</v>
      </c>
      <c r="V24" s="308"/>
      <c r="W24" s="309"/>
      <c r="X24" s="307">
        <f>SUM(X12:Z23)</f>
        <v>0</v>
      </c>
      <c r="Y24" s="308"/>
      <c r="Z24" s="309"/>
      <c r="AA24" s="307">
        <f>SUM(AA12:AC23)</f>
        <v>0</v>
      </c>
      <c r="AB24" s="308"/>
      <c r="AC24" s="309"/>
      <c r="AD24" s="307">
        <f>SUM(AD12:AF23)</f>
        <v>0</v>
      </c>
      <c r="AE24" s="308"/>
      <c r="AF24" s="309"/>
      <c r="AG24" s="307">
        <f>SUM(AG12:AI23)</f>
        <v>0</v>
      </c>
      <c r="AH24" s="308"/>
      <c r="AI24" s="309"/>
      <c r="AJ24" s="2"/>
    </row>
    <row r="25" spans="1:36">
      <c r="A25" s="289"/>
      <c r="B25" s="290"/>
      <c r="C25" s="290"/>
      <c r="D25" s="290"/>
      <c r="E25" s="291"/>
      <c r="F25" s="292"/>
      <c r="G25" s="293"/>
      <c r="H25" s="294"/>
      <c r="I25" s="292"/>
      <c r="J25" s="293"/>
      <c r="K25" s="293"/>
      <c r="L25" s="293"/>
      <c r="M25" s="293"/>
      <c r="N25" s="293"/>
      <c r="O25" s="293"/>
      <c r="P25" s="293"/>
      <c r="Q25" s="294"/>
      <c r="AJ25" s="2"/>
    </row>
    <row r="26" spans="1:36">
      <c r="A26" s="289"/>
      <c r="B26" s="290"/>
      <c r="C26" s="290"/>
      <c r="D26" s="290"/>
      <c r="E26" s="291"/>
      <c r="F26" s="292"/>
      <c r="G26" s="293"/>
      <c r="H26" s="294"/>
      <c r="I26" s="292"/>
      <c r="J26" s="293"/>
      <c r="K26" s="293"/>
      <c r="L26" s="293"/>
      <c r="M26" s="293"/>
      <c r="N26" s="293"/>
      <c r="O26" s="293"/>
      <c r="P26" s="293"/>
      <c r="Q26" s="294"/>
      <c r="T26" s="55" t="s">
        <v>111</v>
      </c>
      <c r="AJ26" s="2"/>
    </row>
    <row r="27" spans="1:36">
      <c r="A27" s="289"/>
      <c r="B27" s="290"/>
      <c r="C27" s="290"/>
      <c r="D27" s="290"/>
      <c r="E27" s="291"/>
      <c r="F27" s="292"/>
      <c r="G27" s="293"/>
      <c r="H27" s="294"/>
      <c r="I27" s="292"/>
      <c r="J27" s="293"/>
      <c r="K27" s="293"/>
      <c r="L27" s="293"/>
      <c r="M27" s="293"/>
      <c r="N27" s="293"/>
      <c r="O27" s="293"/>
      <c r="P27" s="293"/>
      <c r="Q27" s="294"/>
      <c r="T27" s="298" t="s">
        <v>112</v>
      </c>
      <c r="U27" s="298"/>
      <c r="V27" s="298"/>
      <c r="W27" s="298"/>
      <c r="X27" s="298"/>
      <c r="Y27" s="298" t="s">
        <v>113</v>
      </c>
      <c r="Z27" s="298"/>
      <c r="AA27" s="215"/>
      <c r="AB27" s="306" t="s">
        <v>112</v>
      </c>
      <c r="AC27" s="298"/>
      <c r="AD27" s="298"/>
      <c r="AE27" s="298"/>
      <c r="AF27" s="298"/>
      <c r="AG27" s="298" t="s">
        <v>113</v>
      </c>
      <c r="AH27" s="298"/>
      <c r="AI27" s="298"/>
      <c r="AJ27" s="2"/>
    </row>
    <row r="28" spans="1:36">
      <c r="A28" s="289"/>
      <c r="B28" s="290"/>
      <c r="C28" s="290"/>
      <c r="D28" s="290"/>
      <c r="E28" s="291"/>
      <c r="F28" s="292"/>
      <c r="G28" s="293"/>
      <c r="H28" s="294"/>
      <c r="I28" s="292"/>
      <c r="J28" s="293"/>
      <c r="K28" s="293"/>
      <c r="L28" s="293"/>
      <c r="M28" s="293"/>
      <c r="N28" s="293"/>
      <c r="O28" s="293"/>
      <c r="P28" s="293"/>
      <c r="Q28" s="294"/>
      <c r="T28" s="299"/>
      <c r="U28" s="300"/>
      <c r="V28" s="300"/>
      <c r="W28" s="300"/>
      <c r="X28" s="301"/>
      <c r="Y28" s="302"/>
      <c r="Z28" s="303"/>
      <c r="AA28" s="304"/>
      <c r="AB28" s="299"/>
      <c r="AC28" s="300"/>
      <c r="AD28" s="300"/>
      <c r="AE28" s="300"/>
      <c r="AF28" s="301"/>
      <c r="AG28" s="305"/>
      <c r="AH28" s="305"/>
      <c r="AI28" s="305"/>
      <c r="AJ28" s="2"/>
    </row>
    <row r="29" spans="1:36">
      <c r="A29" s="289"/>
      <c r="B29" s="290"/>
      <c r="C29" s="290"/>
      <c r="D29" s="290"/>
      <c r="E29" s="291"/>
      <c r="F29" s="292"/>
      <c r="G29" s="293"/>
      <c r="H29" s="294"/>
      <c r="I29" s="292"/>
      <c r="J29" s="293"/>
      <c r="K29" s="293"/>
      <c r="L29" s="293"/>
      <c r="M29" s="293"/>
      <c r="N29" s="293"/>
      <c r="O29" s="293"/>
      <c r="P29" s="293"/>
      <c r="Q29" s="294"/>
      <c r="T29" s="286"/>
      <c r="U29" s="287"/>
      <c r="V29" s="287"/>
      <c r="W29" s="287"/>
      <c r="X29" s="288"/>
      <c r="Y29" s="295"/>
      <c r="Z29" s="296"/>
      <c r="AA29" s="297"/>
      <c r="AB29" s="286"/>
      <c r="AC29" s="287"/>
      <c r="AD29" s="287"/>
      <c r="AE29" s="287"/>
      <c r="AF29" s="288"/>
      <c r="AG29" s="267"/>
      <c r="AH29" s="267"/>
      <c r="AI29" s="267"/>
      <c r="AJ29" s="2"/>
    </row>
    <row r="30" spans="1:36">
      <c r="A30" s="289"/>
      <c r="B30" s="290"/>
      <c r="C30" s="290"/>
      <c r="D30" s="290"/>
      <c r="E30" s="291"/>
      <c r="F30" s="292"/>
      <c r="G30" s="293"/>
      <c r="H30" s="294"/>
      <c r="I30" s="292"/>
      <c r="J30" s="293"/>
      <c r="K30" s="293"/>
      <c r="L30" s="293"/>
      <c r="M30" s="293"/>
      <c r="N30" s="293"/>
      <c r="O30" s="293"/>
      <c r="P30" s="293"/>
      <c r="Q30" s="294"/>
      <c r="T30" s="286"/>
      <c r="U30" s="287"/>
      <c r="V30" s="287"/>
      <c r="W30" s="287"/>
      <c r="X30" s="288"/>
      <c r="Y30" s="295"/>
      <c r="Z30" s="296"/>
      <c r="AA30" s="297"/>
      <c r="AB30" s="286"/>
      <c r="AC30" s="287"/>
      <c r="AD30" s="287"/>
      <c r="AE30" s="287"/>
      <c r="AF30" s="288"/>
      <c r="AG30" s="267"/>
      <c r="AH30" s="267"/>
      <c r="AI30" s="267"/>
      <c r="AJ30" s="2"/>
    </row>
    <row r="31" spans="1:36">
      <c r="A31" s="289"/>
      <c r="B31" s="290"/>
      <c r="C31" s="290"/>
      <c r="D31" s="290"/>
      <c r="E31" s="291"/>
      <c r="F31" s="292"/>
      <c r="G31" s="293"/>
      <c r="H31" s="294"/>
      <c r="I31" s="292"/>
      <c r="J31" s="293"/>
      <c r="K31" s="293"/>
      <c r="L31" s="293"/>
      <c r="M31" s="293"/>
      <c r="N31" s="293"/>
      <c r="O31" s="293"/>
      <c r="P31" s="293"/>
      <c r="Q31" s="294"/>
      <c r="T31" s="286"/>
      <c r="U31" s="287"/>
      <c r="V31" s="287"/>
      <c r="W31" s="287"/>
      <c r="X31" s="288"/>
      <c r="Y31" s="295"/>
      <c r="Z31" s="296"/>
      <c r="AA31" s="297"/>
      <c r="AB31" s="286"/>
      <c r="AC31" s="287"/>
      <c r="AD31" s="287"/>
      <c r="AE31" s="287"/>
      <c r="AF31" s="288"/>
      <c r="AG31" s="267"/>
      <c r="AH31" s="267"/>
      <c r="AI31" s="267"/>
      <c r="AJ31" s="2"/>
    </row>
    <row r="32" spans="1:36">
      <c r="A32" s="289"/>
      <c r="B32" s="290"/>
      <c r="C32" s="290"/>
      <c r="D32" s="290"/>
      <c r="E32" s="291"/>
      <c r="F32" s="292"/>
      <c r="G32" s="293"/>
      <c r="H32" s="294"/>
      <c r="I32" s="292"/>
      <c r="J32" s="293"/>
      <c r="K32" s="293"/>
      <c r="L32" s="293"/>
      <c r="M32" s="293"/>
      <c r="N32" s="293"/>
      <c r="O32" s="293"/>
      <c r="P32" s="293"/>
      <c r="Q32" s="294"/>
      <c r="T32" s="286"/>
      <c r="U32" s="287"/>
      <c r="V32" s="287"/>
      <c r="W32" s="287"/>
      <c r="X32" s="288"/>
      <c r="Y32" s="295"/>
      <c r="Z32" s="296"/>
      <c r="AA32" s="297"/>
      <c r="AB32" s="286"/>
      <c r="AC32" s="287"/>
      <c r="AD32" s="287"/>
      <c r="AE32" s="287"/>
      <c r="AF32" s="288"/>
      <c r="AG32" s="267"/>
      <c r="AH32" s="267"/>
      <c r="AI32" s="267"/>
      <c r="AJ32" s="2"/>
    </row>
    <row r="33" spans="1:36" ht="13.5" thickBot="1">
      <c r="A33" s="274"/>
      <c r="B33" s="275"/>
      <c r="C33" s="275"/>
      <c r="D33" s="275"/>
      <c r="E33" s="276"/>
      <c r="F33" s="277"/>
      <c r="G33" s="278"/>
      <c r="H33" s="279"/>
      <c r="I33" s="277"/>
      <c r="J33" s="278"/>
      <c r="K33" s="278"/>
      <c r="L33" s="278"/>
      <c r="M33" s="278"/>
      <c r="N33" s="278"/>
      <c r="O33" s="278"/>
      <c r="P33" s="278"/>
      <c r="Q33" s="279"/>
      <c r="T33" s="280"/>
      <c r="U33" s="281"/>
      <c r="V33" s="281"/>
      <c r="W33" s="281"/>
      <c r="X33" s="282"/>
      <c r="Y33" s="283"/>
      <c r="Z33" s="284"/>
      <c r="AA33" s="285"/>
      <c r="AB33" s="286"/>
      <c r="AC33" s="287"/>
      <c r="AD33" s="287"/>
      <c r="AE33" s="287"/>
      <c r="AF33" s="288"/>
      <c r="AG33" s="267"/>
      <c r="AH33" s="267"/>
      <c r="AI33" s="267"/>
      <c r="AJ33" s="2"/>
    </row>
    <row r="34" spans="1:36" ht="13.5" thickTop="1">
      <c r="A34" s="30" t="s">
        <v>114</v>
      </c>
      <c r="B34" s="30"/>
      <c r="C34" s="30"/>
      <c r="D34" s="30"/>
      <c r="E34" s="30"/>
      <c r="F34" s="30"/>
      <c r="G34" s="30"/>
      <c r="H34" s="30"/>
      <c r="I34" s="30"/>
      <c r="J34" s="30"/>
      <c r="K34" s="30"/>
      <c r="L34" s="30"/>
      <c r="M34" s="30"/>
      <c r="AB34" s="268" t="s">
        <v>110</v>
      </c>
      <c r="AC34" s="269"/>
      <c r="AD34" s="269"/>
      <c r="AE34" s="269"/>
      <c r="AF34" s="270"/>
      <c r="AG34" s="271">
        <f>SUM(Y28:AA33,AG28:AI33)</f>
        <v>0</v>
      </c>
      <c r="AH34" s="272"/>
      <c r="AI34" s="273"/>
      <c r="AJ34" s="2"/>
    </row>
    <row r="35" spans="1:36">
      <c r="A35" s="30" t="s">
        <v>115</v>
      </c>
      <c r="B35" s="30"/>
      <c r="C35" s="30"/>
      <c r="D35" s="30"/>
      <c r="E35" s="30"/>
      <c r="F35" s="30"/>
      <c r="G35" s="30"/>
      <c r="H35" s="30"/>
      <c r="I35" s="30"/>
      <c r="J35" s="30"/>
      <c r="K35" s="30"/>
      <c r="L35" s="30"/>
      <c r="M35" s="30"/>
      <c r="AJ35" s="2"/>
    </row>
    <row r="36" spans="1:36">
      <c r="AJ36" s="2"/>
    </row>
    <row r="37" spans="1:36">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sheetData>
  <mergeCells count="187">
    <mergeCell ref="A1:AI1"/>
    <mergeCell ref="V2:Z2"/>
    <mergeCell ref="AA2:AI2"/>
    <mergeCell ref="V3:Z3"/>
    <mergeCell ref="AA3:AI3"/>
    <mergeCell ref="V4:AI4"/>
    <mergeCell ref="A11:E11"/>
    <mergeCell ref="F11:H11"/>
    <mergeCell ref="I11:Q11"/>
    <mergeCell ref="AG7:AI10"/>
    <mergeCell ref="X8:Z9"/>
    <mergeCell ref="AA8:AC9"/>
    <mergeCell ref="AD8:AF9"/>
    <mergeCell ref="A9:E9"/>
    <mergeCell ref="F9:H9"/>
    <mergeCell ref="I9:Q9"/>
    <mergeCell ref="A10:E10"/>
    <mergeCell ref="F10:H10"/>
    <mergeCell ref="I10:Q10"/>
    <mergeCell ref="A7:E8"/>
    <mergeCell ref="F7:H8"/>
    <mergeCell ref="I7:Q8"/>
    <mergeCell ref="T7:T10"/>
    <mergeCell ref="U7:W9"/>
    <mergeCell ref="X7:AF7"/>
    <mergeCell ref="AD10:AF10"/>
    <mergeCell ref="AG12:AI12"/>
    <mergeCell ref="A13:E13"/>
    <mergeCell ref="F13:H13"/>
    <mergeCell ref="I13:Q13"/>
    <mergeCell ref="U13:W13"/>
    <mergeCell ref="X13:Z13"/>
    <mergeCell ref="AA13:AC13"/>
    <mergeCell ref="AD13:AF13"/>
    <mergeCell ref="AG13:AI13"/>
    <mergeCell ref="A12:E12"/>
    <mergeCell ref="F12:H12"/>
    <mergeCell ref="I12:Q12"/>
    <mergeCell ref="U12:W12"/>
    <mergeCell ref="X12:Z12"/>
    <mergeCell ref="AA12:AC12"/>
    <mergeCell ref="AD12:AF12"/>
    <mergeCell ref="A14:E14"/>
    <mergeCell ref="F14:H14"/>
    <mergeCell ref="I14:Q14"/>
    <mergeCell ref="U14:W14"/>
    <mergeCell ref="X14:Z14"/>
    <mergeCell ref="AA14:AC14"/>
    <mergeCell ref="AD14:AF14"/>
    <mergeCell ref="AG14:AI14"/>
    <mergeCell ref="A15:E15"/>
    <mergeCell ref="F15:H15"/>
    <mergeCell ref="I15:Q15"/>
    <mergeCell ref="U15:W15"/>
    <mergeCell ref="X15:Z15"/>
    <mergeCell ref="AA15:AC15"/>
    <mergeCell ref="AD15:AF15"/>
    <mergeCell ref="AG15:AI15"/>
    <mergeCell ref="AD16:AF16"/>
    <mergeCell ref="AG16:AI16"/>
    <mergeCell ref="A17:E17"/>
    <mergeCell ref="F17:H17"/>
    <mergeCell ref="I17:Q17"/>
    <mergeCell ref="U17:W17"/>
    <mergeCell ref="X17:Z17"/>
    <mergeCell ref="AA17:AC17"/>
    <mergeCell ref="AD17:AF17"/>
    <mergeCell ref="AG17:AI17"/>
    <mergeCell ref="A16:E16"/>
    <mergeCell ref="F16:H16"/>
    <mergeCell ref="I16:Q16"/>
    <mergeCell ref="U16:W16"/>
    <mergeCell ref="X16:Z16"/>
    <mergeCell ref="AA16:AC16"/>
    <mergeCell ref="AD18:AF18"/>
    <mergeCell ref="AG18:AI18"/>
    <mergeCell ref="A19:E19"/>
    <mergeCell ref="F19:H19"/>
    <mergeCell ref="I19:Q19"/>
    <mergeCell ref="U19:W19"/>
    <mergeCell ref="X19:Z19"/>
    <mergeCell ref="AA19:AC19"/>
    <mergeCell ref="AD19:AF19"/>
    <mergeCell ref="AG19:AI19"/>
    <mergeCell ref="A18:E18"/>
    <mergeCell ref="F18:H18"/>
    <mergeCell ref="I18:Q18"/>
    <mergeCell ref="U18:W18"/>
    <mergeCell ref="X18:Z18"/>
    <mergeCell ref="AA18:AC18"/>
    <mergeCell ref="AD20:AF20"/>
    <mergeCell ref="AG20:AI20"/>
    <mergeCell ref="A21:E21"/>
    <mergeCell ref="F21:H21"/>
    <mergeCell ref="I21:Q21"/>
    <mergeCell ref="U21:W21"/>
    <mergeCell ref="X21:Z21"/>
    <mergeCell ref="AA21:AC21"/>
    <mergeCell ref="AD21:AF21"/>
    <mergeCell ref="AG21:AI21"/>
    <mergeCell ref="A20:E20"/>
    <mergeCell ref="F20:H20"/>
    <mergeCell ref="I20:Q20"/>
    <mergeCell ref="U20:W20"/>
    <mergeCell ref="X20:Z20"/>
    <mergeCell ref="AA20:AC20"/>
    <mergeCell ref="AD22:AF22"/>
    <mergeCell ref="AG22:AI22"/>
    <mergeCell ref="A23:E23"/>
    <mergeCell ref="F23:H23"/>
    <mergeCell ref="I23:Q23"/>
    <mergeCell ref="U23:W23"/>
    <mergeCell ref="X23:Z23"/>
    <mergeCell ref="AA23:AC23"/>
    <mergeCell ref="AD23:AF23"/>
    <mergeCell ref="AG23:AI23"/>
    <mergeCell ref="A22:E22"/>
    <mergeCell ref="F22:H22"/>
    <mergeCell ref="I22:Q22"/>
    <mergeCell ref="U22:W22"/>
    <mergeCell ref="X22:Z22"/>
    <mergeCell ref="AA22:AC22"/>
    <mergeCell ref="AD24:AF24"/>
    <mergeCell ref="AG24:AI24"/>
    <mergeCell ref="A25:E25"/>
    <mergeCell ref="F25:H25"/>
    <mergeCell ref="I25:Q25"/>
    <mergeCell ref="A26:E26"/>
    <mergeCell ref="F26:H26"/>
    <mergeCell ref="I26:Q26"/>
    <mergeCell ref="A24:E24"/>
    <mergeCell ref="F24:H24"/>
    <mergeCell ref="I24:Q24"/>
    <mergeCell ref="U24:W24"/>
    <mergeCell ref="X24:Z24"/>
    <mergeCell ref="AA24:AC24"/>
    <mergeCell ref="AG27:AI27"/>
    <mergeCell ref="A28:E28"/>
    <mergeCell ref="F28:H28"/>
    <mergeCell ref="I28:Q28"/>
    <mergeCell ref="T28:X28"/>
    <mergeCell ref="Y28:AA28"/>
    <mergeCell ref="AB28:AF28"/>
    <mergeCell ref="AG28:AI28"/>
    <mergeCell ref="A27:E27"/>
    <mergeCell ref="F27:H27"/>
    <mergeCell ref="I27:Q27"/>
    <mergeCell ref="T27:X27"/>
    <mergeCell ref="Y27:AA27"/>
    <mergeCell ref="AB27:AF27"/>
    <mergeCell ref="AG29:AI29"/>
    <mergeCell ref="A30:E30"/>
    <mergeCell ref="F30:H30"/>
    <mergeCell ref="I30:Q30"/>
    <mergeCell ref="T30:X30"/>
    <mergeCell ref="Y30:AA30"/>
    <mergeCell ref="AB30:AF30"/>
    <mergeCell ref="AG30:AI30"/>
    <mergeCell ref="A29:E29"/>
    <mergeCell ref="F29:H29"/>
    <mergeCell ref="I29:Q29"/>
    <mergeCell ref="T29:X29"/>
    <mergeCell ref="Y29:AA29"/>
    <mergeCell ref="AB29:AF29"/>
    <mergeCell ref="AG31:AI31"/>
    <mergeCell ref="A32:E32"/>
    <mergeCell ref="F32:H32"/>
    <mergeCell ref="I32:Q32"/>
    <mergeCell ref="T32:X32"/>
    <mergeCell ref="Y32:AA32"/>
    <mergeCell ref="AB32:AF32"/>
    <mergeCell ref="AG32:AI32"/>
    <mergeCell ref="A31:E31"/>
    <mergeCell ref="F31:H31"/>
    <mergeCell ref="I31:Q31"/>
    <mergeCell ref="T31:X31"/>
    <mergeCell ref="Y31:AA31"/>
    <mergeCell ref="AB31:AF31"/>
    <mergeCell ref="AG33:AI33"/>
    <mergeCell ref="AB34:AF34"/>
    <mergeCell ref="AG34:AI34"/>
    <mergeCell ref="A33:E33"/>
    <mergeCell ref="F33:H33"/>
    <mergeCell ref="I33:Q33"/>
    <mergeCell ref="T33:X33"/>
    <mergeCell ref="Y33:AA33"/>
    <mergeCell ref="AB33:AF33"/>
  </mergeCells>
  <phoneticPr fontId="1"/>
  <printOptions horizontalCentered="1"/>
  <pageMargins left="0.78740157480314965" right="0.78740157480314965" top="0.78740157480314965" bottom="0.78740157480314965" header="0.51181102362204722" footer="0.51181102362204722"/>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40"/>
  <sheetViews>
    <sheetView zoomScaleNormal="100" workbookViewId="0">
      <selection activeCell="E5" sqref="E5"/>
    </sheetView>
  </sheetViews>
  <sheetFormatPr defaultRowHeight="13"/>
  <cols>
    <col min="1" max="1" width="2.4140625" style="1" customWidth="1"/>
    <col min="2" max="2" width="4.25" style="1" customWidth="1"/>
    <col min="3" max="3" width="36.1640625" style="1" customWidth="1"/>
    <col min="4" max="4" width="11.08203125" style="1" customWidth="1"/>
    <col min="5" max="5" width="25.6640625" style="1" customWidth="1"/>
    <col min="6" max="6" width="4.25" style="1" customWidth="1"/>
    <col min="7" max="256" width="8.6640625" style="1"/>
    <col min="257" max="257" width="2.4140625" style="1" customWidth="1"/>
    <col min="258" max="258" width="4.25" style="1" customWidth="1"/>
    <col min="259" max="259" width="36.1640625" style="1" customWidth="1"/>
    <col min="260" max="260" width="11.08203125" style="1" customWidth="1"/>
    <col min="261" max="261" width="25.6640625" style="1" customWidth="1"/>
    <col min="262" max="262" width="4.25" style="1" customWidth="1"/>
    <col min="263" max="512" width="8.6640625" style="1"/>
    <col min="513" max="513" width="2.4140625" style="1" customWidth="1"/>
    <col min="514" max="514" width="4.25" style="1" customWidth="1"/>
    <col min="515" max="515" width="36.1640625" style="1" customWidth="1"/>
    <col min="516" max="516" width="11.08203125" style="1" customWidth="1"/>
    <col min="517" max="517" width="25.6640625" style="1" customWidth="1"/>
    <col min="518" max="518" width="4.25" style="1" customWidth="1"/>
    <col min="519" max="768" width="8.6640625" style="1"/>
    <col min="769" max="769" width="2.4140625" style="1" customWidth="1"/>
    <col min="770" max="770" width="4.25" style="1" customWidth="1"/>
    <col min="771" max="771" width="36.1640625" style="1" customWidth="1"/>
    <col min="772" max="772" width="11.08203125" style="1" customWidth="1"/>
    <col min="773" max="773" width="25.6640625" style="1" customWidth="1"/>
    <col min="774" max="774" width="4.25" style="1" customWidth="1"/>
    <col min="775" max="1024" width="8.6640625" style="1"/>
    <col min="1025" max="1025" width="2.4140625" style="1" customWidth="1"/>
    <col min="1026" max="1026" width="4.25" style="1" customWidth="1"/>
    <col min="1027" max="1027" width="36.1640625" style="1" customWidth="1"/>
    <col min="1028" max="1028" width="11.08203125" style="1" customWidth="1"/>
    <col min="1029" max="1029" width="25.6640625" style="1" customWidth="1"/>
    <col min="1030" max="1030" width="4.25" style="1" customWidth="1"/>
    <col min="1031" max="1280" width="8.6640625" style="1"/>
    <col min="1281" max="1281" width="2.4140625" style="1" customWidth="1"/>
    <col min="1282" max="1282" width="4.25" style="1" customWidth="1"/>
    <col min="1283" max="1283" width="36.1640625" style="1" customWidth="1"/>
    <col min="1284" max="1284" width="11.08203125" style="1" customWidth="1"/>
    <col min="1285" max="1285" width="25.6640625" style="1" customWidth="1"/>
    <col min="1286" max="1286" width="4.25" style="1" customWidth="1"/>
    <col min="1287" max="1536" width="8.6640625" style="1"/>
    <col min="1537" max="1537" width="2.4140625" style="1" customWidth="1"/>
    <col min="1538" max="1538" width="4.25" style="1" customWidth="1"/>
    <col min="1539" max="1539" width="36.1640625" style="1" customWidth="1"/>
    <col min="1540" max="1540" width="11.08203125" style="1" customWidth="1"/>
    <col min="1541" max="1541" width="25.6640625" style="1" customWidth="1"/>
    <col min="1542" max="1542" width="4.25" style="1" customWidth="1"/>
    <col min="1543" max="1792" width="8.6640625" style="1"/>
    <col min="1793" max="1793" width="2.4140625" style="1" customWidth="1"/>
    <col min="1794" max="1794" width="4.25" style="1" customWidth="1"/>
    <col min="1795" max="1795" width="36.1640625" style="1" customWidth="1"/>
    <col min="1796" max="1796" width="11.08203125" style="1" customWidth="1"/>
    <col min="1797" max="1797" width="25.6640625" style="1" customWidth="1"/>
    <col min="1798" max="1798" width="4.25" style="1" customWidth="1"/>
    <col min="1799" max="2048" width="8.6640625" style="1"/>
    <col min="2049" max="2049" width="2.4140625" style="1" customWidth="1"/>
    <col min="2050" max="2050" width="4.25" style="1" customWidth="1"/>
    <col min="2051" max="2051" width="36.1640625" style="1" customWidth="1"/>
    <col min="2052" max="2052" width="11.08203125" style="1" customWidth="1"/>
    <col min="2053" max="2053" width="25.6640625" style="1" customWidth="1"/>
    <col min="2054" max="2054" width="4.25" style="1" customWidth="1"/>
    <col min="2055" max="2304" width="8.6640625" style="1"/>
    <col min="2305" max="2305" width="2.4140625" style="1" customWidth="1"/>
    <col min="2306" max="2306" width="4.25" style="1" customWidth="1"/>
    <col min="2307" max="2307" width="36.1640625" style="1" customWidth="1"/>
    <col min="2308" max="2308" width="11.08203125" style="1" customWidth="1"/>
    <col min="2309" max="2309" width="25.6640625" style="1" customWidth="1"/>
    <col min="2310" max="2310" width="4.25" style="1" customWidth="1"/>
    <col min="2311" max="2560" width="8.6640625" style="1"/>
    <col min="2561" max="2561" width="2.4140625" style="1" customWidth="1"/>
    <col min="2562" max="2562" width="4.25" style="1" customWidth="1"/>
    <col min="2563" max="2563" width="36.1640625" style="1" customWidth="1"/>
    <col min="2564" max="2564" width="11.08203125" style="1" customWidth="1"/>
    <col min="2565" max="2565" width="25.6640625" style="1" customWidth="1"/>
    <col min="2566" max="2566" width="4.25" style="1" customWidth="1"/>
    <col min="2567" max="2816" width="8.6640625" style="1"/>
    <col min="2817" max="2817" width="2.4140625" style="1" customWidth="1"/>
    <col min="2818" max="2818" width="4.25" style="1" customWidth="1"/>
    <col min="2819" max="2819" width="36.1640625" style="1" customWidth="1"/>
    <col min="2820" max="2820" width="11.08203125" style="1" customWidth="1"/>
    <col min="2821" max="2821" width="25.6640625" style="1" customWidth="1"/>
    <col min="2822" max="2822" width="4.25" style="1" customWidth="1"/>
    <col min="2823" max="3072" width="8.6640625" style="1"/>
    <col min="3073" max="3073" width="2.4140625" style="1" customWidth="1"/>
    <col min="3074" max="3074" width="4.25" style="1" customWidth="1"/>
    <col min="3075" max="3075" width="36.1640625" style="1" customWidth="1"/>
    <col min="3076" max="3076" width="11.08203125" style="1" customWidth="1"/>
    <col min="3077" max="3077" width="25.6640625" style="1" customWidth="1"/>
    <col min="3078" max="3078" width="4.25" style="1" customWidth="1"/>
    <col min="3079" max="3328" width="8.6640625" style="1"/>
    <col min="3329" max="3329" width="2.4140625" style="1" customWidth="1"/>
    <col min="3330" max="3330" width="4.25" style="1" customWidth="1"/>
    <col min="3331" max="3331" width="36.1640625" style="1" customWidth="1"/>
    <col min="3332" max="3332" width="11.08203125" style="1" customWidth="1"/>
    <col min="3333" max="3333" width="25.6640625" style="1" customWidth="1"/>
    <col min="3334" max="3334" width="4.25" style="1" customWidth="1"/>
    <col min="3335" max="3584" width="8.6640625" style="1"/>
    <col min="3585" max="3585" width="2.4140625" style="1" customWidth="1"/>
    <col min="3586" max="3586" width="4.25" style="1" customWidth="1"/>
    <col min="3587" max="3587" width="36.1640625" style="1" customWidth="1"/>
    <col min="3588" max="3588" width="11.08203125" style="1" customWidth="1"/>
    <col min="3589" max="3589" width="25.6640625" style="1" customWidth="1"/>
    <col min="3590" max="3590" width="4.25" style="1" customWidth="1"/>
    <col min="3591" max="3840" width="8.6640625" style="1"/>
    <col min="3841" max="3841" width="2.4140625" style="1" customWidth="1"/>
    <col min="3842" max="3842" width="4.25" style="1" customWidth="1"/>
    <col min="3843" max="3843" width="36.1640625" style="1" customWidth="1"/>
    <col min="3844" max="3844" width="11.08203125" style="1" customWidth="1"/>
    <col min="3845" max="3845" width="25.6640625" style="1" customWidth="1"/>
    <col min="3846" max="3846" width="4.25" style="1" customWidth="1"/>
    <col min="3847" max="4096" width="8.6640625" style="1"/>
    <col min="4097" max="4097" width="2.4140625" style="1" customWidth="1"/>
    <col min="4098" max="4098" width="4.25" style="1" customWidth="1"/>
    <col min="4099" max="4099" width="36.1640625" style="1" customWidth="1"/>
    <col min="4100" max="4100" width="11.08203125" style="1" customWidth="1"/>
    <col min="4101" max="4101" width="25.6640625" style="1" customWidth="1"/>
    <col min="4102" max="4102" width="4.25" style="1" customWidth="1"/>
    <col min="4103" max="4352" width="8.6640625" style="1"/>
    <col min="4353" max="4353" width="2.4140625" style="1" customWidth="1"/>
    <col min="4354" max="4354" width="4.25" style="1" customWidth="1"/>
    <col min="4355" max="4355" width="36.1640625" style="1" customWidth="1"/>
    <col min="4356" max="4356" width="11.08203125" style="1" customWidth="1"/>
    <col min="4357" max="4357" width="25.6640625" style="1" customWidth="1"/>
    <col min="4358" max="4358" width="4.25" style="1" customWidth="1"/>
    <col min="4359" max="4608" width="8.6640625" style="1"/>
    <col min="4609" max="4609" width="2.4140625" style="1" customWidth="1"/>
    <col min="4610" max="4610" width="4.25" style="1" customWidth="1"/>
    <col min="4611" max="4611" width="36.1640625" style="1" customWidth="1"/>
    <col min="4612" max="4612" width="11.08203125" style="1" customWidth="1"/>
    <col min="4613" max="4613" width="25.6640625" style="1" customWidth="1"/>
    <col min="4614" max="4614" width="4.25" style="1" customWidth="1"/>
    <col min="4615" max="4864" width="8.6640625" style="1"/>
    <col min="4865" max="4865" width="2.4140625" style="1" customWidth="1"/>
    <col min="4866" max="4866" width="4.25" style="1" customWidth="1"/>
    <col min="4867" max="4867" width="36.1640625" style="1" customWidth="1"/>
    <col min="4868" max="4868" width="11.08203125" style="1" customWidth="1"/>
    <col min="4869" max="4869" width="25.6640625" style="1" customWidth="1"/>
    <col min="4870" max="4870" width="4.25" style="1" customWidth="1"/>
    <col min="4871" max="5120" width="8.6640625" style="1"/>
    <col min="5121" max="5121" width="2.4140625" style="1" customWidth="1"/>
    <col min="5122" max="5122" width="4.25" style="1" customWidth="1"/>
    <col min="5123" max="5123" width="36.1640625" style="1" customWidth="1"/>
    <col min="5124" max="5124" width="11.08203125" style="1" customWidth="1"/>
    <col min="5125" max="5125" width="25.6640625" style="1" customWidth="1"/>
    <col min="5126" max="5126" width="4.25" style="1" customWidth="1"/>
    <col min="5127" max="5376" width="8.6640625" style="1"/>
    <col min="5377" max="5377" width="2.4140625" style="1" customWidth="1"/>
    <col min="5378" max="5378" width="4.25" style="1" customWidth="1"/>
    <col min="5379" max="5379" width="36.1640625" style="1" customWidth="1"/>
    <col min="5380" max="5380" width="11.08203125" style="1" customWidth="1"/>
    <col min="5381" max="5381" width="25.6640625" style="1" customWidth="1"/>
    <col min="5382" max="5382" width="4.25" style="1" customWidth="1"/>
    <col min="5383" max="5632" width="8.6640625" style="1"/>
    <col min="5633" max="5633" width="2.4140625" style="1" customWidth="1"/>
    <col min="5634" max="5634" width="4.25" style="1" customWidth="1"/>
    <col min="5635" max="5635" width="36.1640625" style="1" customWidth="1"/>
    <col min="5636" max="5636" width="11.08203125" style="1" customWidth="1"/>
    <col min="5637" max="5637" width="25.6640625" style="1" customWidth="1"/>
    <col min="5638" max="5638" width="4.25" style="1" customWidth="1"/>
    <col min="5639" max="5888" width="8.6640625" style="1"/>
    <col min="5889" max="5889" width="2.4140625" style="1" customWidth="1"/>
    <col min="5890" max="5890" width="4.25" style="1" customWidth="1"/>
    <col min="5891" max="5891" width="36.1640625" style="1" customWidth="1"/>
    <col min="5892" max="5892" width="11.08203125" style="1" customWidth="1"/>
    <col min="5893" max="5893" width="25.6640625" style="1" customWidth="1"/>
    <col min="5894" max="5894" width="4.25" style="1" customWidth="1"/>
    <col min="5895" max="6144" width="8.6640625" style="1"/>
    <col min="6145" max="6145" width="2.4140625" style="1" customWidth="1"/>
    <col min="6146" max="6146" width="4.25" style="1" customWidth="1"/>
    <col min="6147" max="6147" width="36.1640625" style="1" customWidth="1"/>
    <col min="6148" max="6148" width="11.08203125" style="1" customWidth="1"/>
    <col min="6149" max="6149" width="25.6640625" style="1" customWidth="1"/>
    <col min="6150" max="6150" width="4.25" style="1" customWidth="1"/>
    <col min="6151" max="6400" width="8.6640625" style="1"/>
    <col min="6401" max="6401" width="2.4140625" style="1" customWidth="1"/>
    <col min="6402" max="6402" width="4.25" style="1" customWidth="1"/>
    <col min="6403" max="6403" width="36.1640625" style="1" customWidth="1"/>
    <col min="6404" max="6404" width="11.08203125" style="1" customWidth="1"/>
    <col min="6405" max="6405" width="25.6640625" style="1" customWidth="1"/>
    <col min="6406" max="6406" width="4.25" style="1" customWidth="1"/>
    <col min="6407" max="6656" width="8.6640625" style="1"/>
    <col min="6657" max="6657" width="2.4140625" style="1" customWidth="1"/>
    <col min="6658" max="6658" width="4.25" style="1" customWidth="1"/>
    <col min="6659" max="6659" width="36.1640625" style="1" customWidth="1"/>
    <col min="6660" max="6660" width="11.08203125" style="1" customWidth="1"/>
    <col min="6661" max="6661" width="25.6640625" style="1" customWidth="1"/>
    <col min="6662" max="6662" width="4.25" style="1" customWidth="1"/>
    <col min="6663" max="6912" width="8.6640625" style="1"/>
    <col min="6913" max="6913" width="2.4140625" style="1" customWidth="1"/>
    <col min="6914" max="6914" width="4.25" style="1" customWidth="1"/>
    <col min="6915" max="6915" width="36.1640625" style="1" customWidth="1"/>
    <col min="6916" max="6916" width="11.08203125" style="1" customWidth="1"/>
    <col min="6917" max="6917" width="25.6640625" style="1" customWidth="1"/>
    <col min="6918" max="6918" width="4.25" style="1" customWidth="1"/>
    <col min="6919" max="7168" width="8.6640625" style="1"/>
    <col min="7169" max="7169" width="2.4140625" style="1" customWidth="1"/>
    <col min="7170" max="7170" width="4.25" style="1" customWidth="1"/>
    <col min="7171" max="7171" width="36.1640625" style="1" customWidth="1"/>
    <col min="7172" max="7172" width="11.08203125" style="1" customWidth="1"/>
    <col min="7173" max="7173" width="25.6640625" style="1" customWidth="1"/>
    <col min="7174" max="7174" width="4.25" style="1" customWidth="1"/>
    <col min="7175" max="7424" width="8.6640625" style="1"/>
    <col min="7425" max="7425" width="2.4140625" style="1" customWidth="1"/>
    <col min="7426" max="7426" width="4.25" style="1" customWidth="1"/>
    <col min="7427" max="7427" width="36.1640625" style="1" customWidth="1"/>
    <col min="7428" max="7428" width="11.08203125" style="1" customWidth="1"/>
    <col min="7429" max="7429" width="25.6640625" style="1" customWidth="1"/>
    <col min="7430" max="7430" width="4.25" style="1" customWidth="1"/>
    <col min="7431" max="7680" width="8.6640625" style="1"/>
    <col min="7681" max="7681" width="2.4140625" style="1" customWidth="1"/>
    <col min="7682" max="7682" width="4.25" style="1" customWidth="1"/>
    <col min="7683" max="7683" width="36.1640625" style="1" customWidth="1"/>
    <col min="7684" max="7684" width="11.08203125" style="1" customWidth="1"/>
    <col min="7685" max="7685" width="25.6640625" style="1" customWidth="1"/>
    <col min="7686" max="7686" width="4.25" style="1" customWidth="1"/>
    <col min="7687" max="7936" width="8.6640625" style="1"/>
    <col min="7937" max="7937" width="2.4140625" style="1" customWidth="1"/>
    <col min="7938" max="7938" width="4.25" style="1" customWidth="1"/>
    <col min="7939" max="7939" width="36.1640625" style="1" customWidth="1"/>
    <col min="7940" max="7940" width="11.08203125" style="1" customWidth="1"/>
    <col min="7941" max="7941" width="25.6640625" style="1" customWidth="1"/>
    <col min="7942" max="7942" width="4.25" style="1" customWidth="1"/>
    <col min="7943" max="8192" width="8.6640625" style="1"/>
    <col min="8193" max="8193" width="2.4140625" style="1" customWidth="1"/>
    <col min="8194" max="8194" width="4.25" style="1" customWidth="1"/>
    <col min="8195" max="8195" width="36.1640625" style="1" customWidth="1"/>
    <col min="8196" max="8196" width="11.08203125" style="1" customWidth="1"/>
    <col min="8197" max="8197" width="25.6640625" style="1" customWidth="1"/>
    <col min="8198" max="8198" width="4.25" style="1" customWidth="1"/>
    <col min="8199" max="8448" width="8.6640625" style="1"/>
    <col min="8449" max="8449" width="2.4140625" style="1" customWidth="1"/>
    <col min="8450" max="8450" width="4.25" style="1" customWidth="1"/>
    <col min="8451" max="8451" width="36.1640625" style="1" customWidth="1"/>
    <col min="8452" max="8452" width="11.08203125" style="1" customWidth="1"/>
    <col min="8453" max="8453" width="25.6640625" style="1" customWidth="1"/>
    <col min="8454" max="8454" width="4.25" style="1" customWidth="1"/>
    <col min="8455" max="8704" width="8.6640625" style="1"/>
    <col min="8705" max="8705" width="2.4140625" style="1" customWidth="1"/>
    <col min="8706" max="8706" width="4.25" style="1" customWidth="1"/>
    <col min="8707" max="8707" width="36.1640625" style="1" customWidth="1"/>
    <col min="8708" max="8708" width="11.08203125" style="1" customWidth="1"/>
    <col min="8709" max="8709" width="25.6640625" style="1" customWidth="1"/>
    <col min="8710" max="8710" width="4.25" style="1" customWidth="1"/>
    <col min="8711" max="8960" width="8.6640625" style="1"/>
    <col min="8961" max="8961" width="2.4140625" style="1" customWidth="1"/>
    <col min="8962" max="8962" width="4.25" style="1" customWidth="1"/>
    <col min="8963" max="8963" width="36.1640625" style="1" customWidth="1"/>
    <col min="8964" max="8964" width="11.08203125" style="1" customWidth="1"/>
    <col min="8965" max="8965" width="25.6640625" style="1" customWidth="1"/>
    <col min="8966" max="8966" width="4.25" style="1" customWidth="1"/>
    <col min="8967" max="9216" width="8.6640625" style="1"/>
    <col min="9217" max="9217" width="2.4140625" style="1" customWidth="1"/>
    <col min="9218" max="9218" width="4.25" style="1" customWidth="1"/>
    <col min="9219" max="9219" width="36.1640625" style="1" customWidth="1"/>
    <col min="9220" max="9220" width="11.08203125" style="1" customWidth="1"/>
    <col min="9221" max="9221" width="25.6640625" style="1" customWidth="1"/>
    <col min="9222" max="9222" width="4.25" style="1" customWidth="1"/>
    <col min="9223" max="9472" width="8.6640625" style="1"/>
    <col min="9473" max="9473" width="2.4140625" style="1" customWidth="1"/>
    <col min="9474" max="9474" width="4.25" style="1" customWidth="1"/>
    <col min="9475" max="9475" width="36.1640625" style="1" customWidth="1"/>
    <col min="9476" max="9476" width="11.08203125" style="1" customWidth="1"/>
    <col min="9477" max="9477" width="25.6640625" style="1" customWidth="1"/>
    <col min="9478" max="9478" width="4.25" style="1" customWidth="1"/>
    <col min="9479" max="9728" width="8.6640625" style="1"/>
    <col min="9729" max="9729" width="2.4140625" style="1" customWidth="1"/>
    <col min="9730" max="9730" width="4.25" style="1" customWidth="1"/>
    <col min="9731" max="9731" width="36.1640625" style="1" customWidth="1"/>
    <col min="9732" max="9732" width="11.08203125" style="1" customWidth="1"/>
    <col min="9733" max="9733" width="25.6640625" style="1" customWidth="1"/>
    <col min="9734" max="9734" width="4.25" style="1" customWidth="1"/>
    <col min="9735" max="9984" width="8.6640625" style="1"/>
    <col min="9985" max="9985" width="2.4140625" style="1" customWidth="1"/>
    <col min="9986" max="9986" width="4.25" style="1" customWidth="1"/>
    <col min="9987" max="9987" width="36.1640625" style="1" customWidth="1"/>
    <col min="9988" max="9988" width="11.08203125" style="1" customWidth="1"/>
    <col min="9989" max="9989" width="25.6640625" style="1" customWidth="1"/>
    <col min="9990" max="9990" width="4.25" style="1" customWidth="1"/>
    <col min="9991" max="10240" width="8.6640625" style="1"/>
    <col min="10241" max="10241" width="2.4140625" style="1" customWidth="1"/>
    <col min="10242" max="10242" width="4.25" style="1" customWidth="1"/>
    <col min="10243" max="10243" width="36.1640625" style="1" customWidth="1"/>
    <col min="10244" max="10244" width="11.08203125" style="1" customWidth="1"/>
    <col min="10245" max="10245" width="25.6640625" style="1" customWidth="1"/>
    <col min="10246" max="10246" width="4.25" style="1" customWidth="1"/>
    <col min="10247" max="10496" width="8.6640625" style="1"/>
    <col min="10497" max="10497" width="2.4140625" style="1" customWidth="1"/>
    <col min="10498" max="10498" width="4.25" style="1" customWidth="1"/>
    <col min="10499" max="10499" width="36.1640625" style="1" customWidth="1"/>
    <col min="10500" max="10500" width="11.08203125" style="1" customWidth="1"/>
    <col min="10501" max="10501" width="25.6640625" style="1" customWidth="1"/>
    <col min="10502" max="10502" width="4.25" style="1" customWidth="1"/>
    <col min="10503" max="10752" width="8.6640625" style="1"/>
    <col min="10753" max="10753" width="2.4140625" style="1" customWidth="1"/>
    <col min="10754" max="10754" width="4.25" style="1" customWidth="1"/>
    <col min="10755" max="10755" width="36.1640625" style="1" customWidth="1"/>
    <col min="10756" max="10756" width="11.08203125" style="1" customWidth="1"/>
    <col min="10757" max="10757" width="25.6640625" style="1" customWidth="1"/>
    <col min="10758" max="10758" width="4.25" style="1" customWidth="1"/>
    <col min="10759" max="11008" width="8.6640625" style="1"/>
    <col min="11009" max="11009" width="2.4140625" style="1" customWidth="1"/>
    <col min="11010" max="11010" width="4.25" style="1" customWidth="1"/>
    <col min="11011" max="11011" width="36.1640625" style="1" customWidth="1"/>
    <col min="11012" max="11012" width="11.08203125" style="1" customWidth="1"/>
    <col min="11013" max="11013" width="25.6640625" style="1" customWidth="1"/>
    <col min="11014" max="11014" width="4.25" style="1" customWidth="1"/>
    <col min="11015" max="11264" width="8.6640625" style="1"/>
    <col min="11265" max="11265" width="2.4140625" style="1" customWidth="1"/>
    <col min="11266" max="11266" width="4.25" style="1" customWidth="1"/>
    <col min="11267" max="11267" width="36.1640625" style="1" customWidth="1"/>
    <col min="11268" max="11268" width="11.08203125" style="1" customWidth="1"/>
    <col min="11269" max="11269" width="25.6640625" style="1" customWidth="1"/>
    <col min="11270" max="11270" width="4.25" style="1" customWidth="1"/>
    <col min="11271" max="11520" width="8.6640625" style="1"/>
    <col min="11521" max="11521" width="2.4140625" style="1" customWidth="1"/>
    <col min="11522" max="11522" width="4.25" style="1" customWidth="1"/>
    <col min="11523" max="11523" width="36.1640625" style="1" customWidth="1"/>
    <col min="11524" max="11524" width="11.08203125" style="1" customWidth="1"/>
    <col min="11525" max="11525" width="25.6640625" style="1" customWidth="1"/>
    <col min="11526" max="11526" width="4.25" style="1" customWidth="1"/>
    <col min="11527" max="11776" width="8.6640625" style="1"/>
    <col min="11777" max="11777" width="2.4140625" style="1" customWidth="1"/>
    <col min="11778" max="11778" width="4.25" style="1" customWidth="1"/>
    <col min="11779" max="11779" width="36.1640625" style="1" customWidth="1"/>
    <col min="11780" max="11780" width="11.08203125" style="1" customWidth="1"/>
    <col min="11781" max="11781" width="25.6640625" style="1" customWidth="1"/>
    <col min="11782" max="11782" width="4.25" style="1" customWidth="1"/>
    <col min="11783" max="12032" width="8.6640625" style="1"/>
    <col min="12033" max="12033" width="2.4140625" style="1" customWidth="1"/>
    <col min="12034" max="12034" width="4.25" style="1" customWidth="1"/>
    <col min="12035" max="12035" width="36.1640625" style="1" customWidth="1"/>
    <col min="12036" max="12036" width="11.08203125" style="1" customWidth="1"/>
    <col min="12037" max="12037" width="25.6640625" style="1" customWidth="1"/>
    <col min="12038" max="12038" width="4.25" style="1" customWidth="1"/>
    <col min="12039" max="12288" width="8.6640625" style="1"/>
    <col min="12289" max="12289" width="2.4140625" style="1" customWidth="1"/>
    <col min="12290" max="12290" width="4.25" style="1" customWidth="1"/>
    <col min="12291" max="12291" width="36.1640625" style="1" customWidth="1"/>
    <col min="12292" max="12292" width="11.08203125" style="1" customWidth="1"/>
    <col min="12293" max="12293" width="25.6640625" style="1" customWidth="1"/>
    <col min="12294" max="12294" width="4.25" style="1" customWidth="1"/>
    <col min="12295" max="12544" width="8.6640625" style="1"/>
    <col min="12545" max="12545" width="2.4140625" style="1" customWidth="1"/>
    <col min="12546" max="12546" width="4.25" style="1" customWidth="1"/>
    <col min="12547" max="12547" width="36.1640625" style="1" customWidth="1"/>
    <col min="12548" max="12548" width="11.08203125" style="1" customWidth="1"/>
    <col min="12549" max="12549" width="25.6640625" style="1" customWidth="1"/>
    <col min="12550" max="12550" width="4.25" style="1" customWidth="1"/>
    <col min="12551" max="12800" width="8.6640625" style="1"/>
    <col min="12801" max="12801" width="2.4140625" style="1" customWidth="1"/>
    <col min="12802" max="12802" width="4.25" style="1" customWidth="1"/>
    <col min="12803" max="12803" width="36.1640625" style="1" customWidth="1"/>
    <col min="12804" max="12804" width="11.08203125" style="1" customWidth="1"/>
    <col min="12805" max="12805" width="25.6640625" style="1" customWidth="1"/>
    <col min="12806" max="12806" width="4.25" style="1" customWidth="1"/>
    <col min="12807" max="13056" width="8.6640625" style="1"/>
    <col min="13057" max="13057" width="2.4140625" style="1" customWidth="1"/>
    <col min="13058" max="13058" width="4.25" style="1" customWidth="1"/>
    <col min="13059" max="13059" width="36.1640625" style="1" customWidth="1"/>
    <col min="13060" max="13060" width="11.08203125" style="1" customWidth="1"/>
    <col min="13061" max="13061" width="25.6640625" style="1" customWidth="1"/>
    <col min="13062" max="13062" width="4.25" style="1" customWidth="1"/>
    <col min="13063" max="13312" width="8.6640625" style="1"/>
    <col min="13313" max="13313" width="2.4140625" style="1" customWidth="1"/>
    <col min="13314" max="13314" width="4.25" style="1" customWidth="1"/>
    <col min="13315" max="13315" width="36.1640625" style="1" customWidth="1"/>
    <col min="13316" max="13316" width="11.08203125" style="1" customWidth="1"/>
    <col min="13317" max="13317" width="25.6640625" style="1" customWidth="1"/>
    <col min="13318" max="13318" width="4.25" style="1" customWidth="1"/>
    <col min="13319" max="13568" width="8.6640625" style="1"/>
    <col min="13569" max="13569" width="2.4140625" style="1" customWidth="1"/>
    <col min="13570" max="13570" width="4.25" style="1" customWidth="1"/>
    <col min="13571" max="13571" width="36.1640625" style="1" customWidth="1"/>
    <col min="13572" max="13572" width="11.08203125" style="1" customWidth="1"/>
    <col min="13573" max="13573" width="25.6640625" style="1" customWidth="1"/>
    <col min="13574" max="13574" width="4.25" style="1" customWidth="1"/>
    <col min="13575" max="13824" width="8.6640625" style="1"/>
    <col min="13825" max="13825" width="2.4140625" style="1" customWidth="1"/>
    <col min="13826" max="13826" width="4.25" style="1" customWidth="1"/>
    <col min="13827" max="13827" width="36.1640625" style="1" customWidth="1"/>
    <col min="13828" max="13828" width="11.08203125" style="1" customWidth="1"/>
    <col min="13829" max="13829" width="25.6640625" style="1" customWidth="1"/>
    <col min="13830" max="13830" width="4.25" style="1" customWidth="1"/>
    <col min="13831" max="14080" width="8.6640625" style="1"/>
    <col min="14081" max="14081" width="2.4140625" style="1" customWidth="1"/>
    <col min="14082" max="14082" width="4.25" style="1" customWidth="1"/>
    <col min="14083" max="14083" width="36.1640625" style="1" customWidth="1"/>
    <col min="14084" max="14084" width="11.08203125" style="1" customWidth="1"/>
    <col min="14085" max="14085" width="25.6640625" style="1" customWidth="1"/>
    <col min="14086" max="14086" width="4.25" style="1" customWidth="1"/>
    <col min="14087" max="14336" width="8.6640625" style="1"/>
    <col min="14337" max="14337" width="2.4140625" style="1" customWidth="1"/>
    <col min="14338" max="14338" width="4.25" style="1" customWidth="1"/>
    <col min="14339" max="14339" width="36.1640625" style="1" customWidth="1"/>
    <col min="14340" max="14340" width="11.08203125" style="1" customWidth="1"/>
    <col min="14341" max="14341" width="25.6640625" style="1" customWidth="1"/>
    <col min="14342" max="14342" width="4.25" style="1" customWidth="1"/>
    <col min="14343" max="14592" width="8.6640625" style="1"/>
    <col min="14593" max="14593" width="2.4140625" style="1" customWidth="1"/>
    <col min="14594" max="14594" width="4.25" style="1" customWidth="1"/>
    <col min="14595" max="14595" width="36.1640625" style="1" customWidth="1"/>
    <col min="14596" max="14596" width="11.08203125" style="1" customWidth="1"/>
    <col min="14597" max="14597" width="25.6640625" style="1" customWidth="1"/>
    <col min="14598" max="14598" width="4.25" style="1" customWidth="1"/>
    <col min="14599" max="14848" width="8.6640625" style="1"/>
    <col min="14849" max="14849" width="2.4140625" style="1" customWidth="1"/>
    <col min="14850" max="14850" width="4.25" style="1" customWidth="1"/>
    <col min="14851" max="14851" width="36.1640625" style="1" customWidth="1"/>
    <col min="14852" max="14852" width="11.08203125" style="1" customWidth="1"/>
    <col min="14853" max="14853" width="25.6640625" style="1" customWidth="1"/>
    <col min="14854" max="14854" width="4.25" style="1" customWidth="1"/>
    <col min="14855" max="15104" width="8.6640625" style="1"/>
    <col min="15105" max="15105" width="2.4140625" style="1" customWidth="1"/>
    <col min="15106" max="15106" width="4.25" style="1" customWidth="1"/>
    <col min="15107" max="15107" width="36.1640625" style="1" customWidth="1"/>
    <col min="15108" max="15108" width="11.08203125" style="1" customWidth="1"/>
    <col min="15109" max="15109" width="25.6640625" style="1" customWidth="1"/>
    <col min="15110" max="15110" width="4.25" style="1" customWidth="1"/>
    <col min="15111" max="15360" width="8.6640625" style="1"/>
    <col min="15361" max="15361" width="2.4140625" style="1" customWidth="1"/>
    <col min="15362" max="15362" width="4.25" style="1" customWidth="1"/>
    <col min="15363" max="15363" width="36.1640625" style="1" customWidth="1"/>
    <col min="15364" max="15364" width="11.08203125" style="1" customWidth="1"/>
    <col min="15365" max="15365" width="25.6640625" style="1" customWidth="1"/>
    <col min="15366" max="15366" width="4.25" style="1" customWidth="1"/>
    <col min="15367" max="15616" width="8.6640625" style="1"/>
    <col min="15617" max="15617" width="2.4140625" style="1" customWidth="1"/>
    <col min="15618" max="15618" width="4.25" style="1" customWidth="1"/>
    <col min="15619" max="15619" width="36.1640625" style="1" customWidth="1"/>
    <col min="15620" max="15620" width="11.08203125" style="1" customWidth="1"/>
    <col min="15621" max="15621" width="25.6640625" style="1" customWidth="1"/>
    <col min="15622" max="15622" width="4.25" style="1" customWidth="1"/>
    <col min="15623" max="15872" width="8.6640625" style="1"/>
    <col min="15873" max="15873" width="2.4140625" style="1" customWidth="1"/>
    <col min="15874" max="15874" width="4.25" style="1" customWidth="1"/>
    <col min="15875" max="15875" width="36.1640625" style="1" customWidth="1"/>
    <col min="15876" max="15876" width="11.08203125" style="1" customWidth="1"/>
    <col min="15877" max="15877" width="25.6640625" style="1" customWidth="1"/>
    <col min="15878" max="15878" width="4.25" style="1" customWidth="1"/>
    <col min="15879" max="16128" width="8.6640625" style="1"/>
    <col min="16129" max="16129" width="2.4140625" style="1" customWidth="1"/>
    <col min="16130" max="16130" width="4.25" style="1" customWidth="1"/>
    <col min="16131" max="16131" width="36.1640625" style="1" customWidth="1"/>
    <col min="16132" max="16132" width="11.08203125" style="1" customWidth="1"/>
    <col min="16133" max="16133" width="25.6640625" style="1" customWidth="1"/>
    <col min="16134" max="16134" width="4.25" style="1" customWidth="1"/>
    <col min="16135" max="16384" width="8.6640625" style="1"/>
  </cols>
  <sheetData>
    <row r="1" spans="2:6">
      <c r="C1" s="213"/>
      <c r="D1" s="213"/>
      <c r="E1" s="213"/>
      <c r="F1" s="2"/>
    </row>
    <row r="2" spans="2:6" ht="16.5">
      <c r="B2" s="56" t="s">
        <v>116</v>
      </c>
      <c r="F2" s="2"/>
    </row>
    <row r="3" spans="2:6" ht="16.5">
      <c r="C3" s="57" t="s">
        <v>117</v>
      </c>
      <c r="F3" s="2"/>
    </row>
    <row r="4" spans="2:6" ht="16.5">
      <c r="C4" s="56"/>
      <c r="F4" s="2"/>
    </row>
    <row r="5" spans="2:6" ht="25" customHeight="1">
      <c r="C5" s="56"/>
      <c r="D5" s="3" t="s">
        <v>118</v>
      </c>
      <c r="E5" s="58">
        <f>提出書類確認リスト!$D$8</f>
        <v>0</v>
      </c>
      <c r="F5" s="2"/>
    </row>
    <row r="6" spans="2:6" ht="25" customHeight="1">
      <c r="D6" s="59" t="s">
        <v>119</v>
      </c>
      <c r="E6" s="60"/>
      <c r="F6" s="2"/>
    </row>
    <row r="7" spans="2:6">
      <c r="D7" s="61"/>
      <c r="E7" s="62"/>
      <c r="F7" s="2"/>
    </row>
    <row r="8" spans="2:6">
      <c r="F8" s="2"/>
    </row>
    <row r="9" spans="2:6" ht="27" customHeight="1">
      <c r="B9" s="63" t="s">
        <v>48</v>
      </c>
      <c r="C9" s="3" t="s">
        <v>120</v>
      </c>
      <c r="D9" s="64" t="s">
        <v>121</v>
      </c>
      <c r="E9" s="3" t="s">
        <v>147</v>
      </c>
      <c r="F9" s="2"/>
    </row>
    <row r="10" spans="2:6" ht="18" customHeight="1">
      <c r="B10" s="357" t="s">
        <v>75</v>
      </c>
      <c r="C10" s="65" t="s">
        <v>122</v>
      </c>
      <c r="D10" s="65"/>
      <c r="E10" s="66"/>
      <c r="F10" s="2"/>
    </row>
    <row r="11" spans="2:6" ht="18" customHeight="1">
      <c r="B11" s="358"/>
      <c r="C11" s="65" t="s">
        <v>123</v>
      </c>
      <c r="D11" s="65"/>
      <c r="E11" s="66"/>
      <c r="F11" s="2"/>
    </row>
    <row r="12" spans="2:6" ht="18" customHeight="1">
      <c r="B12" s="358"/>
      <c r="C12" s="65" t="s">
        <v>124</v>
      </c>
      <c r="D12" s="65"/>
      <c r="E12" s="66"/>
      <c r="F12" s="2"/>
    </row>
    <row r="13" spans="2:6" ht="18" customHeight="1">
      <c r="B13" s="358"/>
      <c r="C13" s="65" t="s">
        <v>125</v>
      </c>
      <c r="D13" s="65"/>
      <c r="E13" s="66"/>
      <c r="F13" s="2"/>
    </row>
    <row r="14" spans="2:6" ht="18" customHeight="1">
      <c r="B14" s="358"/>
      <c r="C14" s="65" t="s">
        <v>126</v>
      </c>
      <c r="D14" s="65"/>
      <c r="E14" s="66"/>
      <c r="F14" s="2"/>
    </row>
    <row r="15" spans="2:6" ht="18" customHeight="1">
      <c r="B15" s="358"/>
      <c r="C15" s="65" t="s">
        <v>127</v>
      </c>
      <c r="D15" s="65"/>
      <c r="E15" s="66"/>
      <c r="F15" s="2"/>
    </row>
    <row r="16" spans="2:6" ht="18" customHeight="1">
      <c r="B16" s="358"/>
      <c r="C16" s="65" t="s">
        <v>128</v>
      </c>
      <c r="D16" s="65"/>
      <c r="E16" s="66"/>
      <c r="F16" s="2"/>
    </row>
    <row r="17" spans="2:6" ht="18" customHeight="1">
      <c r="B17" s="358"/>
      <c r="C17" s="65"/>
      <c r="D17" s="65"/>
      <c r="E17" s="66"/>
      <c r="F17" s="2"/>
    </row>
    <row r="18" spans="2:6" ht="18" customHeight="1">
      <c r="B18" s="358"/>
      <c r="C18" s="65"/>
      <c r="D18" s="65"/>
      <c r="E18" s="66"/>
      <c r="F18" s="2"/>
    </row>
    <row r="19" spans="2:6" ht="18" customHeight="1">
      <c r="B19" s="358"/>
      <c r="C19" s="65"/>
      <c r="D19" s="65"/>
      <c r="E19" s="66"/>
      <c r="F19" s="2"/>
    </row>
    <row r="20" spans="2:6" ht="18" customHeight="1">
      <c r="B20" s="358"/>
      <c r="C20" s="65"/>
      <c r="D20" s="65"/>
      <c r="E20" s="66"/>
      <c r="F20" s="2"/>
    </row>
    <row r="21" spans="2:6" ht="18" customHeight="1">
      <c r="B21" s="358"/>
      <c r="C21" s="65"/>
      <c r="D21" s="65"/>
      <c r="E21" s="66"/>
      <c r="F21" s="2"/>
    </row>
    <row r="22" spans="2:6" ht="18" customHeight="1">
      <c r="B22" s="358"/>
      <c r="C22" s="65"/>
      <c r="D22" s="65"/>
      <c r="E22" s="66"/>
      <c r="F22" s="2"/>
    </row>
    <row r="23" spans="2:6" ht="18" customHeight="1">
      <c r="B23" s="359"/>
      <c r="C23" s="3" t="s">
        <v>5</v>
      </c>
      <c r="D23" s="63">
        <f>SUM(D10:D22)</f>
        <v>0</v>
      </c>
      <c r="E23" s="67">
        <f>SUM(E10:E22)</f>
        <v>0</v>
      </c>
      <c r="F23" s="2"/>
    </row>
    <row r="24" spans="2:6" ht="18" customHeight="1">
      <c r="B24" s="357" t="s">
        <v>129</v>
      </c>
      <c r="C24" s="65" t="s">
        <v>122</v>
      </c>
      <c r="D24" s="65"/>
      <c r="E24" s="66"/>
      <c r="F24" s="2"/>
    </row>
    <row r="25" spans="2:6" ht="18" customHeight="1">
      <c r="B25" s="358"/>
      <c r="C25" s="65" t="s">
        <v>123</v>
      </c>
      <c r="D25" s="65"/>
      <c r="E25" s="66"/>
      <c r="F25" s="2"/>
    </row>
    <row r="26" spans="2:6" ht="18" customHeight="1">
      <c r="B26" s="358"/>
      <c r="C26" s="65" t="s">
        <v>124</v>
      </c>
      <c r="D26" s="65"/>
      <c r="E26" s="66"/>
      <c r="F26" s="2"/>
    </row>
    <row r="27" spans="2:6" ht="18" customHeight="1">
      <c r="B27" s="358"/>
      <c r="C27" s="65" t="s">
        <v>125</v>
      </c>
      <c r="D27" s="65"/>
      <c r="E27" s="66"/>
      <c r="F27" s="2"/>
    </row>
    <row r="28" spans="2:6" ht="18" customHeight="1">
      <c r="B28" s="358"/>
      <c r="C28" s="65" t="s">
        <v>126</v>
      </c>
      <c r="D28" s="65"/>
      <c r="E28" s="66"/>
      <c r="F28" s="2"/>
    </row>
    <row r="29" spans="2:6" ht="18" customHeight="1">
      <c r="B29" s="358"/>
      <c r="C29" s="65" t="s">
        <v>127</v>
      </c>
      <c r="D29" s="65"/>
      <c r="E29" s="66"/>
      <c r="F29" s="2"/>
    </row>
    <row r="30" spans="2:6" ht="18" customHeight="1">
      <c r="B30" s="358"/>
      <c r="C30" s="65" t="s">
        <v>128</v>
      </c>
      <c r="D30" s="65"/>
      <c r="E30" s="66"/>
      <c r="F30" s="2"/>
    </row>
    <row r="31" spans="2:6" ht="18" customHeight="1">
      <c r="B31" s="358"/>
      <c r="C31" s="65"/>
      <c r="D31" s="65"/>
      <c r="E31" s="66"/>
      <c r="F31" s="2"/>
    </row>
    <row r="32" spans="2:6" ht="18" customHeight="1">
      <c r="B32" s="358"/>
      <c r="C32" s="65"/>
      <c r="D32" s="65"/>
      <c r="E32" s="66"/>
      <c r="F32" s="2"/>
    </row>
    <row r="33" spans="2:6" ht="18" customHeight="1">
      <c r="B33" s="358"/>
      <c r="C33" s="65"/>
      <c r="D33" s="65"/>
      <c r="E33" s="66"/>
      <c r="F33" s="2"/>
    </row>
    <row r="34" spans="2:6" ht="18" customHeight="1">
      <c r="B34" s="358"/>
      <c r="C34" s="65"/>
      <c r="D34" s="65"/>
      <c r="E34" s="66"/>
      <c r="F34" s="2"/>
    </row>
    <row r="35" spans="2:6" ht="18" customHeight="1">
      <c r="B35" s="358"/>
      <c r="C35" s="65"/>
      <c r="D35" s="65"/>
      <c r="E35" s="66"/>
      <c r="F35" s="2"/>
    </row>
    <row r="36" spans="2:6" ht="18" customHeight="1">
      <c r="B36" s="358"/>
      <c r="C36" s="65"/>
      <c r="D36" s="65"/>
      <c r="E36" s="66"/>
      <c r="F36" s="2"/>
    </row>
    <row r="37" spans="2:6" ht="18" customHeight="1">
      <c r="B37" s="359"/>
      <c r="C37" s="3" t="s">
        <v>5</v>
      </c>
      <c r="D37" s="63">
        <f>SUM(D24:D36)</f>
        <v>0</v>
      </c>
      <c r="E37" s="67">
        <f>SUM(E24:E36)</f>
        <v>0</v>
      </c>
      <c r="F37" s="2"/>
    </row>
    <row r="38" spans="2:6" ht="13.5" customHeight="1">
      <c r="C38" s="360" t="s">
        <v>130</v>
      </c>
      <c r="D38" s="360"/>
      <c r="E38" s="360"/>
      <c r="F38" s="68"/>
    </row>
    <row r="39" spans="2:6">
      <c r="C39" s="69"/>
      <c r="D39" s="69"/>
      <c r="E39" s="69"/>
      <c r="F39" s="68"/>
    </row>
    <row r="40" spans="2:6">
      <c r="C40" s="2"/>
      <c r="D40" s="2"/>
      <c r="E40" s="2"/>
      <c r="F40" s="2"/>
    </row>
  </sheetData>
  <mergeCells count="4">
    <mergeCell ref="C1:E1"/>
    <mergeCell ref="B10:B23"/>
    <mergeCell ref="B24:B37"/>
    <mergeCell ref="C38:E38"/>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0"/>
  <sheetViews>
    <sheetView zoomScaleNormal="100" workbookViewId="0">
      <selection activeCell="O5" sqref="O5:U5"/>
    </sheetView>
  </sheetViews>
  <sheetFormatPr defaultRowHeight="13"/>
  <cols>
    <col min="1" max="1" width="3.33203125" style="1" customWidth="1"/>
    <col min="2" max="2" width="4.25" style="1" customWidth="1"/>
    <col min="3" max="6" width="3.4140625" style="1" customWidth="1"/>
    <col min="7" max="18" width="4.25" style="1" customWidth="1"/>
    <col min="19" max="21" width="3.4140625" style="1" customWidth="1"/>
    <col min="22" max="22" width="4.25" style="1" customWidth="1"/>
    <col min="23" max="23" width="3.4140625" style="1" customWidth="1"/>
    <col min="24" max="256" width="8.6640625" style="1"/>
    <col min="257" max="257" width="3.33203125" style="1" customWidth="1"/>
    <col min="258" max="258" width="4.25" style="1" customWidth="1"/>
    <col min="259" max="262" width="3.4140625" style="1" customWidth="1"/>
    <col min="263" max="274" width="4.25" style="1" customWidth="1"/>
    <col min="275" max="277" width="3.4140625" style="1" customWidth="1"/>
    <col min="278" max="278" width="4.25" style="1" customWidth="1"/>
    <col min="279" max="279" width="3.4140625" style="1" customWidth="1"/>
    <col min="280" max="512" width="8.6640625" style="1"/>
    <col min="513" max="513" width="3.33203125" style="1" customWidth="1"/>
    <col min="514" max="514" width="4.25" style="1" customWidth="1"/>
    <col min="515" max="518" width="3.4140625" style="1" customWidth="1"/>
    <col min="519" max="530" width="4.25" style="1" customWidth="1"/>
    <col min="531" max="533" width="3.4140625" style="1" customWidth="1"/>
    <col min="534" max="534" width="4.25" style="1" customWidth="1"/>
    <col min="535" max="535" width="3.4140625" style="1" customWidth="1"/>
    <col min="536" max="768" width="8.6640625" style="1"/>
    <col min="769" max="769" width="3.33203125" style="1" customWidth="1"/>
    <col min="770" max="770" width="4.25" style="1" customWidth="1"/>
    <col min="771" max="774" width="3.4140625" style="1" customWidth="1"/>
    <col min="775" max="786" width="4.25" style="1" customWidth="1"/>
    <col min="787" max="789" width="3.4140625" style="1" customWidth="1"/>
    <col min="790" max="790" width="4.25" style="1" customWidth="1"/>
    <col min="791" max="791" width="3.4140625" style="1" customWidth="1"/>
    <col min="792" max="1024" width="8.6640625" style="1"/>
    <col min="1025" max="1025" width="3.33203125" style="1" customWidth="1"/>
    <col min="1026" max="1026" width="4.25" style="1" customWidth="1"/>
    <col min="1027" max="1030" width="3.4140625" style="1" customWidth="1"/>
    <col min="1031" max="1042" width="4.25" style="1" customWidth="1"/>
    <col min="1043" max="1045" width="3.4140625" style="1" customWidth="1"/>
    <col min="1046" max="1046" width="4.25" style="1" customWidth="1"/>
    <col min="1047" max="1047" width="3.4140625" style="1" customWidth="1"/>
    <col min="1048" max="1280" width="8.6640625" style="1"/>
    <col min="1281" max="1281" width="3.33203125" style="1" customWidth="1"/>
    <col min="1282" max="1282" width="4.25" style="1" customWidth="1"/>
    <col min="1283" max="1286" width="3.4140625" style="1" customWidth="1"/>
    <col min="1287" max="1298" width="4.25" style="1" customWidth="1"/>
    <col min="1299" max="1301" width="3.4140625" style="1" customWidth="1"/>
    <col min="1302" max="1302" width="4.25" style="1" customWidth="1"/>
    <col min="1303" max="1303" width="3.4140625" style="1" customWidth="1"/>
    <col min="1304" max="1536" width="8.6640625" style="1"/>
    <col min="1537" max="1537" width="3.33203125" style="1" customWidth="1"/>
    <col min="1538" max="1538" width="4.25" style="1" customWidth="1"/>
    <col min="1539" max="1542" width="3.4140625" style="1" customWidth="1"/>
    <col min="1543" max="1554" width="4.25" style="1" customWidth="1"/>
    <col min="1555" max="1557" width="3.4140625" style="1" customWidth="1"/>
    <col min="1558" max="1558" width="4.25" style="1" customWidth="1"/>
    <col min="1559" max="1559" width="3.4140625" style="1" customWidth="1"/>
    <col min="1560" max="1792" width="8.6640625" style="1"/>
    <col min="1793" max="1793" width="3.33203125" style="1" customWidth="1"/>
    <col min="1794" max="1794" width="4.25" style="1" customWidth="1"/>
    <col min="1795" max="1798" width="3.4140625" style="1" customWidth="1"/>
    <col min="1799" max="1810" width="4.25" style="1" customWidth="1"/>
    <col min="1811" max="1813" width="3.4140625" style="1" customWidth="1"/>
    <col min="1814" max="1814" width="4.25" style="1" customWidth="1"/>
    <col min="1815" max="1815" width="3.4140625" style="1" customWidth="1"/>
    <col min="1816" max="2048" width="8.6640625" style="1"/>
    <col min="2049" max="2049" width="3.33203125" style="1" customWidth="1"/>
    <col min="2050" max="2050" width="4.25" style="1" customWidth="1"/>
    <col min="2051" max="2054" width="3.4140625" style="1" customWidth="1"/>
    <col min="2055" max="2066" width="4.25" style="1" customWidth="1"/>
    <col min="2067" max="2069" width="3.4140625" style="1" customWidth="1"/>
    <col min="2070" max="2070" width="4.25" style="1" customWidth="1"/>
    <col min="2071" max="2071" width="3.4140625" style="1" customWidth="1"/>
    <col min="2072" max="2304" width="8.6640625" style="1"/>
    <col min="2305" max="2305" width="3.33203125" style="1" customWidth="1"/>
    <col min="2306" max="2306" width="4.25" style="1" customWidth="1"/>
    <col min="2307" max="2310" width="3.4140625" style="1" customWidth="1"/>
    <col min="2311" max="2322" width="4.25" style="1" customWidth="1"/>
    <col min="2323" max="2325" width="3.4140625" style="1" customWidth="1"/>
    <col min="2326" max="2326" width="4.25" style="1" customWidth="1"/>
    <col min="2327" max="2327" width="3.4140625" style="1" customWidth="1"/>
    <col min="2328" max="2560" width="8.6640625" style="1"/>
    <col min="2561" max="2561" width="3.33203125" style="1" customWidth="1"/>
    <col min="2562" max="2562" width="4.25" style="1" customWidth="1"/>
    <col min="2563" max="2566" width="3.4140625" style="1" customWidth="1"/>
    <col min="2567" max="2578" width="4.25" style="1" customWidth="1"/>
    <col min="2579" max="2581" width="3.4140625" style="1" customWidth="1"/>
    <col min="2582" max="2582" width="4.25" style="1" customWidth="1"/>
    <col min="2583" max="2583" width="3.4140625" style="1" customWidth="1"/>
    <col min="2584" max="2816" width="8.6640625" style="1"/>
    <col min="2817" max="2817" width="3.33203125" style="1" customWidth="1"/>
    <col min="2818" max="2818" width="4.25" style="1" customWidth="1"/>
    <col min="2819" max="2822" width="3.4140625" style="1" customWidth="1"/>
    <col min="2823" max="2834" width="4.25" style="1" customWidth="1"/>
    <col min="2835" max="2837" width="3.4140625" style="1" customWidth="1"/>
    <col min="2838" max="2838" width="4.25" style="1" customWidth="1"/>
    <col min="2839" max="2839" width="3.4140625" style="1" customWidth="1"/>
    <col min="2840" max="3072" width="8.6640625" style="1"/>
    <col min="3073" max="3073" width="3.33203125" style="1" customWidth="1"/>
    <col min="3074" max="3074" width="4.25" style="1" customWidth="1"/>
    <col min="3075" max="3078" width="3.4140625" style="1" customWidth="1"/>
    <col min="3079" max="3090" width="4.25" style="1" customWidth="1"/>
    <col min="3091" max="3093" width="3.4140625" style="1" customWidth="1"/>
    <col min="3094" max="3094" width="4.25" style="1" customWidth="1"/>
    <col min="3095" max="3095" width="3.4140625" style="1" customWidth="1"/>
    <col min="3096" max="3328" width="8.6640625" style="1"/>
    <col min="3329" max="3329" width="3.33203125" style="1" customWidth="1"/>
    <col min="3330" max="3330" width="4.25" style="1" customWidth="1"/>
    <col min="3331" max="3334" width="3.4140625" style="1" customWidth="1"/>
    <col min="3335" max="3346" width="4.25" style="1" customWidth="1"/>
    <col min="3347" max="3349" width="3.4140625" style="1" customWidth="1"/>
    <col min="3350" max="3350" width="4.25" style="1" customWidth="1"/>
    <col min="3351" max="3351" width="3.4140625" style="1" customWidth="1"/>
    <col min="3352" max="3584" width="8.6640625" style="1"/>
    <col min="3585" max="3585" width="3.33203125" style="1" customWidth="1"/>
    <col min="3586" max="3586" width="4.25" style="1" customWidth="1"/>
    <col min="3587" max="3590" width="3.4140625" style="1" customWidth="1"/>
    <col min="3591" max="3602" width="4.25" style="1" customWidth="1"/>
    <col min="3603" max="3605" width="3.4140625" style="1" customWidth="1"/>
    <col min="3606" max="3606" width="4.25" style="1" customWidth="1"/>
    <col min="3607" max="3607" width="3.4140625" style="1" customWidth="1"/>
    <col min="3608" max="3840" width="8.6640625" style="1"/>
    <col min="3841" max="3841" width="3.33203125" style="1" customWidth="1"/>
    <col min="3842" max="3842" width="4.25" style="1" customWidth="1"/>
    <col min="3843" max="3846" width="3.4140625" style="1" customWidth="1"/>
    <col min="3847" max="3858" width="4.25" style="1" customWidth="1"/>
    <col min="3859" max="3861" width="3.4140625" style="1" customWidth="1"/>
    <col min="3862" max="3862" width="4.25" style="1" customWidth="1"/>
    <col min="3863" max="3863" width="3.4140625" style="1" customWidth="1"/>
    <col min="3864" max="4096" width="8.6640625" style="1"/>
    <col min="4097" max="4097" width="3.33203125" style="1" customWidth="1"/>
    <col min="4098" max="4098" width="4.25" style="1" customWidth="1"/>
    <col min="4099" max="4102" width="3.4140625" style="1" customWidth="1"/>
    <col min="4103" max="4114" width="4.25" style="1" customWidth="1"/>
    <col min="4115" max="4117" width="3.4140625" style="1" customWidth="1"/>
    <col min="4118" max="4118" width="4.25" style="1" customWidth="1"/>
    <col min="4119" max="4119" width="3.4140625" style="1" customWidth="1"/>
    <col min="4120" max="4352" width="8.6640625" style="1"/>
    <col min="4353" max="4353" width="3.33203125" style="1" customWidth="1"/>
    <col min="4354" max="4354" width="4.25" style="1" customWidth="1"/>
    <col min="4355" max="4358" width="3.4140625" style="1" customWidth="1"/>
    <col min="4359" max="4370" width="4.25" style="1" customWidth="1"/>
    <col min="4371" max="4373" width="3.4140625" style="1" customWidth="1"/>
    <col min="4374" max="4374" width="4.25" style="1" customWidth="1"/>
    <col min="4375" max="4375" width="3.4140625" style="1" customWidth="1"/>
    <col min="4376" max="4608" width="8.6640625" style="1"/>
    <col min="4609" max="4609" width="3.33203125" style="1" customWidth="1"/>
    <col min="4610" max="4610" width="4.25" style="1" customWidth="1"/>
    <col min="4611" max="4614" width="3.4140625" style="1" customWidth="1"/>
    <col min="4615" max="4626" width="4.25" style="1" customWidth="1"/>
    <col min="4627" max="4629" width="3.4140625" style="1" customWidth="1"/>
    <col min="4630" max="4630" width="4.25" style="1" customWidth="1"/>
    <col min="4631" max="4631" width="3.4140625" style="1" customWidth="1"/>
    <col min="4632" max="4864" width="8.6640625" style="1"/>
    <col min="4865" max="4865" width="3.33203125" style="1" customWidth="1"/>
    <col min="4866" max="4866" width="4.25" style="1" customWidth="1"/>
    <col min="4867" max="4870" width="3.4140625" style="1" customWidth="1"/>
    <col min="4871" max="4882" width="4.25" style="1" customWidth="1"/>
    <col min="4883" max="4885" width="3.4140625" style="1" customWidth="1"/>
    <col min="4886" max="4886" width="4.25" style="1" customWidth="1"/>
    <col min="4887" max="4887" width="3.4140625" style="1" customWidth="1"/>
    <col min="4888" max="5120" width="8.6640625" style="1"/>
    <col min="5121" max="5121" width="3.33203125" style="1" customWidth="1"/>
    <col min="5122" max="5122" width="4.25" style="1" customWidth="1"/>
    <col min="5123" max="5126" width="3.4140625" style="1" customWidth="1"/>
    <col min="5127" max="5138" width="4.25" style="1" customWidth="1"/>
    <col min="5139" max="5141" width="3.4140625" style="1" customWidth="1"/>
    <col min="5142" max="5142" width="4.25" style="1" customWidth="1"/>
    <col min="5143" max="5143" width="3.4140625" style="1" customWidth="1"/>
    <col min="5144" max="5376" width="8.6640625" style="1"/>
    <col min="5377" max="5377" width="3.33203125" style="1" customWidth="1"/>
    <col min="5378" max="5378" width="4.25" style="1" customWidth="1"/>
    <col min="5379" max="5382" width="3.4140625" style="1" customWidth="1"/>
    <col min="5383" max="5394" width="4.25" style="1" customWidth="1"/>
    <col min="5395" max="5397" width="3.4140625" style="1" customWidth="1"/>
    <col min="5398" max="5398" width="4.25" style="1" customWidth="1"/>
    <col min="5399" max="5399" width="3.4140625" style="1" customWidth="1"/>
    <col min="5400" max="5632" width="8.6640625" style="1"/>
    <col min="5633" max="5633" width="3.33203125" style="1" customWidth="1"/>
    <col min="5634" max="5634" width="4.25" style="1" customWidth="1"/>
    <col min="5635" max="5638" width="3.4140625" style="1" customWidth="1"/>
    <col min="5639" max="5650" width="4.25" style="1" customWidth="1"/>
    <col min="5651" max="5653" width="3.4140625" style="1" customWidth="1"/>
    <col min="5654" max="5654" width="4.25" style="1" customWidth="1"/>
    <col min="5655" max="5655" width="3.4140625" style="1" customWidth="1"/>
    <col min="5656" max="5888" width="8.6640625" style="1"/>
    <col min="5889" max="5889" width="3.33203125" style="1" customWidth="1"/>
    <col min="5890" max="5890" width="4.25" style="1" customWidth="1"/>
    <col min="5891" max="5894" width="3.4140625" style="1" customWidth="1"/>
    <col min="5895" max="5906" width="4.25" style="1" customWidth="1"/>
    <col min="5907" max="5909" width="3.4140625" style="1" customWidth="1"/>
    <col min="5910" max="5910" width="4.25" style="1" customWidth="1"/>
    <col min="5911" max="5911" width="3.4140625" style="1" customWidth="1"/>
    <col min="5912" max="6144" width="8.6640625" style="1"/>
    <col min="6145" max="6145" width="3.33203125" style="1" customWidth="1"/>
    <col min="6146" max="6146" width="4.25" style="1" customWidth="1"/>
    <col min="6147" max="6150" width="3.4140625" style="1" customWidth="1"/>
    <col min="6151" max="6162" width="4.25" style="1" customWidth="1"/>
    <col min="6163" max="6165" width="3.4140625" style="1" customWidth="1"/>
    <col min="6166" max="6166" width="4.25" style="1" customWidth="1"/>
    <col min="6167" max="6167" width="3.4140625" style="1" customWidth="1"/>
    <col min="6168" max="6400" width="8.6640625" style="1"/>
    <col min="6401" max="6401" width="3.33203125" style="1" customWidth="1"/>
    <col min="6402" max="6402" width="4.25" style="1" customWidth="1"/>
    <col min="6403" max="6406" width="3.4140625" style="1" customWidth="1"/>
    <col min="6407" max="6418" width="4.25" style="1" customWidth="1"/>
    <col min="6419" max="6421" width="3.4140625" style="1" customWidth="1"/>
    <col min="6422" max="6422" width="4.25" style="1" customWidth="1"/>
    <col min="6423" max="6423" width="3.4140625" style="1" customWidth="1"/>
    <col min="6424" max="6656" width="8.6640625" style="1"/>
    <col min="6657" max="6657" width="3.33203125" style="1" customWidth="1"/>
    <col min="6658" max="6658" width="4.25" style="1" customWidth="1"/>
    <col min="6659" max="6662" width="3.4140625" style="1" customWidth="1"/>
    <col min="6663" max="6674" width="4.25" style="1" customWidth="1"/>
    <col min="6675" max="6677" width="3.4140625" style="1" customWidth="1"/>
    <col min="6678" max="6678" width="4.25" style="1" customWidth="1"/>
    <col min="6679" max="6679" width="3.4140625" style="1" customWidth="1"/>
    <col min="6680" max="6912" width="8.6640625" style="1"/>
    <col min="6913" max="6913" width="3.33203125" style="1" customWidth="1"/>
    <col min="6914" max="6914" width="4.25" style="1" customWidth="1"/>
    <col min="6915" max="6918" width="3.4140625" style="1" customWidth="1"/>
    <col min="6919" max="6930" width="4.25" style="1" customWidth="1"/>
    <col min="6931" max="6933" width="3.4140625" style="1" customWidth="1"/>
    <col min="6934" max="6934" width="4.25" style="1" customWidth="1"/>
    <col min="6935" max="6935" width="3.4140625" style="1" customWidth="1"/>
    <col min="6936" max="7168" width="8.6640625" style="1"/>
    <col min="7169" max="7169" width="3.33203125" style="1" customWidth="1"/>
    <col min="7170" max="7170" width="4.25" style="1" customWidth="1"/>
    <col min="7171" max="7174" width="3.4140625" style="1" customWidth="1"/>
    <col min="7175" max="7186" width="4.25" style="1" customWidth="1"/>
    <col min="7187" max="7189" width="3.4140625" style="1" customWidth="1"/>
    <col min="7190" max="7190" width="4.25" style="1" customWidth="1"/>
    <col min="7191" max="7191" width="3.4140625" style="1" customWidth="1"/>
    <col min="7192" max="7424" width="8.6640625" style="1"/>
    <col min="7425" max="7425" width="3.33203125" style="1" customWidth="1"/>
    <col min="7426" max="7426" width="4.25" style="1" customWidth="1"/>
    <col min="7427" max="7430" width="3.4140625" style="1" customWidth="1"/>
    <col min="7431" max="7442" width="4.25" style="1" customWidth="1"/>
    <col min="7443" max="7445" width="3.4140625" style="1" customWidth="1"/>
    <col min="7446" max="7446" width="4.25" style="1" customWidth="1"/>
    <col min="7447" max="7447" width="3.4140625" style="1" customWidth="1"/>
    <col min="7448" max="7680" width="8.6640625" style="1"/>
    <col min="7681" max="7681" width="3.33203125" style="1" customWidth="1"/>
    <col min="7682" max="7682" width="4.25" style="1" customWidth="1"/>
    <col min="7683" max="7686" width="3.4140625" style="1" customWidth="1"/>
    <col min="7687" max="7698" width="4.25" style="1" customWidth="1"/>
    <col min="7699" max="7701" width="3.4140625" style="1" customWidth="1"/>
    <col min="7702" max="7702" width="4.25" style="1" customWidth="1"/>
    <col min="7703" max="7703" width="3.4140625" style="1" customWidth="1"/>
    <col min="7704" max="7936" width="8.6640625" style="1"/>
    <col min="7937" max="7937" width="3.33203125" style="1" customWidth="1"/>
    <col min="7938" max="7938" width="4.25" style="1" customWidth="1"/>
    <col min="7939" max="7942" width="3.4140625" style="1" customWidth="1"/>
    <col min="7943" max="7954" width="4.25" style="1" customWidth="1"/>
    <col min="7955" max="7957" width="3.4140625" style="1" customWidth="1"/>
    <col min="7958" max="7958" width="4.25" style="1" customWidth="1"/>
    <col min="7959" max="7959" width="3.4140625" style="1" customWidth="1"/>
    <col min="7960" max="8192" width="8.6640625" style="1"/>
    <col min="8193" max="8193" width="3.33203125" style="1" customWidth="1"/>
    <col min="8194" max="8194" width="4.25" style="1" customWidth="1"/>
    <col min="8195" max="8198" width="3.4140625" style="1" customWidth="1"/>
    <col min="8199" max="8210" width="4.25" style="1" customWidth="1"/>
    <col min="8211" max="8213" width="3.4140625" style="1" customWidth="1"/>
    <col min="8214" max="8214" width="4.25" style="1" customWidth="1"/>
    <col min="8215" max="8215" width="3.4140625" style="1" customWidth="1"/>
    <col min="8216" max="8448" width="8.6640625" style="1"/>
    <col min="8449" max="8449" width="3.33203125" style="1" customWidth="1"/>
    <col min="8450" max="8450" width="4.25" style="1" customWidth="1"/>
    <col min="8451" max="8454" width="3.4140625" style="1" customWidth="1"/>
    <col min="8455" max="8466" width="4.25" style="1" customWidth="1"/>
    <col min="8467" max="8469" width="3.4140625" style="1" customWidth="1"/>
    <col min="8470" max="8470" width="4.25" style="1" customWidth="1"/>
    <col min="8471" max="8471" width="3.4140625" style="1" customWidth="1"/>
    <col min="8472" max="8704" width="8.6640625" style="1"/>
    <col min="8705" max="8705" width="3.33203125" style="1" customWidth="1"/>
    <col min="8706" max="8706" width="4.25" style="1" customWidth="1"/>
    <col min="8707" max="8710" width="3.4140625" style="1" customWidth="1"/>
    <col min="8711" max="8722" width="4.25" style="1" customWidth="1"/>
    <col min="8723" max="8725" width="3.4140625" style="1" customWidth="1"/>
    <col min="8726" max="8726" width="4.25" style="1" customWidth="1"/>
    <col min="8727" max="8727" width="3.4140625" style="1" customWidth="1"/>
    <col min="8728" max="8960" width="8.6640625" style="1"/>
    <col min="8961" max="8961" width="3.33203125" style="1" customWidth="1"/>
    <col min="8962" max="8962" width="4.25" style="1" customWidth="1"/>
    <col min="8963" max="8966" width="3.4140625" style="1" customWidth="1"/>
    <col min="8967" max="8978" width="4.25" style="1" customWidth="1"/>
    <col min="8979" max="8981" width="3.4140625" style="1" customWidth="1"/>
    <col min="8982" max="8982" width="4.25" style="1" customWidth="1"/>
    <col min="8983" max="8983" width="3.4140625" style="1" customWidth="1"/>
    <col min="8984" max="9216" width="8.6640625" style="1"/>
    <col min="9217" max="9217" width="3.33203125" style="1" customWidth="1"/>
    <col min="9218" max="9218" width="4.25" style="1" customWidth="1"/>
    <col min="9219" max="9222" width="3.4140625" style="1" customWidth="1"/>
    <col min="9223" max="9234" width="4.25" style="1" customWidth="1"/>
    <col min="9235" max="9237" width="3.4140625" style="1" customWidth="1"/>
    <col min="9238" max="9238" width="4.25" style="1" customWidth="1"/>
    <col min="9239" max="9239" width="3.4140625" style="1" customWidth="1"/>
    <col min="9240" max="9472" width="8.6640625" style="1"/>
    <col min="9473" max="9473" width="3.33203125" style="1" customWidth="1"/>
    <col min="9474" max="9474" width="4.25" style="1" customWidth="1"/>
    <col min="9475" max="9478" width="3.4140625" style="1" customWidth="1"/>
    <col min="9479" max="9490" width="4.25" style="1" customWidth="1"/>
    <col min="9491" max="9493" width="3.4140625" style="1" customWidth="1"/>
    <col min="9494" max="9494" width="4.25" style="1" customWidth="1"/>
    <col min="9495" max="9495" width="3.4140625" style="1" customWidth="1"/>
    <col min="9496" max="9728" width="8.6640625" style="1"/>
    <col min="9729" max="9729" width="3.33203125" style="1" customWidth="1"/>
    <col min="9730" max="9730" width="4.25" style="1" customWidth="1"/>
    <col min="9731" max="9734" width="3.4140625" style="1" customWidth="1"/>
    <col min="9735" max="9746" width="4.25" style="1" customWidth="1"/>
    <col min="9747" max="9749" width="3.4140625" style="1" customWidth="1"/>
    <col min="9750" max="9750" width="4.25" style="1" customWidth="1"/>
    <col min="9751" max="9751" width="3.4140625" style="1" customWidth="1"/>
    <col min="9752" max="9984" width="8.6640625" style="1"/>
    <col min="9985" max="9985" width="3.33203125" style="1" customWidth="1"/>
    <col min="9986" max="9986" width="4.25" style="1" customWidth="1"/>
    <col min="9987" max="9990" width="3.4140625" style="1" customWidth="1"/>
    <col min="9991" max="10002" width="4.25" style="1" customWidth="1"/>
    <col min="10003" max="10005" width="3.4140625" style="1" customWidth="1"/>
    <col min="10006" max="10006" width="4.25" style="1" customWidth="1"/>
    <col min="10007" max="10007" width="3.4140625" style="1" customWidth="1"/>
    <col min="10008" max="10240" width="8.6640625" style="1"/>
    <col min="10241" max="10241" width="3.33203125" style="1" customWidth="1"/>
    <col min="10242" max="10242" width="4.25" style="1" customWidth="1"/>
    <col min="10243" max="10246" width="3.4140625" style="1" customWidth="1"/>
    <col min="10247" max="10258" width="4.25" style="1" customWidth="1"/>
    <col min="10259" max="10261" width="3.4140625" style="1" customWidth="1"/>
    <col min="10262" max="10262" width="4.25" style="1" customWidth="1"/>
    <col min="10263" max="10263" width="3.4140625" style="1" customWidth="1"/>
    <col min="10264" max="10496" width="8.6640625" style="1"/>
    <col min="10497" max="10497" width="3.33203125" style="1" customWidth="1"/>
    <col min="10498" max="10498" width="4.25" style="1" customWidth="1"/>
    <col min="10499" max="10502" width="3.4140625" style="1" customWidth="1"/>
    <col min="10503" max="10514" width="4.25" style="1" customWidth="1"/>
    <col min="10515" max="10517" width="3.4140625" style="1" customWidth="1"/>
    <col min="10518" max="10518" width="4.25" style="1" customWidth="1"/>
    <col min="10519" max="10519" width="3.4140625" style="1" customWidth="1"/>
    <col min="10520" max="10752" width="8.6640625" style="1"/>
    <col min="10753" max="10753" width="3.33203125" style="1" customWidth="1"/>
    <col min="10754" max="10754" width="4.25" style="1" customWidth="1"/>
    <col min="10755" max="10758" width="3.4140625" style="1" customWidth="1"/>
    <col min="10759" max="10770" width="4.25" style="1" customWidth="1"/>
    <col min="10771" max="10773" width="3.4140625" style="1" customWidth="1"/>
    <col min="10774" max="10774" width="4.25" style="1" customWidth="1"/>
    <col min="10775" max="10775" width="3.4140625" style="1" customWidth="1"/>
    <col min="10776" max="11008" width="8.6640625" style="1"/>
    <col min="11009" max="11009" width="3.33203125" style="1" customWidth="1"/>
    <col min="11010" max="11010" width="4.25" style="1" customWidth="1"/>
    <col min="11011" max="11014" width="3.4140625" style="1" customWidth="1"/>
    <col min="11015" max="11026" width="4.25" style="1" customWidth="1"/>
    <col min="11027" max="11029" width="3.4140625" style="1" customWidth="1"/>
    <col min="11030" max="11030" width="4.25" style="1" customWidth="1"/>
    <col min="11031" max="11031" width="3.4140625" style="1" customWidth="1"/>
    <col min="11032" max="11264" width="8.6640625" style="1"/>
    <col min="11265" max="11265" width="3.33203125" style="1" customWidth="1"/>
    <col min="11266" max="11266" width="4.25" style="1" customWidth="1"/>
    <col min="11267" max="11270" width="3.4140625" style="1" customWidth="1"/>
    <col min="11271" max="11282" width="4.25" style="1" customWidth="1"/>
    <col min="11283" max="11285" width="3.4140625" style="1" customWidth="1"/>
    <col min="11286" max="11286" width="4.25" style="1" customWidth="1"/>
    <col min="11287" max="11287" width="3.4140625" style="1" customWidth="1"/>
    <col min="11288" max="11520" width="8.6640625" style="1"/>
    <col min="11521" max="11521" width="3.33203125" style="1" customWidth="1"/>
    <col min="11522" max="11522" width="4.25" style="1" customWidth="1"/>
    <col min="11523" max="11526" width="3.4140625" style="1" customWidth="1"/>
    <col min="11527" max="11538" width="4.25" style="1" customWidth="1"/>
    <col min="11539" max="11541" width="3.4140625" style="1" customWidth="1"/>
    <col min="11542" max="11542" width="4.25" style="1" customWidth="1"/>
    <col min="11543" max="11543" width="3.4140625" style="1" customWidth="1"/>
    <col min="11544" max="11776" width="8.6640625" style="1"/>
    <col min="11777" max="11777" width="3.33203125" style="1" customWidth="1"/>
    <col min="11778" max="11778" width="4.25" style="1" customWidth="1"/>
    <col min="11779" max="11782" width="3.4140625" style="1" customWidth="1"/>
    <col min="11783" max="11794" width="4.25" style="1" customWidth="1"/>
    <col min="11795" max="11797" width="3.4140625" style="1" customWidth="1"/>
    <col min="11798" max="11798" width="4.25" style="1" customWidth="1"/>
    <col min="11799" max="11799" width="3.4140625" style="1" customWidth="1"/>
    <col min="11800" max="12032" width="8.6640625" style="1"/>
    <col min="12033" max="12033" width="3.33203125" style="1" customWidth="1"/>
    <col min="12034" max="12034" width="4.25" style="1" customWidth="1"/>
    <col min="12035" max="12038" width="3.4140625" style="1" customWidth="1"/>
    <col min="12039" max="12050" width="4.25" style="1" customWidth="1"/>
    <col min="12051" max="12053" width="3.4140625" style="1" customWidth="1"/>
    <col min="12054" max="12054" width="4.25" style="1" customWidth="1"/>
    <col min="12055" max="12055" width="3.4140625" style="1" customWidth="1"/>
    <col min="12056" max="12288" width="8.6640625" style="1"/>
    <col min="12289" max="12289" width="3.33203125" style="1" customWidth="1"/>
    <col min="12290" max="12290" width="4.25" style="1" customWidth="1"/>
    <col min="12291" max="12294" width="3.4140625" style="1" customWidth="1"/>
    <col min="12295" max="12306" width="4.25" style="1" customWidth="1"/>
    <col min="12307" max="12309" width="3.4140625" style="1" customWidth="1"/>
    <col min="12310" max="12310" width="4.25" style="1" customWidth="1"/>
    <col min="12311" max="12311" width="3.4140625" style="1" customWidth="1"/>
    <col min="12312" max="12544" width="8.6640625" style="1"/>
    <col min="12545" max="12545" width="3.33203125" style="1" customWidth="1"/>
    <col min="12546" max="12546" width="4.25" style="1" customWidth="1"/>
    <col min="12547" max="12550" width="3.4140625" style="1" customWidth="1"/>
    <col min="12551" max="12562" width="4.25" style="1" customWidth="1"/>
    <col min="12563" max="12565" width="3.4140625" style="1" customWidth="1"/>
    <col min="12566" max="12566" width="4.25" style="1" customWidth="1"/>
    <col min="12567" max="12567" width="3.4140625" style="1" customWidth="1"/>
    <col min="12568" max="12800" width="8.6640625" style="1"/>
    <col min="12801" max="12801" width="3.33203125" style="1" customWidth="1"/>
    <col min="12802" max="12802" width="4.25" style="1" customWidth="1"/>
    <col min="12803" max="12806" width="3.4140625" style="1" customWidth="1"/>
    <col min="12807" max="12818" width="4.25" style="1" customWidth="1"/>
    <col min="12819" max="12821" width="3.4140625" style="1" customWidth="1"/>
    <col min="12822" max="12822" width="4.25" style="1" customWidth="1"/>
    <col min="12823" max="12823" width="3.4140625" style="1" customWidth="1"/>
    <col min="12824" max="13056" width="8.6640625" style="1"/>
    <col min="13057" max="13057" width="3.33203125" style="1" customWidth="1"/>
    <col min="13058" max="13058" width="4.25" style="1" customWidth="1"/>
    <col min="13059" max="13062" width="3.4140625" style="1" customWidth="1"/>
    <col min="13063" max="13074" width="4.25" style="1" customWidth="1"/>
    <col min="13075" max="13077" width="3.4140625" style="1" customWidth="1"/>
    <col min="13078" max="13078" width="4.25" style="1" customWidth="1"/>
    <col min="13079" max="13079" width="3.4140625" style="1" customWidth="1"/>
    <col min="13080" max="13312" width="8.6640625" style="1"/>
    <col min="13313" max="13313" width="3.33203125" style="1" customWidth="1"/>
    <col min="13314" max="13314" width="4.25" style="1" customWidth="1"/>
    <col min="13315" max="13318" width="3.4140625" style="1" customWidth="1"/>
    <col min="13319" max="13330" width="4.25" style="1" customWidth="1"/>
    <col min="13331" max="13333" width="3.4140625" style="1" customWidth="1"/>
    <col min="13334" max="13334" width="4.25" style="1" customWidth="1"/>
    <col min="13335" max="13335" width="3.4140625" style="1" customWidth="1"/>
    <col min="13336" max="13568" width="8.6640625" style="1"/>
    <col min="13569" max="13569" width="3.33203125" style="1" customWidth="1"/>
    <col min="13570" max="13570" width="4.25" style="1" customWidth="1"/>
    <col min="13571" max="13574" width="3.4140625" style="1" customWidth="1"/>
    <col min="13575" max="13586" width="4.25" style="1" customWidth="1"/>
    <col min="13587" max="13589" width="3.4140625" style="1" customWidth="1"/>
    <col min="13590" max="13590" width="4.25" style="1" customWidth="1"/>
    <col min="13591" max="13591" width="3.4140625" style="1" customWidth="1"/>
    <col min="13592" max="13824" width="8.6640625" style="1"/>
    <col min="13825" max="13825" width="3.33203125" style="1" customWidth="1"/>
    <col min="13826" max="13826" width="4.25" style="1" customWidth="1"/>
    <col min="13827" max="13830" width="3.4140625" style="1" customWidth="1"/>
    <col min="13831" max="13842" width="4.25" style="1" customWidth="1"/>
    <col min="13843" max="13845" width="3.4140625" style="1" customWidth="1"/>
    <col min="13846" max="13846" width="4.25" style="1" customWidth="1"/>
    <col min="13847" max="13847" width="3.4140625" style="1" customWidth="1"/>
    <col min="13848" max="14080" width="8.6640625" style="1"/>
    <col min="14081" max="14081" width="3.33203125" style="1" customWidth="1"/>
    <col min="14082" max="14082" width="4.25" style="1" customWidth="1"/>
    <col min="14083" max="14086" width="3.4140625" style="1" customWidth="1"/>
    <col min="14087" max="14098" width="4.25" style="1" customWidth="1"/>
    <col min="14099" max="14101" width="3.4140625" style="1" customWidth="1"/>
    <col min="14102" max="14102" width="4.25" style="1" customWidth="1"/>
    <col min="14103" max="14103" width="3.4140625" style="1" customWidth="1"/>
    <col min="14104" max="14336" width="8.6640625" style="1"/>
    <col min="14337" max="14337" width="3.33203125" style="1" customWidth="1"/>
    <col min="14338" max="14338" width="4.25" style="1" customWidth="1"/>
    <col min="14339" max="14342" width="3.4140625" style="1" customWidth="1"/>
    <col min="14343" max="14354" width="4.25" style="1" customWidth="1"/>
    <col min="14355" max="14357" width="3.4140625" style="1" customWidth="1"/>
    <col min="14358" max="14358" width="4.25" style="1" customWidth="1"/>
    <col min="14359" max="14359" width="3.4140625" style="1" customWidth="1"/>
    <col min="14360" max="14592" width="8.6640625" style="1"/>
    <col min="14593" max="14593" width="3.33203125" style="1" customWidth="1"/>
    <col min="14594" max="14594" width="4.25" style="1" customWidth="1"/>
    <col min="14595" max="14598" width="3.4140625" style="1" customWidth="1"/>
    <col min="14599" max="14610" width="4.25" style="1" customWidth="1"/>
    <col min="14611" max="14613" width="3.4140625" style="1" customWidth="1"/>
    <col min="14614" max="14614" width="4.25" style="1" customWidth="1"/>
    <col min="14615" max="14615" width="3.4140625" style="1" customWidth="1"/>
    <col min="14616" max="14848" width="8.6640625" style="1"/>
    <col min="14849" max="14849" width="3.33203125" style="1" customWidth="1"/>
    <col min="14850" max="14850" width="4.25" style="1" customWidth="1"/>
    <col min="14851" max="14854" width="3.4140625" style="1" customWidth="1"/>
    <col min="14855" max="14866" width="4.25" style="1" customWidth="1"/>
    <col min="14867" max="14869" width="3.4140625" style="1" customWidth="1"/>
    <col min="14870" max="14870" width="4.25" style="1" customWidth="1"/>
    <col min="14871" max="14871" width="3.4140625" style="1" customWidth="1"/>
    <col min="14872" max="15104" width="8.6640625" style="1"/>
    <col min="15105" max="15105" width="3.33203125" style="1" customWidth="1"/>
    <col min="15106" max="15106" width="4.25" style="1" customWidth="1"/>
    <col min="15107" max="15110" width="3.4140625" style="1" customWidth="1"/>
    <col min="15111" max="15122" width="4.25" style="1" customWidth="1"/>
    <col min="15123" max="15125" width="3.4140625" style="1" customWidth="1"/>
    <col min="15126" max="15126" width="4.25" style="1" customWidth="1"/>
    <col min="15127" max="15127" width="3.4140625" style="1" customWidth="1"/>
    <col min="15128" max="15360" width="8.6640625" style="1"/>
    <col min="15361" max="15361" width="3.33203125" style="1" customWidth="1"/>
    <col min="15362" max="15362" width="4.25" style="1" customWidth="1"/>
    <col min="15363" max="15366" width="3.4140625" style="1" customWidth="1"/>
    <col min="15367" max="15378" width="4.25" style="1" customWidth="1"/>
    <col min="15379" max="15381" width="3.4140625" style="1" customWidth="1"/>
    <col min="15382" max="15382" width="4.25" style="1" customWidth="1"/>
    <col min="15383" max="15383" width="3.4140625" style="1" customWidth="1"/>
    <col min="15384" max="15616" width="8.6640625" style="1"/>
    <col min="15617" max="15617" width="3.33203125" style="1" customWidth="1"/>
    <col min="15618" max="15618" width="4.25" style="1" customWidth="1"/>
    <col min="15619" max="15622" width="3.4140625" style="1" customWidth="1"/>
    <col min="15623" max="15634" width="4.25" style="1" customWidth="1"/>
    <col min="15635" max="15637" width="3.4140625" style="1" customWidth="1"/>
    <col min="15638" max="15638" width="4.25" style="1" customWidth="1"/>
    <col min="15639" max="15639" width="3.4140625" style="1" customWidth="1"/>
    <col min="15640" max="15872" width="8.6640625" style="1"/>
    <col min="15873" max="15873" width="3.33203125" style="1" customWidth="1"/>
    <col min="15874" max="15874" width="4.25" style="1" customWidth="1"/>
    <col min="15875" max="15878" width="3.4140625" style="1" customWidth="1"/>
    <col min="15879" max="15890" width="4.25" style="1" customWidth="1"/>
    <col min="15891" max="15893" width="3.4140625" style="1" customWidth="1"/>
    <col min="15894" max="15894" width="4.25" style="1" customWidth="1"/>
    <col min="15895" max="15895" width="3.4140625" style="1" customWidth="1"/>
    <col min="15896" max="16128" width="8.6640625" style="1"/>
    <col min="16129" max="16129" width="3.33203125" style="1" customWidth="1"/>
    <col min="16130" max="16130" width="4.25" style="1" customWidth="1"/>
    <col min="16131" max="16134" width="3.4140625" style="1" customWidth="1"/>
    <col min="16135" max="16146" width="4.25" style="1" customWidth="1"/>
    <col min="16147" max="16149" width="3.4140625" style="1" customWidth="1"/>
    <col min="16150" max="16150" width="4.25" style="1" customWidth="1"/>
    <col min="16151" max="16151" width="3.4140625" style="1" customWidth="1"/>
    <col min="16152" max="16384" width="8.6640625" style="1"/>
  </cols>
  <sheetData>
    <row r="1" spans="2:22">
      <c r="C1" s="213"/>
      <c r="D1" s="213"/>
      <c r="E1" s="213"/>
      <c r="F1" s="213"/>
      <c r="G1" s="213"/>
      <c r="H1" s="213"/>
      <c r="I1" s="213"/>
      <c r="J1" s="213"/>
      <c r="K1" s="213"/>
      <c r="L1" s="213"/>
      <c r="M1" s="213"/>
      <c r="N1" s="213"/>
      <c r="O1" s="213"/>
      <c r="P1" s="213"/>
      <c r="Q1" s="213"/>
      <c r="R1" s="213"/>
      <c r="S1" s="213"/>
      <c r="T1" s="213"/>
      <c r="U1" s="293"/>
      <c r="V1" s="2"/>
    </row>
    <row r="2" spans="2:22" ht="20" customHeight="1">
      <c r="B2" s="57" t="s">
        <v>24</v>
      </c>
      <c r="V2" s="2"/>
    </row>
    <row r="3" spans="2:22" ht="20" customHeight="1">
      <c r="D3" s="57" t="s">
        <v>117</v>
      </c>
      <c r="V3" s="2"/>
    </row>
    <row r="4" spans="2:22" ht="13.5" customHeight="1">
      <c r="D4" s="56"/>
      <c r="V4" s="2"/>
    </row>
    <row r="5" spans="2:22" ht="25" customHeight="1">
      <c r="D5" s="56"/>
      <c r="L5" s="215" t="s">
        <v>118</v>
      </c>
      <c r="M5" s="400"/>
      <c r="N5" s="216"/>
      <c r="O5" s="401">
        <f>提出書類確認リスト!$D$8</f>
        <v>0</v>
      </c>
      <c r="P5" s="402"/>
      <c r="Q5" s="402"/>
      <c r="R5" s="402"/>
      <c r="S5" s="402"/>
      <c r="T5" s="402"/>
      <c r="U5" s="403"/>
      <c r="V5" s="2"/>
    </row>
    <row r="6" spans="2:22" ht="25" customHeight="1">
      <c r="D6" s="70"/>
      <c r="E6" s="70"/>
      <c r="F6" s="70"/>
      <c r="G6" s="70"/>
      <c r="L6" s="404" t="s">
        <v>119</v>
      </c>
      <c r="M6" s="405"/>
      <c r="N6" s="406"/>
      <c r="O6" s="328"/>
      <c r="P6" s="329"/>
      <c r="Q6" s="329"/>
      <c r="R6" s="329"/>
      <c r="S6" s="329"/>
      <c r="T6" s="329"/>
      <c r="U6" s="330"/>
      <c r="V6" s="2"/>
    </row>
    <row r="7" spans="2:22">
      <c r="D7" s="70"/>
      <c r="E7" s="70"/>
      <c r="F7" s="70"/>
      <c r="G7" s="70"/>
      <c r="J7" s="71"/>
      <c r="K7" s="71"/>
      <c r="L7" s="71"/>
      <c r="M7" s="71"/>
      <c r="N7" s="71"/>
      <c r="O7" s="71"/>
      <c r="P7" s="71"/>
      <c r="Q7" s="71"/>
      <c r="R7" s="71"/>
      <c r="S7" s="71"/>
      <c r="T7" s="71"/>
      <c r="U7" s="71"/>
      <c r="V7" s="2"/>
    </row>
    <row r="8" spans="2:22">
      <c r="V8" s="2"/>
    </row>
    <row r="9" spans="2:22" ht="27" customHeight="1">
      <c r="B9" s="63" t="s">
        <v>48</v>
      </c>
      <c r="C9" s="379" t="s">
        <v>131</v>
      </c>
      <c r="D9" s="380"/>
      <c r="E9" s="380"/>
      <c r="F9" s="381"/>
      <c r="G9" s="379" t="s">
        <v>132</v>
      </c>
      <c r="H9" s="380"/>
      <c r="I9" s="380"/>
      <c r="J9" s="380"/>
      <c r="K9" s="380"/>
      <c r="L9" s="380"/>
      <c r="M9" s="380"/>
      <c r="N9" s="380"/>
      <c r="O9" s="380"/>
      <c r="P9" s="380"/>
      <c r="Q9" s="380"/>
      <c r="R9" s="381"/>
      <c r="S9" s="407" t="s">
        <v>133</v>
      </c>
      <c r="T9" s="408"/>
      <c r="U9" s="408"/>
      <c r="V9" s="2"/>
    </row>
    <row r="10" spans="2:22" ht="16" customHeight="1">
      <c r="B10" s="357" t="s">
        <v>75</v>
      </c>
      <c r="C10" s="367"/>
      <c r="D10" s="368"/>
      <c r="E10" s="368"/>
      <c r="F10" s="369"/>
      <c r="G10" s="367"/>
      <c r="H10" s="368"/>
      <c r="I10" s="368"/>
      <c r="J10" s="368"/>
      <c r="K10" s="368"/>
      <c r="L10" s="368"/>
      <c r="M10" s="368"/>
      <c r="N10" s="368"/>
      <c r="O10" s="368"/>
      <c r="P10" s="368"/>
      <c r="Q10" s="368"/>
      <c r="R10" s="369"/>
      <c r="S10" s="397"/>
      <c r="T10" s="398"/>
      <c r="U10" s="399"/>
      <c r="V10" s="2"/>
    </row>
    <row r="11" spans="2:22" ht="16" customHeight="1">
      <c r="B11" s="358"/>
      <c r="C11" s="370"/>
      <c r="D11" s="371"/>
      <c r="E11" s="371"/>
      <c r="F11" s="372"/>
      <c r="G11" s="370"/>
      <c r="H11" s="371"/>
      <c r="I11" s="371"/>
      <c r="J11" s="371"/>
      <c r="K11" s="371"/>
      <c r="L11" s="371"/>
      <c r="M11" s="371"/>
      <c r="N11" s="371"/>
      <c r="O11" s="371"/>
      <c r="P11" s="371"/>
      <c r="Q11" s="371"/>
      <c r="R11" s="372"/>
      <c r="S11" s="394"/>
      <c r="T11" s="395"/>
      <c r="U11" s="396"/>
      <c r="V11" s="2"/>
    </row>
    <row r="12" spans="2:22" ht="16" customHeight="1">
      <c r="B12" s="358"/>
      <c r="C12" s="385"/>
      <c r="D12" s="386"/>
      <c r="E12" s="386"/>
      <c r="F12" s="387"/>
      <c r="G12" s="370"/>
      <c r="H12" s="371"/>
      <c r="I12" s="371"/>
      <c r="J12" s="371"/>
      <c r="K12" s="371"/>
      <c r="L12" s="371"/>
      <c r="M12" s="371"/>
      <c r="N12" s="371"/>
      <c r="O12" s="371"/>
      <c r="P12" s="371"/>
      <c r="Q12" s="371"/>
      <c r="R12" s="372"/>
      <c r="S12" s="388"/>
      <c r="T12" s="389"/>
      <c r="U12" s="390"/>
      <c r="V12" s="2"/>
    </row>
    <row r="13" spans="2:22" ht="16" customHeight="1">
      <c r="B13" s="358"/>
      <c r="C13" s="388"/>
      <c r="D13" s="389"/>
      <c r="E13" s="389"/>
      <c r="F13" s="390"/>
      <c r="G13" s="370"/>
      <c r="H13" s="371"/>
      <c r="I13" s="371"/>
      <c r="J13" s="371"/>
      <c r="K13" s="371"/>
      <c r="L13" s="371"/>
      <c r="M13" s="371"/>
      <c r="N13" s="371"/>
      <c r="O13" s="371"/>
      <c r="P13" s="371"/>
      <c r="Q13" s="371"/>
      <c r="R13" s="372"/>
      <c r="S13" s="388"/>
      <c r="T13" s="389"/>
      <c r="U13" s="390"/>
      <c r="V13" s="2"/>
    </row>
    <row r="14" spans="2:22" ht="16" customHeight="1">
      <c r="B14" s="358"/>
      <c r="C14" s="370"/>
      <c r="D14" s="371"/>
      <c r="E14" s="371"/>
      <c r="F14" s="372"/>
      <c r="G14" s="370"/>
      <c r="H14" s="371"/>
      <c r="I14" s="371"/>
      <c r="J14" s="371"/>
      <c r="K14" s="371"/>
      <c r="L14" s="371"/>
      <c r="M14" s="371"/>
      <c r="N14" s="371"/>
      <c r="O14" s="371"/>
      <c r="P14" s="371"/>
      <c r="Q14" s="371"/>
      <c r="R14" s="372"/>
      <c r="S14" s="388"/>
      <c r="T14" s="389"/>
      <c r="U14" s="390"/>
      <c r="V14" s="2"/>
    </row>
    <row r="15" spans="2:22" ht="16" customHeight="1">
      <c r="B15" s="358"/>
      <c r="C15" s="370"/>
      <c r="D15" s="371"/>
      <c r="E15" s="371"/>
      <c r="F15" s="372"/>
      <c r="G15" s="370"/>
      <c r="H15" s="371"/>
      <c r="I15" s="371"/>
      <c r="J15" s="371"/>
      <c r="K15" s="371"/>
      <c r="L15" s="371"/>
      <c r="M15" s="371"/>
      <c r="N15" s="371"/>
      <c r="O15" s="371"/>
      <c r="P15" s="371"/>
      <c r="Q15" s="371"/>
      <c r="R15" s="372"/>
      <c r="S15" s="394"/>
      <c r="T15" s="395"/>
      <c r="U15" s="396"/>
      <c r="V15" s="2"/>
    </row>
    <row r="16" spans="2:22" ht="16" customHeight="1">
      <c r="B16" s="358"/>
      <c r="C16" s="385"/>
      <c r="D16" s="386"/>
      <c r="E16" s="386"/>
      <c r="F16" s="387"/>
      <c r="G16" s="370"/>
      <c r="H16" s="371"/>
      <c r="I16" s="371"/>
      <c r="J16" s="371"/>
      <c r="K16" s="371"/>
      <c r="L16" s="371"/>
      <c r="M16" s="371"/>
      <c r="N16" s="371"/>
      <c r="O16" s="371"/>
      <c r="P16" s="371"/>
      <c r="Q16" s="371"/>
      <c r="R16" s="372"/>
      <c r="S16" s="388"/>
      <c r="T16" s="389"/>
      <c r="U16" s="390"/>
      <c r="V16" s="2"/>
    </row>
    <row r="17" spans="2:22" ht="16" customHeight="1">
      <c r="B17" s="358"/>
      <c r="C17" s="388"/>
      <c r="D17" s="389"/>
      <c r="E17" s="389"/>
      <c r="F17" s="390"/>
      <c r="G17" s="370"/>
      <c r="H17" s="371"/>
      <c r="I17" s="371"/>
      <c r="J17" s="371"/>
      <c r="K17" s="371"/>
      <c r="L17" s="371"/>
      <c r="M17" s="371"/>
      <c r="N17" s="371"/>
      <c r="O17" s="371"/>
      <c r="P17" s="371"/>
      <c r="Q17" s="371"/>
      <c r="R17" s="372"/>
      <c r="S17" s="388"/>
      <c r="T17" s="389"/>
      <c r="U17" s="390"/>
      <c r="V17" s="2"/>
    </row>
    <row r="18" spans="2:22" ht="16" customHeight="1">
      <c r="B18" s="358"/>
      <c r="C18" s="370"/>
      <c r="D18" s="371"/>
      <c r="E18" s="371"/>
      <c r="F18" s="372"/>
      <c r="G18" s="370"/>
      <c r="H18" s="371"/>
      <c r="I18" s="371"/>
      <c r="J18" s="371"/>
      <c r="K18" s="371"/>
      <c r="L18" s="371"/>
      <c r="M18" s="371"/>
      <c r="N18" s="371"/>
      <c r="O18" s="371"/>
      <c r="P18" s="371"/>
      <c r="Q18" s="371"/>
      <c r="R18" s="372"/>
      <c r="S18" s="388"/>
      <c r="T18" s="389"/>
      <c r="U18" s="390"/>
      <c r="V18" s="2"/>
    </row>
    <row r="19" spans="2:22" ht="16" customHeight="1">
      <c r="B19" s="358"/>
      <c r="C19" s="370"/>
      <c r="D19" s="371"/>
      <c r="E19" s="371"/>
      <c r="F19" s="372"/>
      <c r="G19" s="370"/>
      <c r="H19" s="371"/>
      <c r="I19" s="371"/>
      <c r="J19" s="371"/>
      <c r="K19" s="371"/>
      <c r="L19" s="371"/>
      <c r="M19" s="371"/>
      <c r="N19" s="371"/>
      <c r="O19" s="371"/>
      <c r="P19" s="371"/>
      <c r="Q19" s="371"/>
      <c r="R19" s="372"/>
      <c r="S19" s="394"/>
      <c r="T19" s="395"/>
      <c r="U19" s="396"/>
      <c r="V19" s="2"/>
    </row>
    <row r="20" spans="2:22" ht="16" customHeight="1">
      <c r="B20" s="358"/>
      <c r="C20" s="385"/>
      <c r="D20" s="386"/>
      <c r="E20" s="386"/>
      <c r="F20" s="387"/>
      <c r="G20" s="370"/>
      <c r="H20" s="371"/>
      <c r="I20" s="371"/>
      <c r="J20" s="371"/>
      <c r="K20" s="371"/>
      <c r="L20" s="371"/>
      <c r="M20" s="371"/>
      <c r="N20" s="371"/>
      <c r="O20" s="371"/>
      <c r="P20" s="371"/>
      <c r="Q20" s="371"/>
      <c r="R20" s="372"/>
      <c r="S20" s="388"/>
      <c r="T20" s="389"/>
      <c r="U20" s="390"/>
      <c r="V20" s="2"/>
    </row>
    <row r="21" spans="2:22" ht="16" customHeight="1">
      <c r="B21" s="359"/>
      <c r="C21" s="391"/>
      <c r="D21" s="392"/>
      <c r="E21" s="392"/>
      <c r="F21" s="393"/>
      <c r="G21" s="373"/>
      <c r="H21" s="374"/>
      <c r="I21" s="374"/>
      <c r="J21" s="374"/>
      <c r="K21" s="374"/>
      <c r="L21" s="374"/>
      <c r="M21" s="374"/>
      <c r="N21" s="374"/>
      <c r="O21" s="374"/>
      <c r="P21" s="374"/>
      <c r="Q21" s="374"/>
      <c r="R21" s="375"/>
      <c r="S21" s="391"/>
      <c r="T21" s="392"/>
      <c r="U21" s="393"/>
      <c r="V21" s="2"/>
    </row>
    <row r="22" spans="2:22" ht="16" customHeight="1">
      <c r="B22" s="357" t="s">
        <v>129</v>
      </c>
      <c r="C22" s="367"/>
      <c r="D22" s="368"/>
      <c r="E22" s="368"/>
      <c r="F22" s="369"/>
      <c r="G22" s="367"/>
      <c r="H22" s="368"/>
      <c r="I22" s="368"/>
      <c r="J22" s="368"/>
      <c r="K22" s="368"/>
      <c r="L22" s="368"/>
      <c r="M22" s="368"/>
      <c r="N22" s="368"/>
      <c r="O22" s="368"/>
      <c r="P22" s="368"/>
      <c r="Q22" s="368"/>
      <c r="R22" s="369"/>
      <c r="S22" s="397"/>
      <c r="T22" s="398"/>
      <c r="U22" s="399"/>
      <c r="V22" s="2"/>
    </row>
    <row r="23" spans="2:22" ht="16" customHeight="1">
      <c r="B23" s="358"/>
      <c r="C23" s="370"/>
      <c r="D23" s="371"/>
      <c r="E23" s="371"/>
      <c r="F23" s="372"/>
      <c r="G23" s="370"/>
      <c r="H23" s="371"/>
      <c r="I23" s="371"/>
      <c r="J23" s="371"/>
      <c r="K23" s="371"/>
      <c r="L23" s="371"/>
      <c r="M23" s="371"/>
      <c r="N23" s="371"/>
      <c r="O23" s="371"/>
      <c r="P23" s="371"/>
      <c r="Q23" s="371"/>
      <c r="R23" s="372"/>
      <c r="S23" s="394"/>
      <c r="T23" s="395"/>
      <c r="U23" s="396"/>
      <c r="V23" s="2"/>
    </row>
    <row r="24" spans="2:22" ht="16" customHeight="1">
      <c r="B24" s="358"/>
      <c r="C24" s="385"/>
      <c r="D24" s="386"/>
      <c r="E24" s="386"/>
      <c r="F24" s="387"/>
      <c r="G24" s="370"/>
      <c r="H24" s="371"/>
      <c r="I24" s="371"/>
      <c r="J24" s="371"/>
      <c r="K24" s="371"/>
      <c r="L24" s="371"/>
      <c r="M24" s="371"/>
      <c r="N24" s="371"/>
      <c r="O24" s="371"/>
      <c r="P24" s="371"/>
      <c r="Q24" s="371"/>
      <c r="R24" s="372"/>
      <c r="S24" s="388"/>
      <c r="T24" s="389"/>
      <c r="U24" s="390"/>
      <c r="V24" s="2"/>
    </row>
    <row r="25" spans="2:22" ht="16" customHeight="1">
      <c r="B25" s="358"/>
      <c r="C25" s="388"/>
      <c r="D25" s="389"/>
      <c r="E25" s="389"/>
      <c r="F25" s="390"/>
      <c r="G25" s="370"/>
      <c r="H25" s="371"/>
      <c r="I25" s="371"/>
      <c r="J25" s="371"/>
      <c r="K25" s="371"/>
      <c r="L25" s="371"/>
      <c r="M25" s="371"/>
      <c r="N25" s="371"/>
      <c r="O25" s="371"/>
      <c r="P25" s="371"/>
      <c r="Q25" s="371"/>
      <c r="R25" s="372"/>
      <c r="S25" s="388"/>
      <c r="T25" s="389"/>
      <c r="U25" s="390"/>
      <c r="V25" s="2"/>
    </row>
    <row r="26" spans="2:22" ht="16" customHeight="1">
      <c r="B26" s="358"/>
      <c r="C26" s="370"/>
      <c r="D26" s="371"/>
      <c r="E26" s="371"/>
      <c r="F26" s="372"/>
      <c r="G26" s="370"/>
      <c r="H26" s="371"/>
      <c r="I26" s="371"/>
      <c r="J26" s="371"/>
      <c r="K26" s="371"/>
      <c r="L26" s="371"/>
      <c r="M26" s="371"/>
      <c r="N26" s="371"/>
      <c r="O26" s="371"/>
      <c r="P26" s="371"/>
      <c r="Q26" s="371"/>
      <c r="R26" s="372"/>
      <c r="S26" s="388"/>
      <c r="T26" s="389"/>
      <c r="U26" s="390"/>
      <c r="V26" s="2"/>
    </row>
    <row r="27" spans="2:22" ht="16" customHeight="1">
      <c r="B27" s="358"/>
      <c r="C27" s="370"/>
      <c r="D27" s="371"/>
      <c r="E27" s="371"/>
      <c r="F27" s="372"/>
      <c r="G27" s="370"/>
      <c r="H27" s="371"/>
      <c r="I27" s="371"/>
      <c r="J27" s="371"/>
      <c r="K27" s="371"/>
      <c r="L27" s="371"/>
      <c r="M27" s="371"/>
      <c r="N27" s="371"/>
      <c r="O27" s="371"/>
      <c r="P27" s="371"/>
      <c r="Q27" s="371"/>
      <c r="R27" s="372"/>
      <c r="S27" s="394"/>
      <c r="T27" s="395"/>
      <c r="U27" s="396"/>
      <c r="V27" s="2"/>
    </row>
    <row r="28" spans="2:22" ht="16" customHeight="1">
      <c r="B28" s="358"/>
      <c r="C28" s="385"/>
      <c r="D28" s="386"/>
      <c r="E28" s="386"/>
      <c r="F28" s="387"/>
      <c r="G28" s="370"/>
      <c r="H28" s="371"/>
      <c r="I28" s="371"/>
      <c r="J28" s="371"/>
      <c r="K28" s="371"/>
      <c r="L28" s="371"/>
      <c r="M28" s="371"/>
      <c r="N28" s="371"/>
      <c r="O28" s="371"/>
      <c r="P28" s="371"/>
      <c r="Q28" s="371"/>
      <c r="R28" s="372"/>
      <c r="S28" s="388"/>
      <c r="T28" s="389"/>
      <c r="U28" s="390"/>
      <c r="V28" s="2"/>
    </row>
    <row r="29" spans="2:22" ht="16" customHeight="1">
      <c r="B29" s="358"/>
      <c r="C29" s="388"/>
      <c r="D29" s="389"/>
      <c r="E29" s="389"/>
      <c r="F29" s="390"/>
      <c r="G29" s="370"/>
      <c r="H29" s="371"/>
      <c r="I29" s="371"/>
      <c r="J29" s="371"/>
      <c r="K29" s="371"/>
      <c r="L29" s="371"/>
      <c r="M29" s="371"/>
      <c r="N29" s="371"/>
      <c r="O29" s="371"/>
      <c r="P29" s="371"/>
      <c r="Q29" s="371"/>
      <c r="R29" s="372"/>
      <c r="S29" s="388"/>
      <c r="T29" s="389"/>
      <c r="U29" s="390"/>
      <c r="V29" s="2"/>
    </row>
    <row r="30" spans="2:22" ht="16" customHeight="1">
      <c r="B30" s="358"/>
      <c r="C30" s="370"/>
      <c r="D30" s="371"/>
      <c r="E30" s="371"/>
      <c r="F30" s="372"/>
      <c r="G30" s="370"/>
      <c r="H30" s="371"/>
      <c r="I30" s="371"/>
      <c r="J30" s="371"/>
      <c r="K30" s="371"/>
      <c r="L30" s="371"/>
      <c r="M30" s="371"/>
      <c r="N30" s="371"/>
      <c r="O30" s="371"/>
      <c r="P30" s="371"/>
      <c r="Q30" s="371"/>
      <c r="R30" s="372"/>
      <c r="S30" s="388"/>
      <c r="T30" s="389"/>
      <c r="U30" s="390"/>
      <c r="V30" s="2"/>
    </row>
    <row r="31" spans="2:22" ht="16" customHeight="1">
      <c r="B31" s="358"/>
      <c r="C31" s="370"/>
      <c r="D31" s="371"/>
      <c r="E31" s="371"/>
      <c r="F31" s="372"/>
      <c r="G31" s="370"/>
      <c r="H31" s="371"/>
      <c r="I31" s="371"/>
      <c r="J31" s="371"/>
      <c r="K31" s="371"/>
      <c r="L31" s="371"/>
      <c r="M31" s="371"/>
      <c r="N31" s="371"/>
      <c r="O31" s="371"/>
      <c r="P31" s="371"/>
      <c r="Q31" s="371"/>
      <c r="R31" s="372"/>
      <c r="S31" s="394"/>
      <c r="T31" s="395"/>
      <c r="U31" s="396"/>
      <c r="V31" s="2"/>
    </row>
    <row r="32" spans="2:22" ht="16" customHeight="1">
      <c r="B32" s="358"/>
      <c r="C32" s="385"/>
      <c r="D32" s="386"/>
      <c r="E32" s="386"/>
      <c r="F32" s="387"/>
      <c r="G32" s="370"/>
      <c r="H32" s="371"/>
      <c r="I32" s="371"/>
      <c r="J32" s="371"/>
      <c r="K32" s="371"/>
      <c r="L32" s="371"/>
      <c r="M32" s="371"/>
      <c r="N32" s="371"/>
      <c r="O32" s="371"/>
      <c r="P32" s="371"/>
      <c r="Q32" s="371"/>
      <c r="R32" s="372"/>
      <c r="S32" s="388"/>
      <c r="T32" s="389"/>
      <c r="U32" s="390"/>
      <c r="V32" s="2"/>
    </row>
    <row r="33" spans="2:22" ht="16" customHeight="1">
      <c r="B33" s="359"/>
      <c r="C33" s="391"/>
      <c r="D33" s="392"/>
      <c r="E33" s="392"/>
      <c r="F33" s="393"/>
      <c r="G33" s="373"/>
      <c r="H33" s="374"/>
      <c r="I33" s="374"/>
      <c r="J33" s="374"/>
      <c r="K33" s="374"/>
      <c r="L33" s="374"/>
      <c r="M33" s="374"/>
      <c r="N33" s="374"/>
      <c r="O33" s="374"/>
      <c r="P33" s="374"/>
      <c r="Q33" s="374"/>
      <c r="R33" s="375"/>
      <c r="S33" s="391"/>
      <c r="T33" s="392"/>
      <c r="U33" s="393"/>
      <c r="V33" s="2"/>
    </row>
    <row r="34" spans="2:22" ht="13.5" customHeight="1">
      <c r="V34" s="2"/>
    </row>
    <row r="35" spans="2:22" ht="20" customHeight="1">
      <c r="B35" s="72" t="s">
        <v>134</v>
      </c>
      <c r="V35" s="2"/>
    </row>
    <row r="36" spans="2:22" ht="20" customHeight="1">
      <c r="B36" s="379" t="s">
        <v>135</v>
      </c>
      <c r="C36" s="380"/>
      <c r="D36" s="380"/>
      <c r="E36" s="381"/>
      <c r="F36" s="380" t="s">
        <v>136</v>
      </c>
      <c r="G36" s="380"/>
      <c r="H36" s="380"/>
      <c r="I36" s="380"/>
      <c r="J36" s="380"/>
      <c r="K36" s="380"/>
      <c r="L36" s="380"/>
      <c r="M36" s="380"/>
      <c r="N36" s="380"/>
      <c r="O36" s="380"/>
      <c r="P36" s="380"/>
      <c r="Q36" s="380"/>
      <c r="R36" s="380"/>
      <c r="S36" s="380"/>
      <c r="T36" s="380"/>
      <c r="U36" s="381"/>
      <c r="V36" s="2"/>
    </row>
    <row r="37" spans="2:22" ht="13.5" customHeight="1">
      <c r="B37" s="382"/>
      <c r="C37" s="383"/>
      <c r="D37" s="383"/>
      <c r="E37" s="384"/>
      <c r="F37" s="382"/>
      <c r="G37" s="383"/>
      <c r="H37" s="383"/>
      <c r="I37" s="383"/>
      <c r="J37" s="383"/>
      <c r="K37" s="383"/>
      <c r="L37" s="383"/>
      <c r="M37" s="383"/>
      <c r="N37" s="383"/>
      <c r="O37" s="383"/>
      <c r="P37" s="383"/>
      <c r="Q37" s="383"/>
      <c r="R37" s="383"/>
      <c r="S37" s="383"/>
      <c r="T37" s="383"/>
      <c r="U37" s="384"/>
      <c r="V37" s="2"/>
    </row>
    <row r="38" spans="2:22" ht="13.5" customHeight="1">
      <c r="B38" s="376"/>
      <c r="C38" s="377"/>
      <c r="D38" s="377"/>
      <c r="E38" s="378"/>
      <c r="F38" s="376"/>
      <c r="G38" s="377"/>
      <c r="H38" s="377"/>
      <c r="I38" s="377"/>
      <c r="J38" s="377"/>
      <c r="K38" s="377"/>
      <c r="L38" s="377"/>
      <c r="M38" s="377"/>
      <c r="N38" s="377"/>
      <c r="O38" s="377"/>
      <c r="P38" s="377"/>
      <c r="Q38" s="377"/>
      <c r="R38" s="377"/>
      <c r="S38" s="377"/>
      <c r="T38" s="377"/>
      <c r="U38" s="378"/>
      <c r="V38" s="2"/>
    </row>
    <row r="39" spans="2:22" ht="13.5" customHeight="1">
      <c r="B39" s="376"/>
      <c r="C39" s="377"/>
      <c r="D39" s="377"/>
      <c r="E39" s="378"/>
      <c r="F39" s="376"/>
      <c r="G39" s="377"/>
      <c r="H39" s="377"/>
      <c r="I39" s="377"/>
      <c r="J39" s="377"/>
      <c r="K39" s="377"/>
      <c r="L39" s="377"/>
      <c r="M39" s="377"/>
      <c r="N39" s="377"/>
      <c r="O39" s="377"/>
      <c r="P39" s="377"/>
      <c r="Q39" s="377"/>
      <c r="R39" s="377"/>
      <c r="S39" s="377"/>
      <c r="T39" s="377"/>
      <c r="U39" s="378"/>
      <c r="V39" s="2"/>
    </row>
    <row r="40" spans="2:22" ht="13.5" customHeight="1">
      <c r="B40" s="376"/>
      <c r="C40" s="377"/>
      <c r="D40" s="377"/>
      <c r="E40" s="378"/>
      <c r="F40" s="376"/>
      <c r="G40" s="377"/>
      <c r="H40" s="377"/>
      <c r="I40" s="377"/>
      <c r="J40" s="377"/>
      <c r="K40" s="377"/>
      <c r="L40" s="377"/>
      <c r="M40" s="377"/>
      <c r="N40" s="377"/>
      <c r="O40" s="377"/>
      <c r="P40" s="377"/>
      <c r="Q40" s="377"/>
      <c r="R40" s="377"/>
      <c r="S40" s="377"/>
      <c r="T40" s="377"/>
      <c r="U40" s="378"/>
      <c r="V40" s="2"/>
    </row>
    <row r="41" spans="2:22" ht="13.5" customHeight="1">
      <c r="B41" s="376"/>
      <c r="C41" s="377"/>
      <c r="D41" s="377"/>
      <c r="E41" s="378"/>
      <c r="F41" s="376"/>
      <c r="G41" s="377"/>
      <c r="H41" s="377"/>
      <c r="I41" s="377"/>
      <c r="J41" s="377"/>
      <c r="K41" s="377"/>
      <c r="L41" s="377"/>
      <c r="M41" s="377"/>
      <c r="N41" s="377"/>
      <c r="O41" s="377"/>
      <c r="P41" s="377"/>
      <c r="Q41" s="377"/>
      <c r="R41" s="377"/>
      <c r="S41" s="377"/>
      <c r="T41" s="377"/>
      <c r="U41" s="378"/>
      <c r="V41" s="2"/>
    </row>
    <row r="42" spans="2:22" ht="13.5" customHeight="1">
      <c r="B42" s="361"/>
      <c r="C42" s="362"/>
      <c r="D42" s="362"/>
      <c r="E42" s="363"/>
      <c r="F42" s="361"/>
      <c r="G42" s="362"/>
      <c r="H42" s="362"/>
      <c r="I42" s="362"/>
      <c r="J42" s="362"/>
      <c r="K42" s="362"/>
      <c r="L42" s="362"/>
      <c r="M42" s="362"/>
      <c r="N42" s="362"/>
      <c r="O42" s="362"/>
      <c r="P42" s="362"/>
      <c r="Q42" s="362"/>
      <c r="R42" s="362"/>
      <c r="S42" s="362"/>
      <c r="T42" s="362"/>
      <c r="U42" s="363"/>
      <c r="V42" s="2"/>
    </row>
    <row r="43" spans="2:22" ht="13.5" customHeight="1">
      <c r="B43" s="364" t="s">
        <v>137</v>
      </c>
      <c r="C43" s="365"/>
      <c r="D43" s="365"/>
      <c r="E43" s="365"/>
      <c r="F43" s="365"/>
      <c r="G43" s="365"/>
      <c r="H43" s="365"/>
      <c r="I43" s="365"/>
      <c r="J43" s="365"/>
      <c r="K43" s="365"/>
      <c r="L43" s="365"/>
      <c r="M43" s="365"/>
      <c r="N43" s="365"/>
      <c r="O43" s="365"/>
      <c r="P43" s="365"/>
      <c r="Q43" s="365"/>
      <c r="R43" s="365"/>
      <c r="S43" s="365"/>
      <c r="T43" s="365"/>
      <c r="U43" s="366"/>
      <c r="V43" s="2"/>
    </row>
    <row r="44" spans="2:22" ht="13.5" customHeight="1">
      <c r="B44" s="367"/>
      <c r="C44" s="368"/>
      <c r="D44" s="368"/>
      <c r="E44" s="368"/>
      <c r="F44" s="368"/>
      <c r="G44" s="368"/>
      <c r="H44" s="368"/>
      <c r="I44" s="368"/>
      <c r="J44" s="368"/>
      <c r="K44" s="368"/>
      <c r="L44" s="368"/>
      <c r="M44" s="368"/>
      <c r="N44" s="368"/>
      <c r="O44" s="368"/>
      <c r="P44" s="368"/>
      <c r="Q44" s="368"/>
      <c r="R44" s="368"/>
      <c r="S44" s="368"/>
      <c r="T44" s="368"/>
      <c r="U44" s="369"/>
      <c r="V44" s="2"/>
    </row>
    <row r="45" spans="2:22" ht="13.5" customHeight="1">
      <c r="B45" s="370"/>
      <c r="C45" s="371"/>
      <c r="D45" s="371"/>
      <c r="E45" s="371"/>
      <c r="F45" s="371"/>
      <c r="G45" s="371"/>
      <c r="H45" s="371"/>
      <c r="I45" s="371"/>
      <c r="J45" s="371"/>
      <c r="K45" s="371"/>
      <c r="L45" s="371"/>
      <c r="M45" s="371"/>
      <c r="N45" s="371"/>
      <c r="O45" s="371"/>
      <c r="P45" s="371"/>
      <c r="Q45" s="371"/>
      <c r="R45" s="371"/>
      <c r="S45" s="371"/>
      <c r="T45" s="371"/>
      <c r="U45" s="372"/>
      <c r="V45" s="2"/>
    </row>
    <row r="46" spans="2:22" ht="13.5" customHeight="1">
      <c r="B46" s="370"/>
      <c r="C46" s="371"/>
      <c r="D46" s="371"/>
      <c r="E46" s="371"/>
      <c r="F46" s="371"/>
      <c r="G46" s="371"/>
      <c r="H46" s="371"/>
      <c r="I46" s="371"/>
      <c r="J46" s="371"/>
      <c r="K46" s="371"/>
      <c r="L46" s="371"/>
      <c r="M46" s="371"/>
      <c r="N46" s="371"/>
      <c r="O46" s="371"/>
      <c r="P46" s="371"/>
      <c r="Q46" s="371"/>
      <c r="R46" s="371"/>
      <c r="S46" s="371"/>
      <c r="T46" s="371"/>
      <c r="U46" s="372"/>
      <c r="V46" s="2"/>
    </row>
    <row r="47" spans="2:22" ht="13.5" customHeight="1">
      <c r="B47" s="370"/>
      <c r="C47" s="371"/>
      <c r="D47" s="371"/>
      <c r="E47" s="371"/>
      <c r="F47" s="371"/>
      <c r="G47" s="371"/>
      <c r="H47" s="371"/>
      <c r="I47" s="371"/>
      <c r="J47" s="371"/>
      <c r="K47" s="371"/>
      <c r="L47" s="371"/>
      <c r="M47" s="371"/>
      <c r="N47" s="371"/>
      <c r="O47" s="371"/>
      <c r="P47" s="371"/>
      <c r="Q47" s="371"/>
      <c r="R47" s="371"/>
      <c r="S47" s="371"/>
      <c r="T47" s="371"/>
      <c r="U47" s="372"/>
      <c r="V47" s="2"/>
    </row>
    <row r="48" spans="2:22" ht="13.5" customHeight="1">
      <c r="B48" s="373"/>
      <c r="C48" s="374"/>
      <c r="D48" s="374"/>
      <c r="E48" s="374"/>
      <c r="F48" s="374"/>
      <c r="G48" s="374"/>
      <c r="H48" s="374"/>
      <c r="I48" s="374"/>
      <c r="J48" s="374"/>
      <c r="K48" s="374"/>
      <c r="L48" s="374"/>
      <c r="M48" s="374"/>
      <c r="N48" s="374"/>
      <c r="O48" s="374"/>
      <c r="P48" s="374"/>
      <c r="Q48" s="374"/>
      <c r="R48" s="374"/>
      <c r="S48" s="374"/>
      <c r="T48" s="374"/>
      <c r="U48" s="375"/>
      <c r="V48" s="2"/>
    </row>
    <row r="49" spans="3:22">
      <c r="V49" s="2"/>
    </row>
    <row r="50" spans="3:22">
      <c r="C50" s="2"/>
      <c r="D50" s="2"/>
      <c r="E50" s="2"/>
      <c r="F50" s="2"/>
      <c r="G50" s="2"/>
      <c r="H50" s="2"/>
      <c r="I50" s="2"/>
      <c r="J50" s="2"/>
      <c r="K50" s="2"/>
      <c r="L50" s="2"/>
      <c r="M50" s="2"/>
      <c r="N50" s="2"/>
      <c r="O50" s="2"/>
      <c r="P50" s="2"/>
      <c r="Q50" s="2"/>
      <c r="R50" s="2"/>
      <c r="S50" s="2"/>
      <c r="T50" s="2"/>
      <c r="U50" s="2"/>
      <c r="V50" s="2"/>
    </row>
  </sheetData>
  <mergeCells count="98">
    <mergeCell ref="S11:U11"/>
    <mergeCell ref="C12:F12"/>
    <mergeCell ref="G12:R12"/>
    <mergeCell ref="S12:U12"/>
    <mergeCell ref="C1:U1"/>
    <mergeCell ref="L5:N5"/>
    <mergeCell ref="O5:U5"/>
    <mergeCell ref="L6:N6"/>
    <mergeCell ref="O6:U6"/>
    <mergeCell ref="C9:F9"/>
    <mergeCell ref="G9:R9"/>
    <mergeCell ref="S9:U9"/>
    <mergeCell ref="C13:F13"/>
    <mergeCell ref="G13:R13"/>
    <mergeCell ref="S13:U13"/>
    <mergeCell ref="C14:F14"/>
    <mergeCell ref="G14:R14"/>
    <mergeCell ref="S14:U14"/>
    <mergeCell ref="C15:F15"/>
    <mergeCell ref="G15:R15"/>
    <mergeCell ref="S15:U15"/>
    <mergeCell ref="C16:F16"/>
    <mergeCell ref="G16:R16"/>
    <mergeCell ref="S16:U16"/>
    <mergeCell ref="C17:F17"/>
    <mergeCell ref="G17:R17"/>
    <mergeCell ref="S17:U17"/>
    <mergeCell ref="C18:F18"/>
    <mergeCell ref="G18:R18"/>
    <mergeCell ref="S18:U18"/>
    <mergeCell ref="C19:F19"/>
    <mergeCell ref="G19:R19"/>
    <mergeCell ref="S19:U19"/>
    <mergeCell ref="C20:F20"/>
    <mergeCell ref="G20:R20"/>
    <mergeCell ref="S20:U20"/>
    <mergeCell ref="C21:F21"/>
    <mergeCell ref="G21:R21"/>
    <mergeCell ref="S21:U21"/>
    <mergeCell ref="B22:B33"/>
    <mergeCell ref="C22:F22"/>
    <mergeCell ref="G22:R22"/>
    <mergeCell ref="S22:U22"/>
    <mergeCell ref="C23:F23"/>
    <mergeCell ref="G23:R23"/>
    <mergeCell ref="S23:U23"/>
    <mergeCell ref="B10:B21"/>
    <mergeCell ref="C10:F10"/>
    <mergeCell ref="G10:R10"/>
    <mergeCell ref="S10:U10"/>
    <mergeCell ref="C11:F11"/>
    <mergeCell ref="G11:R11"/>
    <mergeCell ref="C24:F24"/>
    <mergeCell ref="G24:R24"/>
    <mergeCell ref="S24:U24"/>
    <mergeCell ref="C25:F25"/>
    <mergeCell ref="G25:R25"/>
    <mergeCell ref="S25:U25"/>
    <mergeCell ref="C26:F26"/>
    <mergeCell ref="G26:R26"/>
    <mergeCell ref="S26:U26"/>
    <mergeCell ref="C27:F27"/>
    <mergeCell ref="G27:R27"/>
    <mergeCell ref="S27:U27"/>
    <mergeCell ref="C28:F28"/>
    <mergeCell ref="G28:R28"/>
    <mergeCell ref="S28:U28"/>
    <mergeCell ref="C29:F29"/>
    <mergeCell ref="G29:R29"/>
    <mergeCell ref="S29:U29"/>
    <mergeCell ref="C30:F30"/>
    <mergeCell ref="G30:R30"/>
    <mergeCell ref="S30:U30"/>
    <mergeCell ref="C31:F31"/>
    <mergeCell ref="G31:R31"/>
    <mergeCell ref="S31:U31"/>
    <mergeCell ref="C32:F32"/>
    <mergeCell ref="G32:R32"/>
    <mergeCell ref="S32:U32"/>
    <mergeCell ref="C33:F33"/>
    <mergeCell ref="G33:R33"/>
    <mergeCell ref="S33:U33"/>
    <mergeCell ref="B36:E36"/>
    <mergeCell ref="F36:U36"/>
    <mergeCell ref="B37:E37"/>
    <mergeCell ref="F37:U37"/>
    <mergeCell ref="B38:E38"/>
    <mergeCell ref="F38:U38"/>
    <mergeCell ref="B42:E42"/>
    <mergeCell ref="F42:U42"/>
    <mergeCell ref="B43:U43"/>
    <mergeCell ref="B44:U48"/>
    <mergeCell ref="B39:E39"/>
    <mergeCell ref="F39:U39"/>
    <mergeCell ref="B40:E40"/>
    <mergeCell ref="F40:U40"/>
    <mergeCell ref="B41:E41"/>
    <mergeCell ref="F41:U41"/>
  </mergeCells>
  <phoneticPr fontId="1"/>
  <printOptions horizontalCentere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23"/>
  <sheetViews>
    <sheetView zoomScaleNormal="100" workbookViewId="0">
      <selection activeCell="I5" sqref="I5"/>
    </sheetView>
  </sheetViews>
  <sheetFormatPr defaultRowHeight="13"/>
  <cols>
    <col min="1" max="1" width="2.58203125" style="1" customWidth="1"/>
    <col min="2" max="2" width="10.08203125" style="1" customWidth="1"/>
    <col min="3" max="3" width="23.5" style="1" customWidth="1"/>
    <col min="4" max="4" width="28.08203125" style="1" customWidth="1"/>
    <col min="5" max="6" width="9.75" style="1" customWidth="1"/>
    <col min="7" max="7" width="9.6640625" style="1" customWidth="1"/>
    <col min="8" max="8" width="8.6640625" style="1"/>
    <col min="9" max="9" width="3" style="1" customWidth="1"/>
    <col min="10" max="256" width="8.6640625" style="1"/>
    <col min="257" max="257" width="4.25" style="1" customWidth="1"/>
    <col min="258" max="258" width="23.5" style="1" customWidth="1"/>
    <col min="259" max="259" width="28.08203125" style="1" customWidth="1"/>
    <col min="260" max="262" width="9.75" style="1" customWidth="1"/>
    <col min="263" max="264" width="8.6640625" style="1"/>
    <col min="265" max="265" width="3" style="1" customWidth="1"/>
    <col min="266" max="512" width="8.6640625" style="1"/>
    <col min="513" max="513" width="4.25" style="1" customWidth="1"/>
    <col min="514" max="514" width="23.5" style="1" customWidth="1"/>
    <col min="515" max="515" width="28.08203125" style="1" customWidth="1"/>
    <col min="516" max="518" width="9.75" style="1" customWidth="1"/>
    <col min="519" max="520" width="8.6640625" style="1"/>
    <col min="521" max="521" width="3" style="1" customWidth="1"/>
    <col min="522" max="768" width="8.6640625" style="1"/>
    <col min="769" max="769" width="4.25" style="1" customWidth="1"/>
    <col min="770" max="770" width="23.5" style="1" customWidth="1"/>
    <col min="771" max="771" width="28.08203125" style="1" customWidth="1"/>
    <col min="772" max="774" width="9.75" style="1" customWidth="1"/>
    <col min="775" max="776" width="8.6640625" style="1"/>
    <col min="777" max="777" width="3" style="1" customWidth="1"/>
    <col min="778" max="1024" width="8.6640625" style="1"/>
    <col min="1025" max="1025" width="4.25" style="1" customWidth="1"/>
    <col min="1026" max="1026" width="23.5" style="1" customWidth="1"/>
    <col min="1027" max="1027" width="28.08203125" style="1" customWidth="1"/>
    <col min="1028" max="1030" width="9.75" style="1" customWidth="1"/>
    <col min="1031" max="1032" width="8.6640625" style="1"/>
    <col min="1033" max="1033" width="3" style="1" customWidth="1"/>
    <col min="1034" max="1280" width="8.6640625" style="1"/>
    <col min="1281" max="1281" width="4.25" style="1" customWidth="1"/>
    <col min="1282" max="1282" width="23.5" style="1" customWidth="1"/>
    <col min="1283" max="1283" width="28.08203125" style="1" customWidth="1"/>
    <col min="1284" max="1286" width="9.75" style="1" customWidth="1"/>
    <col min="1287" max="1288" width="8.6640625" style="1"/>
    <col min="1289" max="1289" width="3" style="1" customWidth="1"/>
    <col min="1290" max="1536" width="8.6640625" style="1"/>
    <col min="1537" max="1537" width="4.25" style="1" customWidth="1"/>
    <col min="1538" max="1538" width="23.5" style="1" customWidth="1"/>
    <col min="1539" max="1539" width="28.08203125" style="1" customWidth="1"/>
    <col min="1540" max="1542" width="9.75" style="1" customWidth="1"/>
    <col min="1543" max="1544" width="8.6640625" style="1"/>
    <col min="1545" max="1545" width="3" style="1" customWidth="1"/>
    <col min="1546" max="1792" width="8.6640625" style="1"/>
    <col min="1793" max="1793" width="4.25" style="1" customWidth="1"/>
    <col min="1794" max="1794" width="23.5" style="1" customWidth="1"/>
    <col min="1795" max="1795" width="28.08203125" style="1" customWidth="1"/>
    <col min="1796" max="1798" width="9.75" style="1" customWidth="1"/>
    <col min="1799" max="1800" width="8.6640625" style="1"/>
    <col min="1801" max="1801" width="3" style="1" customWidth="1"/>
    <col min="1802" max="2048" width="8.6640625" style="1"/>
    <col min="2049" max="2049" width="4.25" style="1" customWidth="1"/>
    <col min="2050" max="2050" width="23.5" style="1" customWidth="1"/>
    <col min="2051" max="2051" width="28.08203125" style="1" customWidth="1"/>
    <col min="2052" max="2054" width="9.75" style="1" customWidth="1"/>
    <col min="2055" max="2056" width="8.6640625" style="1"/>
    <col min="2057" max="2057" width="3" style="1" customWidth="1"/>
    <col min="2058" max="2304" width="8.6640625" style="1"/>
    <col min="2305" max="2305" width="4.25" style="1" customWidth="1"/>
    <col min="2306" max="2306" width="23.5" style="1" customWidth="1"/>
    <col min="2307" max="2307" width="28.08203125" style="1" customWidth="1"/>
    <col min="2308" max="2310" width="9.75" style="1" customWidth="1"/>
    <col min="2311" max="2312" width="8.6640625" style="1"/>
    <col min="2313" max="2313" width="3" style="1" customWidth="1"/>
    <col min="2314" max="2560" width="8.6640625" style="1"/>
    <col min="2561" max="2561" width="4.25" style="1" customWidth="1"/>
    <col min="2562" max="2562" width="23.5" style="1" customWidth="1"/>
    <col min="2563" max="2563" width="28.08203125" style="1" customWidth="1"/>
    <col min="2564" max="2566" width="9.75" style="1" customWidth="1"/>
    <col min="2567" max="2568" width="8.6640625" style="1"/>
    <col min="2569" max="2569" width="3" style="1" customWidth="1"/>
    <col min="2570" max="2816" width="8.6640625" style="1"/>
    <col min="2817" max="2817" width="4.25" style="1" customWidth="1"/>
    <col min="2818" max="2818" width="23.5" style="1" customWidth="1"/>
    <col min="2819" max="2819" width="28.08203125" style="1" customWidth="1"/>
    <col min="2820" max="2822" width="9.75" style="1" customWidth="1"/>
    <col min="2823" max="2824" width="8.6640625" style="1"/>
    <col min="2825" max="2825" width="3" style="1" customWidth="1"/>
    <col min="2826" max="3072" width="8.6640625" style="1"/>
    <col min="3073" max="3073" width="4.25" style="1" customWidth="1"/>
    <col min="3074" max="3074" width="23.5" style="1" customWidth="1"/>
    <col min="3075" max="3075" width="28.08203125" style="1" customWidth="1"/>
    <col min="3076" max="3078" width="9.75" style="1" customWidth="1"/>
    <col min="3079" max="3080" width="8.6640625" style="1"/>
    <col min="3081" max="3081" width="3" style="1" customWidth="1"/>
    <col min="3082" max="3328" width="8.6640625" style="1"/>
    <col min="3329" max="3329" width="4.25" style="1" customWidth="1"/>
    <col min="3330" max="3330" width="23.5" style="1" customWidth="1"/>
    <col min="3331" max="3331" width="28.08203125" style="1" customWidth="1"/>
    <col min="3332" max="3334" width="9.75" style="1" customWidth="1"/>
    <col min="3335" max="3336" width="8.6640625" style="1"/>
    <col min="3337" max="3337" width="3" style="1" customWidth="1"/>
    <col min="3338" max="3584" width="8.6640625" style="1"/>
    <col min="3585" max="3585" width="4.25" style="1" customWidth="1"/>
    <col min="3586" max="3586" width="23.5" style="1" customWidth="1"/>
    <col min="3587" max="3587" width="28.08203125" style="1" customWidth="1"/>
    <col min="3588" max="3590" width="9.75" style="1" customWidth="1"/>
    <col min="3591" max="3592" width="8.6640625" style="1"/>
    <col min="3593" max="3593" width="3" style="1" customWidth="1"/>
    <col min="3594" max="3840" width="8.6640625" style="1"/>
    <col min="3841" max="3841" width="4.25" style="1" customWidth="1"/>
    <col min="3842" max="3842" width="23.5" style="1" customWidth="1"/>
    <col min="3843" max="3843" width="28.08203125" style="1" customWidth="1"/>
    <col min="3844" max="3846" width="9.75" style="1" customWidth="1"/>
    <col min="3847" max="3848" width="8.6640625" style="1"/>
    <col min="3849" max="3849" width="3" style="1" customWidth="1"/>
    <col min="3850" max="4096" width="8.6640625" style="1"/>
    <col min="4097" max="4097" width="4.25" style="1" customWidth="1"/>
    <col min="4098" max="4098" width="23.5" style="1" customWidth="1"/>
    <col min="4099" max="4099" width="28.08203125" style="1" customWidth="1"/>
    <col min="4100" max="4102" width="9.75" style="1" customWidth="1"/>
    <col min="4103" max="4104" width="8.6640625" style="1"/>
    <col min="4105" max="4105" width="3" style="1" customWidth="1"/>
    <col min="4106" max="4352" width="8.6640625" style="1"/>
    <col min="4353" max="4353" width="4.25" style="1" customWidth="1"/>
    <col min="4354" max="4354" width="23.5" style="1" customWidth="1"/>
    <col min="4355" max="4355" width="28.08203125" style="1" customWidth="1"/>
    <col min="4356" max="4358" width="9.75" style="1" customWidth="1"/>
    <col min="4359" max="4360" width="8.6640625" style="1"/>
    <col min="4361" max="4361" width="3" style="1" customWidth="1"/>
    <col min="4362" max="4608" width="8.6640625" style="1"/>
    <col min="4609" max="4609" width="4.25" style="1" customWidth="1"/>
    <col min="4610" max="4610" width="23.5" style="1" customWidth="1"/>
    <col min="4611" max="4611" width="28.08203125" style="1" customWidth="1"/>
    <col min="4612" max="4614" width="9.75" style="1" customWidth="1"/>
    <col min="4615" max="4616" width="8.6640625" style="1"/>
    <col min="4617" max="4617" width="3" style="1" customWidth="1"/>
    <col min="4618" max="4864" width="8.6640625" style="1"/>
    <col min="4865" max="4865" width="4.25" style="1" customWidth="1"/>
    <col min="4866" max="4866" width="23.5" style="1" customWidth="1"/>
    <col min="4867" max="4867" width="28.08203125" style="1" customWidth="1"/>
    <col min="4868" max="4870" width="9.75" style="1" customWidth="1"/>
    <col min="4871" max="4872" width="8.6640625" style="1"/>
    <col min="4873" max="4873" width="3" style="1" customWidth="1"/>
    <col min="4874" max="5120" width="8.6640625" style="1"/>
    <col min="5121" max="5121" width="4.25" style="1" customWidth="1"/>
    <col min="5122" max="5122" width="23.5" style="1" customWidth="1"/>
    <col min="5123" max="5123" width="28.08203125" style="1" customWidth="1"/>
    <col min="5124" max="5126" width="9.75" style="1" customWidth="1"/>
    <col min="5127" max="5128" width="8.6640625" style="1"/>
    <col min="5129" max="5129" width="3" style="1" customWidth="1"/>
    <col min="5130" max="5376" width="8.6640625" style="1"/>
    <col min="5377" max="5377" width="4.25" style="1" customWidth="1"/>
    <col min="5378" max="5378" width="23.5" style="1" customWidth="1"/>
    <col min="5379" max="5379" width="28.08203125" style="1" customWidth="1"/>
    <col min="5380" max="5382" width="9.75" style="1" customWidth="1"/>
    <col min="5383" max="5384" width="8.6640625" style="1"/>
    <col min="5385" max="5385" width="3" style="1" customWidth="1"/>
    <col min="5386" max="5632" width="8.6640625" style="1"/>
    <col min="5633" max="5633" width="4.25" style="1" customWidth="1"/>
    <col min="5634" max="5634" width="23.5" style="1" customWidth="1"/>
    <col min="5635" max="5635" width="28.08203125" style="1" customWidth="1"/>
    <col min="5636" max="5638" width="9.75" style="1" customWidth="1"/>
    <col min="5639" max="5640" width="8.6640625" style="1"/>
    <col min="5641" max="5641" width="3" style="1" customWidth="1"/>
    <col min="5642" max="5888" width="8.6640625" style="1"/>
    <col min="5889" max="5889" width="4.25" style="1" customWidth="1"/>
    <col min="5890" max="5890" width="23.5" style="1" customWidth="1"/>
    <col min="5891" max="5891" width="28.08203125" style="1" customWidth="1"/>
    <col min="5892" max="5894" width="9.75" style="1" customWidth="1"/>
    <col min="5895" max="5896" width="8.6640625" style="1"/>
    <col min="5897" max="5897" width="3" style="1" customWidth="1"/>
    <col min="5898" max="6144" width="8.6640625" style="1"/>
    <col min="6145" max="6145" width="4.25" style="1" customWidth="1"/>
    <col min="6146" max="6146" width="23.5" style="1" customWidth="1"/>
    <col min="6147" max="6147" width="28.08203125" style="1" customWidth="1"/>
    <col min="6148" max="6150" width="9.75" style="1" customWidth="1"/>
    <col min="6151" max="6152" width="8.6640625" style="1"/>
    <col min="6153" max="6153" width="3" style="1" customWidth="1"/>
    <col min="6154" max="6400" width="8.6640625" style="1"/>
    <col min="6401" max="6401" width="4.25" style="1" customWidth="1"/>
    <col min="6402" max="6402" width="23.5" style="1" customWidth="1"/>
    <col min="6403" max="6403" width="28.08203125" style="1" customWidth="1"/>
    <col min="6404" max="6406" width="9.75" style="1" customWidth="1"/>
    <col min="6407" max="6408" width="8.6640625" style="1"/>
    <col min="6409" max="6409" width="3" style="1" customWidth="1"/>
    <col min="6410" max="6656" width="8.6640625" style="1"/>
    <col min="6657" max="6657" width="4.25" style="1" customWidth="1"/>
    <col min="6658" max="6658" width="23.5" style="1" customWidth="1"/>
    <col min="6659" max="6659" width="28.08203125" style="1" customWidth="1"/>
    <col min="6660" max="6662" width="9.75" style="1" customWidth="1"/>
    <col min="6663" max="6664" width="8.6640625" style="1"/>
    <col min="6665" max="6665" width="3" style="1" customWidth="1"/>
    <col min="6666" max="6912" width="8.6640625" style="1"/>
    <col min="6913" max="6913" width="4.25" style="1" customWidth="1"/>
    <col min="6914" max="6914" width="23.5" style="1" customWidth="1"/>
    <col min="6915" max="6915" width="28.08203125" style="1" customWidth="1"/>
    <col min="6916" max="6918" width="9.75" style="1" customWidth="1"/>
    <col min="6919" max="6920" width="8.6640625" style="1"/>
    <col min="6921" max="6921" width="3" style="1" customWidth="1"/>
    <col min="6922" max="7168" width="8.6640625" style="1"/>
    <col min="7169" max="7169" width="4.25" style="1" customWidth="1"/>
    <col min="7170" max="7170" width="23.5" style="1" customWidth="1"/>
    <col min="7171" max="7171" width="28.08203125" style="1" customWidth="1"/>
    <col min="7172" max="7174" width="9.75" style="1" customWidth="1"/>
    <col min="7175" max="7176" width="8.6640625" style="1"/>
    <col min="7177" max="7177" width="3" style="1" customWidth="1"/>
    <col min="7178" max="7424" width="8.6640625" style="1"/>
    <col min="7425" max="7425" width="4.25" style="1" customWidth="1"/>
    <col min="7426" max="7426" width="23.5" style="1" customWidth="1"/>
    <col min="7427" max="7427" width="28.08203125" style="1" customWidth="1"/>
    <col min="7428" max="7430" width="9.75" style="1" customWidth="1"/>
    <col min="7431" max="7432" width="8.6640625" style="1"/>
    <col min="7433" max="7433" width="3" style="1" customWidth="1"/>
    <col min="7434" max="7680" width="8.6640625" style="1"/>
    <col min="7681" max="7681" width="4.25" style="1" customWidth="1"/>
    <col min="7682" max="7682" width="23.5" style="1" customWidth="1"/>
    <col min="7683" max="7683" width="28.08203125" style="1" customWidth="1"/>
    <col min="7684" max="7686" width="9.75" style="1" customWidth="1"/>
    <col min="7687" max="7688" width="8.6640625" style="1"/>
    <col min="7689" max="7689" width="3" style="1" customWidth="1"/>
    <col min="7690" max="7936" width="8.6640625" style="1"/>
    <col min="7937" max="7937" width="4.25" style="1" customWidth="1"/>
    <col min="7938" max="7938" width="23.5" style="1" customWidth="1"/>
    <col min="7939" max="7939" width="28.08203125" style="1" customWidth="1"/>
    <col min="7940" max="7942" width="9.75" style="1" customWidth="1"/>
    <col min="7943" max="7944" width="8.6640625" style="1"/>
    <col min="7945" max="7945" width="3" style="1" customWidth="1"/>
    <col min="7946" max="8192" width="8.6640625" style="1"/>
    <col min="8193" max="8193" width="4.25" style="1" customWidth="1"/>
    <col min="8194" max="8194" width="23.5" style="1" customWidth="1"/>
    <col min="8195" max="8195" width="28.08203125" style="1" customWidth="1"/>
    <col min="8196" max="8198" width="9.75" style="1" customWidth="1"/>
    <col min="8199" max="8200" width="8.6640625" style="1"/>
    <col min="8201" max="8201" width="3" style="1" customWidth="1"/>
    <col min="8202" max="8448" width="8.6640625" style="1"/>
    <col min="8449" max="8449" width="4.25" style="1" customWidth="1"/>
    <col min="8450" max="8450" width="23.5" style="1" customWidth="1"/>
    <col min="8451" max="8451" width="28.08203125" style="1" customWidth="1"/>
    <col min="8452" max="8454" width="9.75" style="1" customWidth="1"/>
    <col min="8455" max="8456" width="8.6640625" style="1"/>
    <col min="8457" max="8457" width="3" style="1" customWidth="1"/>
    <col min="8458" max="8704" width="8.6640625" style="1"/>
    <col min="8705" max="8705" width="4.25" style="1" customWidth="1"/>
    <col min="8706" max="8706" width="23.5" style="1" customWidth="1"/>
    <col min="8707" max="8707" width="28.08203125" style="1" customWidth="1"/>
    <col min="8708" max="8710" width="9.75" style="1" customWidth="1"/>
    <col min="8711" max="8712" width="8.6640625" style="1"/>
    <col min="8713" max="8713" width="3" style="1" customWidth="1"/>
    <col min="8714" max="8960" width="8.6640625" style="1"/>
    <col min="8961" max="8961" width="4.25" style="1" customWidth="1"/>
    <col min="8962" max="8962" width="23.5" style="1" customWidth="1"/>
    <col min="8963" max="8963" width="28.08203125" style="1" customWidth="1"/>
    <col min="8964" max="8966" width="9.75" style="1" customWidth="1"/>
    <col min="8967" max="8968" width="8.6640625" style="1"/>
    <col min="8969" max="8969" width="3" style="1" customWidth="1"/>
    <col min="8970" max="9216" width="8.6640625" style="1"/>
    <col min="9217" max="9217" width="4.25" style="1" customWidth="1"/>
    <col min="9218" max="9218" width="23.5" style="1" customWidth="1"/>
    <col min="9219" max="9219" width="28.08203125" style="1" customWidth="1"/>
    <col min="9220" max="9222" width="9.75" style="1" customWidth="1"/>
    <col min="9223" max="9224" width="8.6640625" style="1"/>
    <col min="9225" max="9225" width="3" style="1" customWidth="1"/>
    <col min="9226" max="9472" width="8.6640625" style="1"/>
    <col min="9473" max="9473" width="4.25" style="1" customWidth="1"/>
    <col min="9474" max="9474" width="23.5" style="1" customWidth="1"/>
    <col min="9475" max="9475" width="28.08203125" style="1" customWidth="1"/>
    <col min="9476" max="9478" width="9.75" style="1" customWidth="1"/>
    <col min="9479" max="9480" width="8.6640625" style="1"/>
    <col min="9481" max="9481" width="3" style="1" customWidth="1"/>
    <col min="9482" max="9728" width="8.6640625" style="1"/>
    <col min="9729" max="9729" width="4.25" style="1" customWidth="1"/>
    <col min="9730" max="9730" width="23.5" style="1" customWidth="1"/>
    <col min="9731" max="9731" width="28.08203125" style="1" customWidth="1"/>
    <col min="9732" max="9734" width="9.75" style="1" customWidth="1"/>
    <col min="9735" max="9736" width="8.6640625" style="1"/>
    <col min="9737" max="9737" width="3" style="1" customWidth="1"/>
    <col min="9738" max="9984" width="8.6640625" style="1"/>
    <col min="9985" max="9985" width="4.25" style="1" customWidth="1"/>
    <col min="9986" max="9986" width="23.5" style="1" customWidth="1"/>
    <col min="9987" max="9987" width="28.08203125" style="1" customWidth="1"/>
    <col min="9988" max="9990" width="9.75" style="1" customWidth="1"/>
    <col min="9991" max="9992" width="8.6640625" style="1"/>
    <col min="9993" max="9993" width="3" style="1" customWidth="1"/>
    <col min="9994" max="10240" width="8.6640625" style="1"/>
    <col min="10241" max="10241" width="4.25" style="1" customWidth="1"/>
    <col min="10242" max="10242" width="23.5" style="1" customWidth="1"/>
    <col min="10243" max="10243" width="28.08203125" style="1" customWidth="1"/>
    <col min="10244" max="10246" width="9.75" style="1" customWidth="1"/>
    <col min="10247" max="10248" width="8.6640625" style="1"/>
    <col min="10249" max="10249" width="3" style="1" customWidth="1"/>
    <col min="10250" max="10496" width="8.6640625" style="1"/>
    <col min="10497" max="10497" width="4.25" style="1" customWidth="1"/>
    <col min="10498" max="10498" width="23.5" style="1" customWidth="1"/>
    <col min="10499" max="10499" width="28.08203125" style="1" customWidth="1"/>
    <col min="10500" max="10502" width="9.75" style="1" customWidth="1"/>
    <col min="10503" max="10504" width="8.6640625" style="1"/>
    <col min="10505" max="10505" width="3" style="1" customWidth="1"/>
    <col min="10506" max="10752" width="8.6640625" style="1"/>
    <col min="10753" max="10753" width="4.25" style="1" customWidth="1"/>
    <col min="10754" max="10754" width="23.5" style="1" customWidth="1"/>
    <col min="10755" max="10755" width="28.08203125" style="1" customWidth="1"/>
    <col min="10756" max="10758" width="9.75" style="1" customWidth="1"/>
    <col min="10759" max="10760" width="8.6640625" style="1"/>
    <col min="10761" max="10761" width="3" style="1" customWidth="1"/>
    <col min="10762" max="11008" width="8.6640625" style="1"/>
    <col min="11009" max="11009" width="4.25" style="1" customWidth="1"/>
    <col min="11010" max="11010" width="23.5" style="1" customWidth="1"/>
    <col min="11011" max="11011" width="28.08203125" style="1" customWidth="1"/>
    <col min="11012" max="11014" width="9.75" style="1" customWidth="1"/>
    <col min="11015" max="11016" width="8.6640625" style="1"/>
    <col min="11017" max="11017" width="3" style="1" customWidth="1"/>
    <col min="11018" max="11264" width="8.6640625" style="1"/>
    <col min="11265" max="11265" width="4.25" style="1" customWidth="1"/>
    <col min="11266" max="11266" width="23.5" style="1" customWidth="1"/>
    <col min="11267" max="11267" width="28.08203125" style="1" customWidth="1"/>
    <col min="11268" max="11270" width="9.75" style="1" customWidth="1"/>
    <col min="11271" max="11272" width="8.6640625" style="1"/>
    <col min="11273" max="11273" width="3" style="1" customWidth="1"/>
    <col min="11274" max="11520" width="8.6640625" style="1"/>
    <col min="11521" max="11521" width="4.25" style="1" customWidth="1"/>
    <col min="11522" max="11522" width="23.5" style="1" customWidth="1"/>
    <col min="11523" max="11523" width="28.08203125" style="1" customWidth="1"/>
    <col min="11524" max="11526" width="9.75" style="1" customWidth="1"/>
    <col min="11527" max="11528" width="8.6640625" style="1"/>
    <col min="11529" max="11529" width="3" style="1" customWidth="1"/>
    <col min="11530" max="11776" width="8.6640625" style="1"/>
    <col min="11777" max="11777" width="4.25" style="1" customWidth="1"/>
    <col min="11778" max="11778" width="23.5" style="1" customWidth="1"/>
    <col min="11779" max="11779" width="28.08203125" style="1" customWidth="1"/>
    <col min="11780" max="11782" width="9.75" style="1" customWidth="1"/>
    <col min="11783" max="11784" width="8.6640625" style="1"/>
    <col min="11785" max="11785" width="3" style="1" customWidth="1"/>
    <col min="11786" max="12032" width="8.6640625" style="1"/>
    <col min="12033" max="12033" width="4.25" style="1" customWidth="1"/>
    <col min="12034" max="12034" width="23.5" style="1" customWidth="1"/>
    <col min="12035" max="12035" width="28.08203125" style="1" customWidth="1"/>
    <col min="12036" max="12038" width="9.75" style="1" customWidth="1"/>
    <col min="12039" max="12040" width="8.6640625" style="1"/>
    <col min="12041" max="12041" width="3" style="1" customWidth="1"/>
    <col min="12042" max="12288" width="8.6640625" style="1"/>
    <col min="12289" max="12289" width="4.25" style="1" customWidth="1"/>
    <col min="12290" max="12290" width="23.5" style="1" customWidth="1"/>
    <col min="12291" max="12291" width="28.08203125" style="1" customWidth="1"/>
    <col min="12292" max="12294" width="9.75" style="1" customWidth="1"/>
    <col min="12295" max="12296" width="8.6640625" style="1"/>
    <col min="12297" max="12297" width="3" style="1" customWidth="1"/>
    <col min="12298" max="12544" width="8.6640625" style="1"/>
    <col min="12545" max="12545" width="4.25" style="1" customWidth="1"/>
    <col min="12546" max="12546" width="23.5" style="1" customWidth="1"/>
    <col min="12547" max="12547" width="28.08203125" style="1" customWidth="1"/>
    <col min="12548" max="12550" width="9.75" style="1" customWidth="1"/>
    <col min="12551" max="12552" width="8.6640625" style="1"/>
    <col min="12553" max="12553" width="3" style="1" customWidth="1"/>
    <col min="12554" max="12800" width="8.6640625" style="1"/>
    <col min="12801" max="12801" width="4.25" style="1" customWidth="1"/>
    <col min="12802" max="12802" width="23.5" style="1" customWidth="1"/>
    <col min="12803" max="12803" width="28.08203125" style="1" customWidth="1"/>
    <col min="12804" max="12806" width="9.75" style="1" customWidth="1"/>
    <col min="12807" max="12808" width="8.6640625" style="1"/>
    <col min="12809" max="12809" width="3" style="1" customWidth="1"/>
    <col min="12810" max="13056" width="8.6640625" style="1"/>
    <col min="13057" max="13057" width="4.25" style="1" customWidth="1"/>
    <col min="13058" max="13058" width="23.5" style="1" customWidth="1"/>
    <col min="13059" max="13059" width="28.08203125" style="1" customWidth="1"/>
    <col min="13060" max="13062" width="9.75" style="1" customWidth="1"/>
    <col min="13063" max="13064" width="8.6640625" style="1"/>
    <col min="13065" max="13065" width="3" style="1" customWidth="1"/>
    <col min="13066" max="13312" width="8.6640625" style="1"/>
    <col min="13313" max="13313" width="4.25" style="1" customWidth="1"/>
    <col min="13314" max="13314" width="23.5" style="1" customWidth="1"/>
    <col min="13315" max="13315" width="28.08203125" style="1" customWidth="1"/>
    <col min="13316" max="13318" width="9.75" style="1" customWidth="1"/>
    <col min="13319" max="13320" width="8.6640625" style="1"/>
    <col min="13321" max="13321" width="3" style="1" customWidth="1"/>
    <col min="13322" max="13568" width="8.6640625" style="1"/>
    <col min="13569" max="13569" width="4.25" style="1" customWidth="1"/>
    <col min="13570" max="13570" width="23.5" style="1" customWidth="1"/>
    <col min="13571" max="13571" width="28.08203125" style="1" customWidth="1"/>
    <col min="13572" max="13574" width="9.75" style="1" customWidth="1"/>
    <col min="13575" max="13576" width="8.6640625" style="1"/>
    <col min="13577" max="13577" width="3" style="1" customWidth="1"/>
    <col min="13578" max="13824" width="8.6640625" style="1"/>
    <col min="13825" max="13825" width="4.25" style="1" customWidth="1"/>
    <col min="13826" max="13826" width="23.5" style="1" customWidth="1"/>
    <col min="13827" max="13827" width="28.08203125" style="1" customWidth="1"/>
    <col min="13828" max="13830" width="9.75" style="1" customWidth="1"/>
    <col min="13831" max="13832" width="8.6640625" style="1"/>
    <col min="13833" max="13833" width="3" style="1" customWidth="1"/>
    <col min="13834" max="14080" width="8.6640625" style="1"/>
    <col min="14081" max="14081" width="4.25" style="1" customWidth="1"/>
    <col min="14082" max="14082" width="23.5" style="1" customWidth="1"/>
    <col min="14083" max="14083" width="28.08203125" style="1" customWidth="1"/>
    <col min="14084" max="14086" width="9.75" style="1" customWidth="1"/>
    <col min="14087" max="14088" width="8.6640625" style="1"/>
    <col min="14089" max="14089" width="3" style="1" customWidth="1"/>
    <col min="14090" max="14336" width="8.6640625" style="1"/>
    <col min="14337" max="14337" width="4.25" style="1" customWidth="1"/>
    <col min="14338" max="14338" width="23.5" style="1" customWidth="1"/>
    <col min="14339" max="14339" width="28.08203125" style="1" customWidth="1"/>
    <col min="14340" max="14342" width="9.75" style="1" customWidth="1"/>
    <col min="14343" max="14344" width="8.6640625" style="1"/>
    <col min="14345" max="14345" width="3" style="1" customWidth="1"/>
    <col min="14346" max="14592" width="8.6640625" style="1"/>
    <col min="14593" max="14593" width="4.25" style="1" customWidth="1"/>
    <col min="14594" max="14594" width="23.5" style="1" customWidth="1"/>
    <col min="14595" max="14595" width="28.08203125" style="1" customWidth="1"/>
    <col min="14596" max="14598" width="9.75" style="1" customWidth="1"/>
    <col min="14599" max="14600" width="8.6640625" style="1"/>
    <col min="14601" max="14601" width="3" style="1" customWidth="1"/>
    <col min="14602" max="14848" width="8.6640625" style="1"/>
    <col min="14849" max="14849" width="4.25" style="1" customWidth="1"/>
    <col min="14850" max="14850" width="23.5" style="1" customWidth="1"/>
    <col min="14851" max="14851" width="28.08203125" style="1" customWidth="1"/>
    <col min="14852" max="14854" width="9.75" style="1" customWidth="1"/>
    <col min="14855" max="14856" width="8.6640625" style="1"/>
    <col min="14857" max="14857" width="3" style="1" customWidth="1"/>
    <col min="14858" max="15104" width="8.6640625" style="1"/>
    <col min="15105" max="15105" width="4.25" style="1" customWidth="1"/>
    <col min="15106" max="15106" width="23.5" style="1" customWidth="1"/>
    <col min="15107" max="15107" width="28.08203125" style="1" customWidth="1"/>
    <col min="15108" max="15110" width="9.75" style="1" customWidth="1"/>
    <col min="15111" max="15112" width="8.6640625" style="1"/>
    <col min="15113" max="15113" width="3" style="1" customWidth="1"/>
    <col min="15114" max="15360" width="8.6640625" style="1"/>
    <col min="15361" max="15361" width="4.25" style="1" customWidth="1"/>
    <col min="15362" max="15362" width="23.5" style="1" customWidth="1"/>
    <col min="15363" max="15363" width="28.08203125" style="1" customWidth="1"/>
    <col min="15364" max="15366" width="9.75" style="1" customWidth="1"/>
    <col min="15367" max="15368" width="8.6640625" style="1"/>
    <col min="15369" max="15369" width="3" style="1" customWidth="1"/>
    <col min="15370" max="15616" width="8.6640625" style="1"/>
    <col min="15617" max="15617" width="4.25" style="1" customWidth="1"/>
    <col min="15618" max="15618" width="23.5" style="1" customWidth="1"/>
    <col min="15619" max="15619" width="28.08203125" style="1" customWidth="1"/>
    <col min="15620" max="15622" width="9.75" style="1" customWidth="1"/>
    <col min="15623" max="15624" width="8.6640625" style="1"/>
    <col min="15625" max="15625" width="3" style="1" customWidth="1"/>
    <col min="15626" max="15872" width="8.6640625" style="1"/>
    <col min="15873" max="15873" width="4.25" style="1" customWidth="1"/>
    <col min="15874" max="15874" width="23.5" style="1" customWidth="1"/>
    <col min="15875" max="15875" width="28.08203125" style="1" customWidth="1"/>
    <col min="15876" max="15878" width="9.75" style="1" customWidth="1"/>
    <col min="15879" max="15880" width="8.6640625" style="1"/>
    <col min="15881" max="15881" width="3" style="1" customWidth="1"/>
    <col min="15882" max="16128" width="8.6640625" style="1"/>
    <col min="16129" max="16129" width="4.25" style="1" customWidth="1"/>
    <col min="16130" max="16130" width="23.5" style="1" customWidth="1"/>
    <col min="16131" max="16131" width="28.08203125" style="1" customWidth="1"/>
    <col min="16132" max="16134" width="9.75" style="1" customWidth="1"/>
    <col min="16135" max="16136" width="8.6640625" style="1"/>
    <col min="16137" max="16137" width="3" style="1" customWidth="1"/>
    <col min="16138" max="16384" width="8.6640625" style="1"/>
  </cols>
  <sheetData>
    <row r="2" spans="2:8" ht="30" customHeight="1">
      <c r="B2" s="414" t="s">
        <v>154</v>
      </c>
      <c r="C2" s="414"/>
      <c r="D2" s="414"/>
      <c r="E2" s="414"/>
      <c r="F2" s="414"/>
    </row>
    <row r="3" spans="2:8" ht="30" customHeight="1">
      <c r="B3" s="74"/>
      <c r="C3" s="74"/>
      <c r="D3" s="74"/>
      <c r="E3" s="74"/>
      <c r="F3" s="74"/>
    </row>
    <row r="4" spans="2:8" ht="30" customHeight="1">
      <c r="B4" s="215" t="s">
        <v>14</v>
      </c>
      <c r="C4" s="216"/>
      <c r="D4" s="415">
        <f>提出書類確認リスト!$D$8</f>
        <v>0</v>
      </c>
      <c r="E4" s="416">
        <f>提出書類確認リスト!$D$8</f>
        <v>0</v>
      </c>
      <c r="F4" s="417">
        <f>提出書類確認リスト!$D$8</f>
        <v>0</v>
      </c>
    </row>
    <row r="5" spans="2:8" ht="30" customHeight="1">
      <c r="B5" s="74"/>
      <c r="C5" s="74"/>
      <c r="D5" s="74"/>
      <c r="E5" s="418"/>
      <c r="F5" s="418"/>
    </row>
    <row r="6" spans="2:8" ht="20" customHeight="1"/>
    <row r="7" spans="2:8" ht="25" customHeight="1">
      <c r="B7" s="3"/>
      <c r="C7" s="215" t="s">
        <v>132</v>
      </c>
      <c r="D7" s="216"/>
      <c r="E7" s="3" t="s">
        <v>138</v>
      </c>
      <c r="F7" s="3" t="s">
        <v>139</v>
      </c>
      <c r="G7" s="3" t="s">
        <v>427</v>
      </c>
    </row>
    <row r="8" spans="2:8" s="75" customFormat="1" ht="36" customHeight="1">
      <c r="B8" s="409" t="s">
        <v>177</v>
      </c>
      <c r="C8" s="412" t="s">
        <v>178</v>
      </c>
      <c r="D8" s="413"/>
      <c r="E8" s="5"/>
      <c r="F8" s="5"/>
      <c r="G8" s="177"/>
      <c r="H8" s="1"/>
    </row>
    <row r="9" spans="2:8" s="75" customFormat="1" ht="48.5" customHeight="1">
      <c r="B9" s="410"/>
      <c r="C9" s="412" t="s">
        <v>179</v>
      </c>
      <c r="D9" s="413"/>
      <c r="E9" s="5"/>
      <c r="F9" s="5"/>
      <c r="G9" s="173" t="s">
        <v>424</v>
      </c>
      <c r="H9" s="1"/>
    </row>
    <row r="10" spans="2:8" s="75" customFormat="1" ht="30.5" customHeight="1">
      <c r="B10" s="411"/>
      <c r="C10" s="412" t="s">
        <v>157</v>
      </c>
      <c r="D10" s="413"/>
      <c r="E10" s="5"/>
      <c r="F10" s="5"/>
      <c r="G10" s="177"/>
      <c r="H10" s="1"/>
    </row>
    <row r="11" spans="2:8" s="75" customFormat="1" ht="51.5" customHeight="1">
      <c r="B11" s="409" t="s">
        <v>180</v>
      </c>
      <c r="C11" s="412" t="s">
        <v>148</v>
      </c>
      <c r="D11" s="413"/>
      <c r="E11" s="5"/>
      <c r="F11" s="5"/>
      <c r="G11" s="174" t="s">
        <v>425</v>
      </c>
      <c r="H11" s="1"/>
    </row>
    <row r="12" spans="2:8" s="75" customFormat="1" ht="37" customHeight="1">
      <c r="B12" s="419"/>
      <c r="C12" s="412" t="s">
        <v>149</v>
      </c>
      <c r="D12" s="413"/>
      <c r="E12" s="5"/>
      <c r="F12" s="5"/>
      <c r="G12" s="177"/>
      <c r="H12" s="1"/>
    </row>
    <row r="13" spans="2:8" s="75" customFormat="1" ht="35" customHeight="1">
      <c r="B13" s="420"/>
      <c r="C13" s="412" t="s">
        <v>150</v>
      </c>
      <c r="D13" s="413"/>
      <c r="E13" s="5"/>
      <c r="F13" s="5"/>
      <c r="G13" s="174" t="s">
        <v>428</v>
      </c>
      <c r="H13" s="1"/>
    </row>
    <row r="14" spans="2:8" s="75" customFormat="1" ht="63" customHeight="1">
      <c r="B14" s="409" t="s">
        <v>181</v>
      </c>
      <c r="C14" s="412" t="s">
        <v>155</v>
      </c>
      <c r="D14" s="413"/>
      <c r="E14" s="5"/>
      <c r="F14" s="5"/>
      <c r="G14" s="177"/>
      <c r="H14" s="1"/>
    </row>
    <row r="15" spans="2:8" s="75" customFormat="1" ht="76.5" customHeight="1">
      <c r="B15" s="419"/>
      <c r="C15" s="412" t="s">
        <v>158</v>
      </c>
      <c r="D15" s="413"/>
      <c r="E15" s="5"/>
      <c r="F15" s="5"/>
      <c r="G15" s="173" t="s">
        <v>425</v>
      </c>
      <c r="H15" s="1"/>
    </row>
    <row r="16" spans="2:8" s="75" customFormat="1" ht="30" customHeight="1">
      <c r="B16" s="410"/>
      <c r="C16" s="412" t="s">
        <v>142</v>
      </c>
      <c r="D16" s="413"/>
      <c r="E16" s="5"/>
      <c r="F16" s="5"/>
      <c r="G16" s="177"/>
      <c r="H16" s="1"/>
    </row>
    <row r="17" spans="2:8" s="75" customFormat="1" ht="36.5" customHeight="1">
      <c r="B17" s="411"/>
      <c r="C17" s="412" t="s">
        <v>143</v>
      </c>
      <c r="D17" s="413"/>
      <c r="E17" s="5"/>
      <c r="F17" s="5"/>
      <c r="G17" s="173" t="s">
        <v>425</v>
      </c>
      <c r="H17" s="175" t="s">
        <v>182</v>
      </c>
    </row>
    <row r="18" spans="2:8" s="75" customFormat="1" ht="72" customHeight="1">
      <c r="B18" s="409" t="s">
        <v>183</v>
      </c>
      <c r="C18" s="412" t="s">
        <v>140</v>
      </c>
      <c r="D18" s="413"/>
      <c r="E18" s="5"/>
      <c r="F18" s="5"/>
      <c r="G18" s="174" t="s">
        <v>426</v>
      </c>
      <c r="H18" s="1"/>
    </row>
    <row r="19" spans="2:8" s="75" customFormat="1" ht="37" customHeight="1">
      <c r="B19" s="410"/>
      <c r="C19" s="412" t="s">
        <v>141</v>
      </c>
      <c r="D19" s="413"/>
      <c r="E19" s="5"/>
      <c r="F19" s="5"/>
      <c r="G19" s="173" t="s">
        <v>425</v>
      </c>
      <c r="H19" s="1"/>
    </row>
    <row r="20" spans="2:8" s="75" customFormat="1" ht="30" customHeight="1">
      <c r="B20" s="411"/>
      <c r="C20" s="412" t="s">
        <v>184</v>
      </c>
      <c r="D20" s="413"/>
      <c r="E20" s="5"/>
      <c r="F20" s="5"/>
      <c r="G20" s="177"/>
      <c r="H20" s="1"/>
    </row>
    <row r="22" spans="2:8" s="176" customFormat="1" ht="20.5" customHeight="1">
      <c r="C22" s="421" t="s">
        <v>429</v>
      </c>
      <c r="D22" s="421"/>
      <c r="E22" s="421"/>
      <c r="F22" s="421"/>
      <c r="G22" s="421"/>
    </row>
    <row r="23" spans="2:8" s="176" customFormat="1" ht="20.5" customHeight="1">
      <c r="C23" s="421"/>
      <c r="D23" s="421"/>
      <c r="E23" s="421"/>
      <c r="F23" s="421"/>
      <c r="G23" s="421"/>
    </row>
  </sheetData>
  <mergeCells count="23">
    <mergeCell ref="C22:G23"/>
    <mergeCell ref="C15:D15"/>
    <mergeCell ref="C16:D16"/>
    <mergeCell ref="C17:D17"/>
    <mergeCell ref="B18:B20"/>
    <mergeCell ref="C18:D18"/>
    <mergeCell ref="C19:D19"/>
    <mergeCell ref="C20:D20"/>
    <mergeCell ref="B14:B17"/>
    <mergeCell ref="C11:D11"/>
    <mergeCell ref="C12:D12"/>
    <mergeCell ref="C13:D13"/>
    <mergeCell ref="C14:D14"/>
    <mergeCell ref="B11:B13"/>
    <mergeCell ref="B8:B10"/>
    <mergeCell ref="C8:D8"/>
    <mergeCell ref="C9:D9"/>
    <mergeCell ref="C10:D10"/>
    <mergeCell ref="B2:F2"/>
    <mergeCell ref="B4:C4"/>
    <mergeCell ref="D4:F4"/>
    <mergeCell ref="E5:F5"/>
    <mergeCell ref="C7:D7"/>
  </mergeCells>
  <phoneticPr fontId="1"/>
  <dataValidations count="2">
    <dataValidation type="list" allowBlank="1" showInputMessage="1" showErrorMessage="1" sqref="WVL983035:WVN983046 IZ65531:JB65542 SV65531:SX65542 ACR65531:ACT65542 AMN65531:AMP65542 AWJ65531:AWL65542 BGF65531:BGH65542 BQB65531:BQD65542 BZX65531:BZZ65542 CJT65531:CJV65542 CTP65531:CTR65542 DDL65531:DDN65542 DNH65531:DNJ65542 DXD65531:DXF65542 EGZ65531:EHB65542 EQV65531:EQX65542 FAR65531:FAT65542 FKN65531:FKP65542 FUJ65531:FUL65542 GEF65531:GEH65542 GOB65531:GOD65542 GXX65531:GXZ65542 HHT65531:HHV65542 HRP65531:HRR65542 IBL65531:IBN65542 ILH65531:ILJ65542 IVD65531:IVF65542 JEZ65531:JFB65542 JOV65531:JOX65542 JYR65531:JYT65542 KIN65531:KIP65542 KSJ65531:KSL65542 LCF65531:LCH65542 LMB65531:LMD65542 LVX65531:LVZ65542 MFT65531:MFV65542 MPP65531:MPR65542 MZL65531:MZN65542 NJH65531:NJJ65542 NTD65531:NTF65542 OCZ65531:ODB65542 OMV65531:OMX65542 OWR65531:OWT65542 PGN65531:PGP65542 PQJ65531:PQL65542 QAF65531:QAH65542 QKB65531:QKD65542 QTX65531:QTZ65542 RDT65531:RDV65542 RNP65531:RNR65542 RXL65531:RXN65542 SHH65531:SHJ65542 SRD65531:SRF65542 TAZ65531:TBB65542 TKV65531:TKX65542 TUR65531:TUT65542 UEN65531:UEP65542 UOJ65531:UOL65542 UYF65531:UYH65542 VIB65531:VID65542 VRX65531:VRZ65542 WBT65531:WBV65542 WLP65531:WLR65542 WVL65531:WVN65542 E131067:F131078 IZ131067:JB131078 SV131067:SX131078 ACR131067:ACT131078 AMN131067:AMP131078 AWJ131067:AWL131078 BGF131067:BGH131078 BQB131067:BQD131078 BZX131067:BZZ131078 CJT131067:CJV131078 CTP131067:CTR131078 DDL131067:DDN131078 DNH131067:DNJ131078 DXD131067:DXF131078 EGZ131067:EHB131078 EQV131067:EQX131078 FAR131067:FAT131078 FKN131067:FKP131078 FUJ131067:FUL131078 GEF131067:GEH131078 GOB131067:GOD131078 GXX131067:GXZ131078 HHT131067:HHV131078 HRP131067:HRR131078 IBL131067:IBN131078 ILH131067:ILJ131078 IVD131067:IVF131078 JEZ131067:JFB131078 JOV131067:JOX131078 JYR131067:JYT131078 KIN131067:KIP131078 KSJ131067:KSL131078 LCF131067:LCH131078 LMB131067:LMD131078 LVX131067:LVZ131078 MFT131067:MFV131078 MPP131067:MPR131078 MZL131067:MZN131078 NJH131067:NJJ131078 NTD131067:NTF131078 OCZ131067:ODB131078 OMV131067:OMX131078 OWR131067:OWT131078 PGN131067:PGP131078 PQJ131067:PQL131078 QAF131067:QAH131078 QKB131067:QKD131078 QTX131067:QTZ131078 RDT131067:RDV131078 RNP131067:RNR131078 RXL131067:RXN131078 SHH131067:SHJ131078 SRD131067:SRF131078 TAZ131067:TBB131078 TKV131067:TKX131078 TUR131067:TUT131078 UEN131067:UEP131078 UOJ131067:UOL131078 UYF131067:UYH131078 VIB131067:VID131078 VRX131067:VRZ131078 WBT131067:WBV131078 WLP131067:WLR131078 WVL131067:WVN131078 E196603:F196614 IZ196603:JB196614 SV196603:SX196614 ACR196603:ACT196614 AMN196603:AMP196614 AWJ196603:AWL196614 BGF196603:BGH196614 BQB196603:BQD196614 BZX196603:BZZ196614 CJT196603:CJV196614 CTP196603:CTR196614 DDL196603:DDN196614 DNH196603:DNJ196614 DXD196603:DXF196614 EGZ196603:EHB196614 EQV196603:EQX196614 FAR196603:FAT196614 FKN196603:FKP196614 FUJ196603:FUL196614 GEF196603:GEH196614 GOB196603:GOD196614 GXX196603:GXZ196614 HHT196603:HHV196614 HRP196603:HRR196614 IBL196603:IBN196614 ILH196603:ILJ196614 IVD196603:IVF196614 JEZ196603:JFB196614 JOV196603:JOX196614 JYR196603:JYT196614 KIN196603:KIP196614 KSJ196603:KSL196614 LCF196603:LCH196614 LMB196603:LMD196614 LVX196603:LVZ196614 MFT196603:MFV196614 MPP196603:MPR196614 MZL196603:MZN196614 NJH196603:NJJ196614 NTD196603:NTF196614 OCZ196603:ODB196614 OMV196603:OMX196614 OWR196603:OWT196614 PGN196603:PGP196614 PQJ196603:PQL196614 QAF196603:QAH196614 QKB196603:QKD196614 QTX196603:QTZ196614 RDT196603:RDV196614 RNP196603:RNR196614 RXL196603:RXN196614 SHH196603:SHJ196614 SRD196603:SRF196614 TAZ196603:TBB196614 TKV196603:TKX196614 TUR196603:TUT196614 UEN196603:UEP196614 UOJ196603:UOL196614 UYF196603:UYH196614 VIB196603:VID196614 VRX196603:VRZ196614 WBT196603:WBV196614 WLP196603:WLR196614 WVL196603:WVN196614 E262139:F262150 IZ262139:JB262150 SV262139:SX262150 ACR262139:ACT262150 AMN262139:AMP262150 AWJ262139:AWL262150 BGF262139:BGH262150 BQB262139:BQD262150 BZX262139:BZZ262150 CJT262139:CJV262150 CTP262139:CTR262150 DDL262139:DDN262150 DNH262139:DNJ262150 DXD262139:DXF262150 EGZ262139:EHB262150 EQV262139:EQX262150 FAR262139:FAT262150 FKN262139:FKP262150 FUJ262139:FUL262150 GEF262139:GEH262150 GOB262139:GOD262150 GXX262139:GXZ262150 HHT262139:HHV262150 HRP262139:HRR262150 IBL262139:IBN262150 ILH262139:ILJ262150 IVD262139:IVF262150 JEZ262139:JFB262150 JOV262139:JOX262150 JYR262139:JYT262150 KIN262139:KIP262150 KSJ262139:KSL262150 LCF262139:LCH262150 LMB262139:LMD262150 LVX262139:LVZ262150 MFT262139:MFV262150 MPP262139:MPR262150 MZL262139:MZN262150 NJH262139:NJJ262150 NTD262139:NTF262150 OCZ262139:ODB262150 OMV262139:OMX262150 OWR262139:OWT262150 PGN262139:PGP262150 PQJ262139:PQL262150 QAF262139:QAH262150 QKB262139:QKD262150 QTX262139:QTZ262150 RDT262139:RDV262150 RNP262139:RNR262150 RXL262139:RXN262150 SHH262139:SHJ262150 SRD262139:SRF262150 TAZ262139:TBB262150 TKV262139:TKX262150 TUR262139:TUT262150 UEN262139:UEP262150 UOJ262139:UOL262150 UYF262139:UYH262150 VIB262139:VID262150 VRX262139:VRZ262150 WBT262139:WBV262150 WLP262139:WLR262150 WVL262139:WVN262150 E327675:F327686 IZ327675:JB327686 SV327675:SX327686 ACR327675:ACT327686 AMN327675:AMP327686 AWJ327675:AWL327686 BGF327675:BGH327686 BQB327675:BQD327686 BZX327675:BZZ327686 CJT327675:CJV327686 CTP327675:CTR327686 DDL327675:DDN327686 DNH327675:DNJ327686 DXD327675:DXF327686 EGZ327675:EHB327686 EQV327675:EQX327686 FAR327675:FAT327686 FKN327675:FKP327686 FUJ327675:FUL327686 GEF327675:GEH327686 GOB327675:GOD327686 GXX327675:GXZ327686 HHT327675:HHV327686 HRP327675:HRR327686 IBL327675:IBN327686 ILH327675:ILJ327686 IVD327675:IVF327686 JEZ327675:JFB327686 JOV327675:JOX327686 JYR327675:JYT327686 KIN327675:KIP327686 KSJ327675:KSL327686 LCF327675:LCH327686 LMB327675:LMD327686 LVX327675:LVZ327686 MFT327675:MFV327686 MPP327675:MPR327686 MZL327675:MZN327686 NJH327675:NJJ327686 NTD327675:NTF327686 OCZ327675:ODB327686 OMV327675:OMX327686 OWR327675:OWT327686 PGN327675:PGP327686 PQJ327675:PQL327686 QAF327675:QAH327686 QKB327675:QKD327686 QTX327675:QTZ327686 RDT327675:RDV327686 RNP327675:RNR327686 RXL327675:RXN327686 SHH327675:SHJ327686 SRD327675:SRF327686 TAZ327675:TBB327686 TKV327675:TKX327686 TUR327675:TUT327686 UEN327675:UEP327686 UOJ327675:UOL327686 UYF327675:UYH327686 VIB327675:VID327686 VRX327675:VRZ327686 WBT327675:WBV327686 WLP327675:WLR327686 WVL327675:WVN327686 E393211:F393222 IZ393211:JB393222 SV393211:SX393222 ACR393211:ACT393222 AMN393211:AMP393222 AWJ393211:AWL393222 BGF393211:BGH393222 BQB393211:BQD393222 BZX393211:BZZ393222 CJT393211:CJV393222 CTP393211:CTR393222 DDL393211:DDN393222 DNH393211:DNJ393222 DXD393211:DXF393222 EGZ393211:EHB393222 EQV393211:EQX393222 FAR393211:FAT393222 FKN393211:FKP393222 FUJ393211:FUL393222 GEF393211:GEH393222 GOB393211:GOD393222 GXX393211:GXZ393222 HHT393211:HHV393222 HRP393211:HRR393222 IBL393211:IBN393222 ILH393211:ILJ393222 IVD393211:IVF393222 JEZ393211:JFB393222 JOV393211:JOX393222 JYR393211:JYT393222 KIN393211:KIP393222 KSJ393211:KSL393222 LCF393211:LCH393222 LMB393211:LMD393222 LVX393211:LVZ393222 MFT393211:MFV393222 MPP393211:MPR393222 MZL393211:MZN393222 NJH393211:NJJ393222 NTD393211:NTF393222 OCZ393211:ODB393222 OMV393211:OMX393222 OWR393211:OWT393222 PGN393211:PGP393222 PQJ393211:PQL393222 QAF393211:QAH393222 QKB393211:QKD393222 QTX393211:QTZ393222 RDT393211:RDV393222 RNP393211:RNR393222 RXL393211:RXN393222 SHH393211:SHJ393222 SRD393211:SRF393222 TAZ393211:TBB393222 TKV393211:TKX393222 TUR393211:TUT393222 UEN393211:UEP393222 UOJ393211:UOL393222 UYF393211:UYH393222 VIB393211:VID393222 VRX393211:VRZ393222 WBT393211:WBV393222 WLP393211:WLR393222 WVL393211:WVN393222 E458747:F458758 IZ458747:JB458758 SV458747:SX458758 ACR458747:ACT458758 AMN458747:AMP458758 AWJ458747:AWL458758 BGF458747:BGH458758 BQB458747:BQD458758 BZX458747:BZZ458758 CJT458747:CJV458758 CTP458747:CTR458758 DDL458747:DDN458758 DNH458747:DNJ458758 DXD458747:DXF458758 EGZ458747:EHB458758 EQV458747:EQX458758 FAR458747:FAT458758 FKN458747:FKP458758 FUJ458747:FUL458758 GEF458747:GEH458758 GOB458747:GOD458758 GXX458747:GXZ458758 HHT458747:HHV458758 HRP458747:HRR458758 IBL458747:IBN458758 ILH458747:ILJ458758 IVD458747:IVF458758 JEZ458747:JFB458758 JOV458747:JOX458758 JYR458747:JYT458758 KIN458747:KIP458758 KSJ458747:KSL458758 LCF458747:LCH458758 LMB458747:LMD458758 LVX458747:LVZ458758 MFT458747:MFV458758 MPP458747:MPR458758 MZL458747:MZN458758 NJH458747:NJJ458758 NTD458747:NTF458758 OCZ458747:ODB458758 OMV458747:OMX458758 OWR458747:OWT458758 PGN458747:PGP458758 PQJ458747:PQL458758 QAF458747:QAH458758 QKB458747:QKD458758 QTX458747:QTZ458758 RDT458747:RDV458758 RNP458747:RNR458758 RXL458747:RXN458758 SHH458747:SHJ458758 SRD458747:SRF458758 TAZ458747:TBB458758 TKV458747:TKX458758 TUR458747:TUT458758 UEN458747:UEP458758 UOJ458747:UOL458758 UYF458747:UYH458758 VIB458747:VID458758 VRX458747:VRZ458758 WBT458747:WBV458758 WLP458747:WLR458758 WVL458747:WVN458758 E524283:F524294 IZ524283:JB524294 SV524283:SX524294 ACR524283:ACT524294 AMN524283:AMP524294 AWJ524283:AWL524294 BGF524283:BGH524294 BQB524283:BQD524294 BZX524283:BZZ524294 CJT524283:CJV524294 CTP524283:CTR524294 DDL524283:DDN524294 DNH524283:DNJ524294 DXD524283:DXF524294 EGZ524283:EHB524294 EQV524283:EQX524294 FAR524283:FAT524294 FKN524283:FKP524294 FUJ524283:FUL524294 GEF524283:GEH524294 GOB524283:GOD524294 GXX524283:GXZ524294 HHT524283:HHV524294 HRP524283:HRR524294 IBL524283:IBN524294 ILH524283:ILJ524294 IVD524283:IVF524294 JEZ524283:JFB524294 JOV524283:JOX524294 JYR524283:JYT524294 KIN524283:KIP524294 KSJ524283:KSL524294 LCF524283:LCH524294 LMB524283:LMD524294 LVX524283:LVZ524294 MFT524283:MFV524294 MPP524283:MPR524294 MZL524283:MZN524294 NJH524283:NJJ524294 NTD524283:NTF524294 OCZ524283:ODB524294 OMV524283:OMX524294 OWR524283:OWT524294 PGN524283:PGP524294 PQJ524283:PQL524294 QAF524283:QAH524294 QKB524283:QKD524294 QTX524283:QTZ524294 RDT524283:RDV524294 RNP524283:RNR524294 RXL524283:RXN524294 SHH524283:SHJ524294 SRD524283:SRF524294 TAZ524283:TBB524294 TKV524283:TKX524294 TUR524283:TUT524294 UEN524283:UEP524294 UOJ524283:UOL524294 UYF524283:UYH524294 VIB524283:VID524294 VRX524283:VRZ524294 WBT524283:WBV524294 WLP524283:WLR524294 WVL524283:WVN524294 E589819:F589830 IZ589819:JB589830 SV589819:SX589830 ACR589819:ACT589830 AMN589819:AMP589830 AWJ589819:AWL589830 BGF589819:BGH589830 BQB589819:BQD589830 BZX589819:BZZ589830 CJT589819:CJV589830 CTP589819:CTR589830 DDL589819:DDN589830 DNH589819:DNJ589830 DXD589819:DXF589830 EGZ589819:EHB589830 EQV589819:EQX589830 FAR589819:FAT589830 FKN589819:FKP589830 FUJ589819:FUL589830 GEF589819:GEH589830 GOB589819:GOD589830 GXX589819:GXZ589830 HHT589819:HHV589830 HRP589819:HRR589830 IBL589819:IBN589830 ILH589819:ILJ589830 IVD589819:IVF589830 JEZ589819:JFB589830 JOV589819:JOX589830 JYR589819:JYT589830 KIN589819:KIP589830 KSJ589819:KSL589830 LCF589819:LCH589830 LMB589819:LMD589830 LVX589819:LVZ589830 MFT589819:MFV589830 MPP589819:MPR589830 MZL589819:MZN589830 NJH589819:NJJ589830 NTD589819:NTF589830 OCZ589819:ODB589830 OMV589819:OMX589830 OWR589819:OWT589830 PGN589819:PGP589830 PQJ589819:PQL589830 QAF589819:QAH589830 QKB589819:QKD589830 QTX589819:QTZ589830 RDT589819:RDV589830 RNP589819:RNR589830 RXL589819:RXN589830 SHH589819:SHJ589830 SRD589819:SRF589830 TAZ589819:TBB589830 TKV589819:TKX589830 TUR589819:TUT589830 UEN589819:UEP589830 UOJ589819:UOL589830 UYF589819:UYH589830 VIB589819:VID589830 VRX589819:VRZ589830 WBT589819:WBV589830 WLP589819:WLR589830 WVL589819:WVN589830 E655355:F655366 IZ655355:JB655366 SV655355:SX655366 ACR655355:ACT655366 AMN655355:AMP655366 AWJ655355:AWL655366 BGF655355:BGH655366 BQB655355:BQD655366 BZX655355:BZZ655366 CJT655355:CJV655366 CTP655355:CTR655366 DDL655355:DDN655366 DNH655355:DNJ655366 DXD655355:DXF655366 EGZ655355:EHB655366 EQV655355:EQX655366 FAR655355:FAT655366 FKN655355:FKP655366 FUJ655355:FUL655366 GEF655355:GEH655366 GOB655355:GOD655366 GXX655355:GXZ655366 HHT655355:HHV655366 HRP655355:HRR655366 IBL655355:IBN655366 ILH655355:ILJ655366 IVD655355:IVF655366 JEZ655355:JFB655366 JOV655355:JOX655366 JYR655355:JYT655366 KIN655355:KIP655366 KSJ655355:KSL655366 LCF655355:LCH655366 LMB655355:LMD655366 LVX655355:LVZ655366 MFT655355:MFV655366 MPP655355:MPR655366 MZL655355:MZN655366 NJH655355:NJJ655366 NTD655355:NTF655366 OCZ655355:ODB655366 OMV655355:OMX655366 OWR655355:OWT655366 PGN655355:PGP655366 PQJ655355:PQL655366 QAF655355:QAH655366 QKB655355:QKD655366 QTX655355:QTZ655366 RDT655355:RDV655366 RNP655355:RNR655366 RXL655355:RXN655366 SHH655355:SHJ655366 SRD655355:SRF655366 TAZ655355:TBB655366 TKV655355:TKX655366 TUR655355:TUT655366 UEN655355:UEP655366 UOJ655355:UOL655366 UYF655355:UYH655366 VIB655355:VID655366 VRX655355:VRZ655366 WBT655355:WBV655366 WLP655355:WLR655366 WVL655355:WVN655366 E720891:F720902 IZ720891:JB720902 SV720891:SX720902 ACR720891:ACT720902 AMN720891:AMP720902 AWJ720891:AWL720902 BGF720891:BGH720902 BQB720891:BQD720902 BZX720891:BZZ720902 CJT720891:CJV720902 CTP720891:CTR720902 DDL720891:DDN720902 DNH720891:DNJ720902 DXD720891:DXF720902 EGZ720891:EHB720902 EQV720891:EQX720902 FAR720891:FAT720902 FKN720891:FKP720902 FUJ720891:FUL720902 GEF720891:GEH720902 GOB720891:GOD720902 GXX720891:GXZ720902 HHT720891:HHV720902 HRP720891:HRR720902 IBL720891:IBN720902 ILH720891:ILJ720902 IVD720891:IVF720902 JEZ720891:JFB720902 JOV720891:JOX720902 JYR720891:JYT720902 KIN720891:KIP720902 KSJ720891:KSL720902 LCF720891:LCH720902 LMB720891:LMD720902 LVX720891:LVZ720902 MFT720891:MFV720902 MPP720891:MPR720902 MZL720891:MZN720902 NJH720891:NJJ720902 NTD720891:NTF720902 OCZ720891:ODB720902 OMV720891:OMX720902 OWR720891:OWT720902 PGN720891:PGP720902 PQJ720891:PQL720902 QAF720891:QAH720902 QKB720891:QKD720902 QTX720891:QTZ720902 RDT720891:RDV720902 RNP720891:RNR720902 RXL720891:RXN720902 SHH720891:SHJ720902 SRD720891:SRF720902 TAZ720891:TBB720902 TKV720891:TKX720902 TUR720891:TUT720902 UEN720891:UEP720902 UOJ720891:UOL720902 UYF720891:UYH720902 VIB720891:VID720902 VRX720891:VRZ720902 WBT720891:WBV720902 WLP720891:WLR720902 WVL720891:WVN720902 E786427:F786438 IZ786427:JB786438 SV786427:SX786438 ACR786427:ACT786438 AMN786427:AMP786438 AWJ786427:AWL786438 BGF786427:BGH786438 BQB786427:BQD786438 BZX786427:BZZ786438 CJT786427:CJV786438 CTP786427:CTR786438 DDL786427:DDN786438 DNH786427:DNJ786438 DXD786427:DXF786438 EGZ786427:EHB786438 EQV786427:EQX786438 FAR786427:FAT786438 FKN786427:FKP786438 FUJ786427:FUL786438 GEF786427:GEH786438 GOB786427:GOD786438 GXX786427:GXZ786438 HHT786427:HHV786438 HRP786427:HRR786438 IBL786427:IBN786438 ILH786427:ILJ786438 IVD786427:IVF786438 JEZ786427:JFB786438 JOV786427:JOX786438 JYR786427:JYT786438 KIN786427:KIP786438 KSJ786427:KSL786438 LCF786427:LCH786438 LMB786427:LMD786438 LVX786427:LVZ786438 MFT786427:MFV786438 MPP786427:MPR786438 MZL786427:MZN786438 NJH786427:NJJ786438 NTD786427:NTF786438 OCZ786427:ODB786438 OMV786427:OMX786438 OWR786427:OWT786438 PGN786427:PGP786438 PQJ786427:PQL786438 QAF786427:QAH786438 QKB786427:QKD786438 QTX786427:QTZ786438 RDT786427:RDV786438 RNP786427:RNR786438 RXL786427:RXN786438 SHH786427:SHJ786438 SRD786427:SRF786438 TAZ786427:TBB786438 TKV786427:TKX786438 TUR786427:TUT786438 UEN786427:UEP786438 UOJ786427:UOL786438 UYF786427:UYH786438 VIB786427:VID786438 VRX786427:VRZ786438 WBT786427:WBV786438 WLP786427:WLR786438 WVL786427:WVN786438 E851963:F851974 IZ851963:JB851974 SV851963:SX851974 ACR851963:ACT851974 AMN851963:AMP851974 AWJ851963:AWL851974 BGF851963:BGH851974 BQB851963:BQD851974 BZX851963:BZZ851974 CJT851963:CJV851974 CTP851963:CTR851974 DDL851963:DDN851974 DNH851963:DNJ851974 DXD851963:DXF851974 EGZ851963:EHB851974 EQV851963:EQX851974 FAR851963:FAT851974 FKN851963:FKP851974 FUJ851963:FUL851974 GEF851963:GEH851974 GOB851963:GOD851974 GXX851963:GXZ851974 HHT851963:HHV851974 HRP851963:HRR851974 IBL851963:IBN851974 ILH851963:ILJ851974 IVD851963:IVF851974 JEZ851963:JFB851974 JOV851963:JOX851974 JYR851963:JYT851974 KIN851963:KIP851974 KSJ851963:KSL851974 LCF851963:LCH851974 LMB851963:LMD851974 LVX851963:LVZ851974 MFT851963:MFV851974 MPP851963:MPR851974 MZL851963:MZN851974 NJH851963:NJJ851974 NTD851963:NTF851974 OCZ851963:ODB851974 OMV851963:OMX851974 OWR851963:OWT851974 PGN851963:PGP851974 PQJ851963:PQL851974 QAF851963:QAH851974 QKB851963:QKD851974 QTX851963:QTZ851974 RDT851963:RDV851974 RNP851963:RNR851974 RXL851963:RXN851974 SHH851963:SHJ851974 SRD851963:SRF851974 TAZ851963:TBB851974 TKV851963:TKX851974 TUR851963:TUT851974 UEN851963:UEP851974 UOJ851963:UOL851974 UYF851963:UYH851974 VIB851963:VID851974 VRX851963:VRZ851974 WBT851963:WBV851974 WLP851963:WLR851974 WVL851963:WVN851974 E917499:F917510 IZ917499:JB917510 SV917499:SX917510 ACR917499:ACT917510 AMN917499:AMP917510 AWJ917499:AWL917510 BGF917499:BGH917510 BQB917499:BQD917510 BZX917499:BZZ917510 CJT917499:CJV917510 CTP917499:CTR917510 DDL917499:DDN917510 DNH917499:DNJ917510 DXD917499:DXF917510 EGZ917499:EHB917510 EQV917499:EQX917510 FAR917499:FAT917510 FKN917499:FKP917510 FUJ917499:FUL917510 GEF917499:GEH917510 GOB917499:GOD917510 GXX917499:GXZ917510 HHT917499:HHV917510 HRP917499:HRR917510 IBL917499:IBN917510 ILH917499:ILJ917510 IVD917499:IVF917510 JEZ917499:JFB917510 JOV917499:JOX917510 JYR917499:JYT917510 KIN917499:KIP917510 KSJ917499:KSL917510 LCF917499:LCH917510 LMB917499:LMD917510 LVX917499:LVZ917510 MFT917499:MFV917510 MPP917499:MPR917510 MZL917499:MZN917510 NJH917499:NJJ917510 NTD917499:NTF917510 OCZ917499:ODB917510 OMV917499:OMX917510 OWR917499:OWT917510 PGN917499:PGP917510 PQJ917499:PQL917510 QAF917499:QAH917510 QKB917499:QKD917510 QTX917499:QTZ917510 RDT917499:RDV917510 RNP917499:RNR917510 RXL917499:RXN917510 SHH917499:SHJ917510 SRD917499:SRF917510 TAZ917499:TBB917510 TKV917499:TKX917510 TUR917499:TUT917510 UEN917499:UEP917510 UOJ917499:UOL917510 UYF917499:UYH917510 VIB917499:VID917510 VRX917499:VRZ917510 WBT917499:WBV917510 WLP917499:WLR917510 WVL917499:WVN917510 E983035:F983046 IZ983035:JB983046 SV983035:SX983046 ACR983035:ACT983046 AMN983035:AMP983046 AWJ983035:AWL983046 BGF983035:BGH983046 BQB983035:BQD983046 BZX983035:BZZ983046 CJT983035:CJV983046 CTP983035:CTR983046 DDL983035:DDN983046 DNH983035:DNJ983046 DXD983035:DXF983046 EGZ983035:EHB983046 EQV983035:EQX983046 FAR983035:FAT983046 FKN983035:FKP983046 FUJ983035:FUL983046 GEF983035:GEH983046 GOB983035:GOD983046 GXX983035:GXZ983046 HHT983035:HHV983046 HRP983035:HRR983046 IBL983035:IBN983046 ILH983035:ILJ983046 IVD983035:IVF983046 JEZ983035:JFB983046 JOV983035:JOX983046 JYR983035:JYT983046 KIN983035:KIP983046 KSJ983035:KSL983046 LCF983035:LCH983046 LMB983035:LMD983046 LVX983035:LVZ983046 MFT983035:MFV983046 MPP983035:MPR983046 MZL983035:MZN983046 NJH983035:NJJ983046 NTD983035:NTF983046 OCZ983035:ODB983046 OMV983035:OMX983046 OWR983035:OWT983046 PGN983035:PGP983046 PQJ983035:PQL983046 QAF983035:QAH983046 QKB983035:QKD983046 QTX983035:QTZ983046 RDT983035:RDV983046 RNP983035:RNR983046 RXL983035:RXN983046 SHH983035:SHJ983046 SRD983035:SRF983046 TAZ983035:TBB983046 TKV983035:TKX983046 TUR983035:TUT983046 UEN983035:UEP983046 UOJ983035:UOL983046 UYF983035:UYH983046 VIB983035:VID983046 VRX983035:VRZ983046 WBT983035:WBV983046 WLP983035:WLR983046 E65531:F65542 IZ8:JB20 WVL8:WVN20 WLP8:WLR20 WBT8:WBV20 VRX8:VRZ20 VIB8:VID20 UYF8:UYH20 UOJ8:UOL20 UEN8:UEP20 TUR8:TUT20 TKV8:TKX20 TAZ8:TBB20 SRD8:SRF20 SHH8:SHJ20 RXL8:RXN20 RNP8:RNR20 RDT8:RDV20 QTX8:QTZ20 QKB8:QKD20 QAF8:QAH20 PQJ8:PQL20 PGN8:PGP20 OWR8:OWT20 OMV8:OMX20 OCZ8:ODB20 NTD8:NTF20 NJH8:NJJ20 MZL8:MZN20 MPP8:MPR20 MFT8:MFV20 LVX8:LVZ20 LMB8:LMD20 LCF8:LCH20 KSJ8:KSL20 KIN8:KIP20 JYR8:JYT20 JOV8:JOX20 JEZ8:JFB20 IVD8:IVF20 ILH8:ILJ20 IBL8:IBN20 HRP8:HRR20 HHT8:HHV20 GXX8:GXZ20 GOB8:GOD20 GEF8:GEH20 FUJ8:FUL20 FKN8:FKP20 FAR8:FAT20 EQV8:EQX20 EGZ8:EHB20 DXD8:DXF20 DNH8:DNJ20 DDL8:DDN20 CTP8:CTR20 CJT8:CJV20 BZX8:BZZ20 BQB8:BQD20 BGF8:BGH20 AWJ8:AWL20 AMN8:AMP20 ACR8:ACT20 SV8:SX20" xr:uid="{00000000-0002-0000-0600-000000000000}">
      <formula1>#REF!</formula1>
    </dataValidation>
    <dataValidation type="list" allowBlank="1" showInputMessage="1" showErrorMessage="1" sqref="E8:F20" xr:uid="{00000000-0002-0000-0600-000001000000}">
      <formula1>$H$17</formula1>
    </dataValidation>
  </dataValidations>
  <printOptions horizontalCentered="1"/>
  <pageMargins left="0.78740157480314965" right="0.39370078740157483" top="0.98425196850393704" bottom="0.78740157480314965"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16CF-4982-4FE1-913C-952C37430050}">
  <dimension ref="A1:AQ89"/>
  <sheetViews>
    <sheetView showGridLines="0" view="pageBreakPreview" topLeftCell="A23" zoomScaleNormal="100" zoomScaleSheetLayoutView="100" workbookViewId="0">
      <selection activeCell="AK33" sqref="AK33:AL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0</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t="s">
        <v>218</v>
      </c>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t="s">
        <v>264</v>
      </c>
      <c r="C12" s="115" t="s">
        <v>224</v>
      </c>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6.5" customHeight="1">
      <c r="A13" s="110">
        <v>3</v>
      </c>
      <c r="B13" s="133" t="s">
        <v>265</v>
      </c>
      <c r="C13" s="115" t="s">
        <v>222</v>
      </c>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t="s">
        <v>266</v>
      </c>
      <c r="C14" s="115" t="s">
        <v>224</v>
      </c>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3"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442"/>
      <c r="AN33" s="443"/>
    </row>
    <row r="34" spans="1:43"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3"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3" ht="21" customHeight="1">
      <c r="A36" s="99" t="s">
        <v>267</v>
      </c>
      <c r="B36" s="109"/>
      <c r="C36" s="109"/>
      <c r="D36" s="109"/>
      <c r="E36" s="109"/>
      <c r="F36" s="109"/>
      <c r="G36" s="122"/>
      <c r="H36" s="122"/>
      <c r="I36" s="122"/>
      <c r="J36" s="122"/>
      <c r="K36" s="122"/>
      <c r="L36" s="122"/>
      <c r="M36" s="122"/>
      <c r="N36" s="122"/>
      <c r="O36" s="122"/>
      <c r="AM36" s="109"/>
      <c r="AN36" s="100"/>
    </row>
    <row r="37" spans="1:43" ht="25" customHeight="1">
      <c r="A37" s="181"/>
      <c r="B37" s="181"/>
      <c r="C37" s="181"/>
      <c r="D37" s="144">
        <v>4</v>
      </c>
      <c r="E37" s="144">
        <v>5</v>
      </c>
      <c r="F37" s="441">
        <v>6</v>
      </c>
      <c r="G37" s="441"/>
      <c r="H37" s="441"/>
      <c r="I37" s="441">
        <v>7</v>
      </c>
      <c r="J37" s="441"/>
      <c r="K37" s="441"/>
      <c r="L37" s="441">
        <v>8</v>
      </c>
      <c r="M37" s="441"/>
      <c r="N37" s="441"/>
      <c r="O37" s="441">
        <v>9</v>
      </c>
      <c r="P37" s="441"/>
      <c r="Q37" s="441"/>
      <c r="R37" s="441">
        <v>10</v>
      </c>
      <c r="S37" s="441"/>
      <c r="T37" s="441"/>
      <c r="U37" s="441">
        <v>11</v>
      </c>
      <c r="V37" s="441"/>
      <c r="W37" s="441"/>
      <c r="X37" s="441">
        <v>12</v>
      </c>
      <c r="Y37" s="441"/>
      <c r="Z37" s="441"/>
      <c r="AA37" s="441">
        <v>1</v>
      </c>
      <c r="AB37" s="441"/>
      <c r="AC37" s="441"/>
      <c r="AD37" s="441">
        <v>2</v>
      </c>
      <c r="AE37" s="441"/>
      <c r="AF37" s="441"/>
      <c r="AG37" s="441">
        <v>3</v>
      </c>
      <c r="AH37" s="441"/>
      <c r="AI37" s="441"/>
      <c r="AJ37" s="181" t="s">
        <v>5</v>
      </c>
      <c r="AK37" s="181"/>
      <c r="AL37" s="112" t="s">
        <v>268</v>
      </c>
      <c r="AM37" s="112" t="s">
        <v>272</v>
      </c>
      <c r="AN37" s="136"/>
      <c r="AO37" s="136"/>
      <c r="AP37" s="136"/>
      <c r="AQ37" s="136"/>
    </row>
    <row r="38" spans="1:43" ht="18" customHeight="1">
      <c r="A38" s="432" t="s">
        <v>273</v>
      </c>
      <c r="B38" s="432"/>
      <c r="C38" s="432"/>
      <c r="D38" s="119">
        <f>SUM(D39:D43)</f>
        <v>0</v>
      </c>
      <c r="E38" s="119">
        <f>SUM(E39:E43)</f>
        <v>0</v>
      </c>
      <c r="F38" s="430">
        <f>SUM(F39:H43)</f>
        <v>0</v>
      </c>
      <c r="G38" s="430"/>
      <c r="H38" s="430"/>
      <c r="I38" s="430">
        <f>SUM(I39:K43)</f>
        <v>0</v>
      </c>
      <c r="J38" s="430"/>
      <c r="K38" s="430"/>
      <c r="L38" s="430">
        <f>SUM(L39:N43)</f>
        <v>0</v>
      </c>
      <c r="M38" s="430"/>
      <c r="N38" s="430"/>
      <c r="O38" s="430">
        <f>SUM(O39:Q43)</f>
        <v>0</v>
      </c>
      <c r="P38" s="430"/>
      <c r="Q38" s="430"/>
      <c r="R38" s="430">
        <f>SUM(R39:T43)</f>
        <v>0</v>
      </c>
      <c r="S38" s="430"/>
      <c r="T38" s="430"/>
      <c r="U38" s="430">
        <f>SUM(U39:W43)</f>
        <v>0</v>
      </c>
      <c r="V38" s="430"/>
      <c r="W38" s="430"/>
      <c r="X38" s="430">
        <f>SUM(X39:Z43)</f>
        <v>0</v>
      </c>
      <c r="Y38" s="430"/>
      <c r="Z38" s="430"/>
      <c r="AA38" s="430">
        <f>SUM(AA39:AC43)</f>
        <v>0</v>
      </c>
      <c r="AB38" s="430"/>
      <c r="AC38" s="430"/>
      <c r="AD38" s="430">
        <f>SUM(AD39:AF43)</f>
        <v>0</v>
      </c>
      <c r="AE38" s="430"/>
      <c r="AF38" s="430"/>
      <c r="AG38" s="430">
        <f>SUM(AG39:AI43)</f>
        <v>0</v>
      </c>
      <c r="AH38" s="430"/>
      <c r="AI38" s="430"/>
      <c r="AJ38" s="183">
        <f t="shared" ref="AJ38:AJ45" si="3">SUM(D38:AI38)</f>
        <v>0</v>
      </c>
      <c r="AK38" s="183"/>
      <c r="AL38" s="438" t="e">
        <f>ROUNDUP(((AJ38-AJ44-AJ45)+AJ44*0.5+AJ45*0.75)/AJ46,1)</f>
        <v>#DIV/0!</v>
      </c>
      <c r="AM38" s="438" t="e">
        <f>ROUND((2*AJ39+3*AJ40+4*AJ41+5*AJ42+6*AJ43)/AJ38,1)</f>
        <v>#DIV/0!</v>
      </c>
      <c r="AN38" s="136"/>
      <c r="AO38" s="136"/>
      <c r="AP38" s="136"/>
      <c r="AQ38" s="136"/>
    </row>
    <row r="39" spans="1:43" ht="18" customHeight="1">
      <c r="A39" s="435" t="s">
        <v>274</v>
      </c>
      <c r="B39" s="436"/>
      <c r="C39" s="437"/>
      <c r="D39" s="116"/>
      <c r="E39" s="116"/>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c r="AI39" s="431"/>
      <c r="AJ39" s="183">
        <f t="shared" si="3"/>
        <v>0</v>
      </c>
      <c r="AK39" s="183"/>
      <c r="AL39" s="439"/>
      <c r="AM39" s="439"/>
      <c r="AN39" s="136"/>
      <c r="AO39" s="136"/>
      <c r="AP39" s="136"/>
      <c r="AQ39" s="136"/>
    </row>
    <row r="40" spans="1:43" ht="18" customHeight="1">
      <c r="A40" s="435" t="s">
        <v>275</v>
      </c>
      <c r="B40" s="436"/>
      <c r="C40" s="437"/>
      <c r="D40" s="116"/>
      <c r="E40" s="116"/>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183">
        <f t="shared" si="3"/>
        <v>0</v>
      </c>
      <c r="AK40" s="183"/>
      <c r="AL40" s="439"/>
      <c r="AM40" s="439"/>
      <c r="AN40" s="136"/>
      <c r="AO40" s="136"/>
      <c r="AP40" s="136"/>
      <c r="AQ40" s="136"/>
    </row>
    <row r="41" spans="1:43" ht="18" customHeight="1">
      <c r="A41" s="435" t="s">
        <v>276</v>
      </c>
      <c r="B41" s="436"/>
      <c r="C41" s="437"/>
      <c r="D41" s="116"/>
      <c r="E41" s="116"/>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183">
        <f t="shared" si="3"/>
        <v>0</v>
      </c>
      <c r="AK41" s="183"/>
      <c r="AL41" s="439"/>
      <c r="AM41" s="439"/>
      <c r="AN41" s="136"/>
      <c r="AO41" s="136"/>
      <c r="AP41" s="136"/>
      <c r="AQ41" s="136"/>
    </row>
    <row r="42" spans="1:43" ht="18" customHeight="1">
      <c r="A42" s="435" t="s">
        <v>277</v>
      </c>
      <c r="B42" s="436"/>
      <c r="C42" s="437"/>
      <c r="D42" s="116"/>
      <c r="E42" s="116"/>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183">
        <f t="shared" si="3"/>
        <v>0</v>
      </c>
      <c r="AK42" s="183"/>
      <c r="AL42" s="439"/>
      <c r="AM42" s="439"/>
      <c r="AN42" s="136"/>
      <c r="AO42" s="136"/>
      <c r="AP42" s="136"/>
      <c r="AQ42" s="136"/>
    </row>
    <row r="43" spans="1:43" ht="18" customHeight="1">
      <c r="A43" s="435" t="s">
        <v>278</v>
      </c>
      <c r="B43" s="436"/>
      <c r="C43" s="437"/>
      <c r="D43" s="116"/>
      <c r="E43" s="116"/>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183">
        <f t="shared" si="3"/>
        <v>0</v>
      </c>
      <c r="AK43" s="183"/>
      <c r="AL43" s="439"/>
      <c r="AM43" s="439"/>
      <c r="AN43" s="136"/>
      <c r="AO43" s="136"/>
      <c r="AP43" s="136"/>
      <c r="AQ43" s="136"/>
    </row>
    <row r="44" spans="1:43" ht="18" customHeight="1">
      <c r="A44" s="139"/>
      <c r="B44" s="145" t="s">
        <v>279</v>
      </c>
      <c r="C44" s="140"/>
      <c r="D44" s="116"/>
      <c r="E44" s="116"/>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183">
        <f t="shared" si="3"/>
        <v>0</v>
      </c>
      <c r="AK44" s="183"/>
      <c r="AL44" s="439"/>
      <c r="AM44" s="439"/>
      <c r="AN44" s="136"/>
      <c r="AO44" s="136"/>
      <c r="AP44" s="136"/>
      <c r="AQ44" s="136"/>
    </row>
    <row r="45" spans="1:43" ht="18" customHeight="1">
      <c r="A45" s="139"/>
      <c r="B45" s="433" t="s">
        <v>280</v>
      </c>
      <c r="C45" s="434"/>
      <c r="D45" s="116"/>
      <c r="E45" s="116"/>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183">
        <f t="shared" si="3"/>
        <v>0</v>
      </c>
      <c r="AK45" s="183"/>
      <c r="AL45" s="439"/>
      <c r="AM45" s="439"/>
      <c r="AN45" s="136"/>
      <c r="AO45" s="136"/>
      <c r="AP45" s="136"/>
      <c r="AQ45" s="136"/>
    </row>
    <row r="46" spans="1:43" ht="18" customHeight="1">
      <c r="A46" s="432" t="s">
        <v>270</v>
      </c>
      <c r="B46" s="432"/>
      <c r="C46" s="432"/>
      <c r="D46" s="116"/>
      <c r="E46" s="116"/>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183">
        <f>+SUM(D46:AI46)</f>
        <v>0</v>
      </c>
      <c r="AK46" s="183"/>
      <c r="AL46" s="440"/>
      <c r="AM46" s="440"/>
      <c r="AN46" s="136"/>
      <c r="AO46" s="136"/>
      <c r="AP46" s="136"/>
      <c r="AQ46" s="136"/>
    </row>
    <row r="47" spans="1:43" ht="18" customHeight="1">
      <c r="A47" s="129" t="s">
        <v>281</v>
      </c>
      <c r="B47" s="129"/>
      <c r="C47" s="129"/>
      <c r="D47" s="136"/>
      <c r="E47" s="136"/>
      <c r="F47" s="136"/>
      <c r="G47" s="136"/>
      <c r="H47" s="136"/>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37"/>
      <c r="AK47" s="122"/>
      <c r="AL47" s="109"/>
      <c r="AM47" s="109"/>
      <c r="AN47" s="100"/>
    </row>
    <row r="48" spans="1:43" ht="5.15" customHeight="1">
      <c r="A48" s="129"/>
      <c r="B48" s="129"/>
      <c r="C48" s="129"/>
      <c r="D48" s="136"/>
      <c r="E48" s="136"/>
      <c r="F48" s="136"/>
      <c r="G48" s="136"/>
      <c r="H48" s="136"/>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37"/>
      <c r="AK48" s="122"/>
      <c r="AL48" s="109"/>
      <c r="AM48" s="109"/>
      <c r="AN48" s="100"/>
    </row>
    <row r="49" spans="1:40" ht="18" customHeight="1">
      <c r="A49" s="99" t="s">
        <v>249</v>
      </c>
      <c r="B49" s="122"/>
      <c r="D49" s="122"/>
      <c r="E49" s="122"/>
      <c r="F49" s="122"/>
      <c r="G49" s="122"/>
      <c r="H49" s="122"/>
      <c r="I49" s="122"/>
      <c r="J49" s="122"/>
      <c r="K49" s="122"/>
      <c r="L49" s="122"/>
      <c r="M49" s="122"/>
      <c r="N49" s="122"/>
      <c r="O49" s="122"/>
      <c r="P49" s="122"/>
      <c r="Q49" s="122"/>
      <c r="R49" s="122"/>
      <c r="S49" s="122"/>
      <c r="T49" s="122"/>
      <c r="U49" s="122"/>
      <c r="V49" s="122"/>
      <c r="W49" s="109"/>
      <c r="X49" s="122"/>
      <c r="Y49" s="122"/>
      <c r="Z49" s="122"/>
      <c r="AA49" s="122"/>
      <c r="AB49" s="122"/>
      <c r="AC49" s="122"/>
      <c r="AD49" s="122"/>
      <c r="AE49" s="122"/>
      <c r="AF49" s="122"/>
      <c r="AG49" s="122"/>
      <c r="AH49" s="122"/>
      <c r="AI49" s="122"/>
      <c r="AJ49" s="137"/>
      <c r="AK49" s="122"/>
      <c r="AL49" s="109"/>
      <c r="AM49" s="109"/>
      <c r="AN49" s="100"/>
    </row>
    <row r="50" spans="1:40" ht="45" customHeight="1">
      <c r="A50" s="181" t="s">
        <v>250</v>
      </c>
      <c r="B50" s="181"/>
      <c r="C50" s="181" t="s">
        <v>264</v>
      </c>
      <c r="D50" s="181"/>
      <c r="E50" s="189" t="s">
        <v>282</v>
      </c>
      <c r="F50" s="189"/>
      <c r="G50" s="189"/>
      <c r="H50" s="189"/>
      <c r="I50" s="136"/>
      <c r="J50" s="136"/>
      <c r="K50" s="136"/>
      <c r="L50" s="136"/>
      <c r="M50" s="136"/>
      <c r="N50" s="136"/>
      <c r="O50" s="136"/>
      <c r="P50" s="136"/>
      <c r="Q50" s="136"/>
      <c r="R50" s="136"/>
      <c r="S50" s="136"/>
      <c r="T50" s="136"/>
      <c r="U50" s="136"/>
      <c r="W50" s="109"/>
      <c r="X50" s="122"/>
      <c r="Y50" s="122"/>
      <c r="Z50" s="122"/>
      <c r="AA50" s="122"/>
      <c r="AB50" s="122"/>
      <c r="AC50" s="122"/>
      <c r="AD50" s="122"/>
      <c r="AE50" s="122"/>
      <c r="AF50" s="122"/>
      <c r="AG50" s="122"/>
      <c r="AH50" s="122"/>
      <c r="AI50" s="122"/>
      <c r="AJ50" s="137"/>
      <c r="AK50" s="122"/>
      <c r="AL50" s="109"/>
      <c r="AM50" s="109"/>
      <c r="AN50" s="100"/>
    </row>
    <row r="51" spans="1:40" ht="18" customHeight="1">
      <c r="A51" s="189" t="s">
        <v>251</v>
      </c>
      <c r="B51" s="189"/>
      <c r="C51" s="430" t="e">
        <f>ROUNDDOWN(IF(AL38&lt;=60,1,1+ROUNDUP((AL38-60)/40,0)),1)</f>
        <v>#DIV/0!</v>
      </c>
      <c r="D51" s="430"/>
      <c r="E51" s="430" t="e">
        <f>ROUNDDOWN(IF(AM38&lt;4,AL38/6,IF(AM38&lt;5,AL38/5,AL38/3)),1)</f>
        <v>#DIV/0!</v>
      </c>
      <c r="F51" s="430"/>
      <c r="G51" s="430"/>
      <c r="H51" s="430"/>
      <c r="I51" s="136"/>
      <c r="J51" s="136"/>
      <c r="K51" s="136"/>
      <c r="L51" s="136"/>
      <c r="M51" s="136"/>
      <c r="N51" s="136"/>
      <c r="O51" s="136"/>
      <c r="P51" s="136"/>
      <c r="Q51" s="136"/>
      <c r="R51" s="136"/>
      <c r="S51" s="136"/>
      <c r="T51" s="136"/>
      <c r="U51" s="136"/>
      <c r="W51" s="109"/>
      <c r="X51" s="122"/>
      <c r="Y51" s="122"/>
      <c r="Z51" s="122"/>
      <c r="AA51" s="122"/>
      <c r="AB51" s="122"/>
      <c r="AC51" s="122"/>
      <c r="AD51" s="122"/>
      <c r="AE51" s="122"/>
      <c r="AF51" s="122"/>
      <c r="AG51" s="122"/>
      <c r="AH51" s="122"/>
      <c r="AI51" s="122"/>
      <c r="AJ51" s="137"/>
      <c r="AK51" s="122"/>
      <c r="AL51" s="109"/>
      <c r="AM51" s="109"/>
      <c r="AN51" s="100"/>
    </row>
    <row r="52" spans="1:40" ht="21" customHeight="1">
      <c r="A52" s="99" t="s">
        <v>252</v>
      </c>
      <c r="B52" s="103"/>
      <c r="C52" s="104"/>
      <c r="D52" s="104"/>
      <c r="E52" s="104"/>
      <c r="F52" s="104"/>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4"/>
      <c r="AM52" s="104"/>
      <c r="AN52" s="100"/>
    </row>
    <row r="53" spans="1:40" ht="25" customHeight="1">
      <c r="A53" s="100"/>
      <c r="B53" s="109"/>
      <c r="C53" s="422" t="str">
        <f>IF(VLOOKUP($AK$1,選択肢!$A$1:$J$32,C58,FALSE)=0,"-",VLOOKUP($AK$1,選択肢!$A$1:$J$32,C58,FALSE))</f>
        <v>管理者</v>
      </c>
      <c r="D53" s="423"/>
      <c r="E53" s="428" t="str">
        <f>IF(VLOOKUP($AK$1,選択肢!$A$1:$J$32,E58,FALSE)=0,"-",VLOOKUP($AK$1,選択肢!$A$1:$J$32,E58,FALSE))</f>
        <v>サービス管理責任者</v>
      </c>
      <c r="F53" s="428"/>
      <c r="G53" s="428"/>
      <c r="H53" s="428"/>
      <c r="I53" s="422" t="str">
        <f>IF(VLOOKUP($AK$1,選択肢!$A$1:$J$32,I58,FALSE)=0,"-",VLOOKUP($AK$1,選択肢!$A$1:$J$32,I58,FALSE))</f>
        <v>医師</v>
      </c>
      <c r="J53" s="423"/>
      <c r="K53" s="423"/>
      <c r="L53" s="423"/>
      <c r="M53" s="423"/>
      <c r="N53" s="424"/>
      <c r="O53" s="422" t="str">
        <f>IF(VLOOKUP($AK$1,選択肢!$A$1:$J$32,O58,FALSE)=0,"-",VLOOKUP($AK$1,選択肢!$A$1:$J$32,O58,FALSE))</f>
        <v>看護職員</v>
      </c>
      <c r="P53" s="423"/>
      <c r="Q53" s="423"/>
      <c r="R53" s="423"/>
      <c r="S53" s="423"/>
      <c r="T53" s="424"/>
      <c r="U53" s="422" t="str">
        <f>IF(VLOOKUP($AK$1,選択肢!$A$1:$J$32,U58,FALSE)=0,"-",VLOOKUP($AK$1,選択肢!$A$1:$J$32,U58,FALSE))</f>
        <v>理学療法士</v>
      </c>
      <c r="V53" s="423"/>
      <c r="W53" s="423"/>
      <c r="X53" s="423"/>
      <c r="Y53" s="423"/>
      <c r="Z53" s="424"/>
      <c r="AA53" s="422" t="str">
        <f>IF(VLOOKUP($AK$1,選択肢!$A$1:$J$32,AA58,FALSE)=0,"-",VLOOKUP($AK$1,選択肢!$A$1:$J$32,AA58,FALSE))</f>
        <v>作業療法士</v>
      </c>
      <c r="AB53" s="423"/>
      <c r="AC53" s="423"/>
      <c r="AD53" s="423"/>
      <c r="AE53" s="423"/>
      <c r="AF53" s="424"/>
      <c r="AG53" s="428" t="str">
        <f>IF(VLOOKUP($AK$1,選択肢!$A$1:$J$32,AG58,FALSE)=0,"-",VLOOKUP($AK$1,選択肢!$A$1:$J$32,AG58,FALSE))</f>
        <v>言語聴覚士</v>
      </c>
      <c r="AH53" s="428"/>
      <c r="AI53" s="428"/>
      <c r="AJ53" s="428"/>
      <c r="AK53" s="428"/>
      <c r="AL53" s="428" t="str">
        <f>IF(VLOOKUP($AK$1,選択肢!$A$1:$J$32,AL58,FALSE)=0,"-",VLOOKUP($AK$1,選択肢!$A$1:$J$32,AL58,FALSE))</f>
        <v>生活支援員</v>
      </c>
      <c r="AM53" s="428"/>
      <c r="AN53" s="100"/>
    </row>
    <row r="54" spans="1:40" ht="18" customHeight="1">
      <c r="A54" s="100"/>
      <c r="B54" s="109"/>
      <c r="C54" s="141" t="s">
        <v>254</v>
      </c>
      <c r="D54" s="141" t="s">
        <v>256</v>
      </c>
      <c r="E54" s="142" t="s">
        <v>254</v>
      </c>
      <c r="F54" s="429" t="s">
        <v>256</v>
      </c>
      <c r="G54" s="429"/>
      <c r="H54" s="429"/>
      <c r="I54" s="425" t="s">
        <v>254</v>
      </c>
      <c r="J54" s="426"/>
      <c r="K54" s="427"/>
      <c r="L54" s="425" t="s">
        <v>256</v>
      </c>
      <c r="M54" s="426"/>
      <c r="N54" s="427"/>
      <c r="O54" s="425" t="s">
        <v>254</v>
      </c>
      <c r="P54" s="426"/>
      <c r="Q54" s="427"/>
      <c r="R54" s="425" t="s">
        <v>256</v>
      </c>
      <c r="S54" s="426"/>
      <c r="T54" s="427"/>
      <c r="U54" s="425" t="s">
        <v>254</v>
      </c>
      <c r="V54" s="426"/>
      <c r="W54" s="427"/>
      <c r="X54" s="425" t="s">
        <v>256</v>
      </c>
      <c r="Y54" s="426"/>
      <c r="Z54" s="427"/>
      <c r="AA54" s="425" t="s">
        <v>254</v>
      </c>
      <c r="AB54" s="426"/>
      <c r="AC54" s="427"/>
      <c r="AD54" s="425" t="s">
        <v>256</v>
      </c>
      <c r="AE54" s="426"/>
      <c r="AF54" s="427"/>
      <c r="AG54" s="425" t="s">
        <v>254</v>
      </c>
      <c r="AH54" s="426"/>
      <c r="AI54" s="427"/>
      <c r="AJ54" s="425" t="s">
        <v>256</v>
      </c>
      <c r="AK54" s="427"/>
      <c r="AL54" s="142" t="s">
        <v>253</v>
      </c>
      <c r="AM54" s="142" t="s">
        <v>255</v>
      </c>
      <c r="AN54" s="100"/>
    </row>
    <row r="55" spans="1:40" ht="18" customHeight="1">
      <c r="A55" s="100"/>
      <c r="B55" s="111" t="s">
        <v>257</v>
      </c>
      <c r="C55" s="142">
        <f>COUNTIFS($B$11:$B$30,C$53,$C$11:$C$30,"A",$E$11:$E$30,"*")</f>
        <v>0</v>
      </c>
      <c r="D55" s="142">
        <f>COUNTIFS($B$11:$B$30,C$53,$C$11:$C$30,"B",$E$11:$E$30,"*")</f>
        <v>0</v>
      </c>
      <c r="E55" s="142">
        <f>COUNTIFS($B$11:$B$30,E$53,$C$11:$C$30,"A",$E$11:$E$30,"*")</f>
        <v>0</v>
      </c>
      <c r="F55" s="425">
        <f>COUNTIFS($B$11:$B$30,E$53,$C$11:$C$30,"B",$E$11:$E$30,"*")</f>
        <v>0</v>
      </c>
      <c r="G55" s="426"/>
      <c r="H55" s="427"/>
      <c r="I55" s="425">
        <f>COUNTIFS($B$11:$B$30,I$53,$C$11:$C$30,"A",$E$11:$E$30,"*")</f>
        <v>0</v>
      </c>
      <c r="J55" s="426"/>
      <c r="K55" s="427"/>
      <c r="L55" s="425">
        <f>COUNTIFS($B$11:$B$30,I$53,$C$11:$C$30,"B",$E$11:$E$30,"*")</f>
        <v>0</v>
      </c>
      <c r="M55" s="426"/>
      <c r="N55" s="427"/>
      <c r="O55" s="425">
        <f>COUNTIFS($B$11:$B$30,O$53,$C$11:$C$30,"A",$E$11:$E$30,"*")</f>
        <v>0</v>
      </c>
      <c r="P55" s="426"/>
      <c r="Q55" s="427"/>
      <c r="R55" s="425">
        <f>COUNTIFS($B$11:$B$30,O$53,$C$11:$C$30,"B",$E$11:$E$30,"*")</f>
        <v>0</v>
      </c>
      <c r="S55" s="426"/>
      <c r="T55" s="427"/>
      <c r="U55" s="425">
        <f>COUNTIFS($B$11:$B$30,U$53,$C$11:$C$30,"A",$E$11:$E$30,"*")</f>
        <v>0</v>
      </c>
      <c r="V55" s="426"/>
      <c r="W55" s="427"/>
      <c r="X55" s="425">
        <f>COUNTIFS($B$11:$B$30,U$53,$C$11:$C$30,"B",$E$11:$E$30,"*")</f>
        <v>0</v>
      </c>
      <c r="Y55" s="426"/>
      <c r="Z55" s="427"/>
      <c r="AA55" s="425">
        <f>COUNTIFS($B$11:$B$30,AA$53,$C$11:$C$30,"A",$E$11:$E$30,"*")</f>
        <v>0</v>
      </c>
      <c r="AB55" s="426"/>
      <c r="AC55" s="427"/>
      <c r="AD55" s="425">
        <f>COUNTIFS($B$11:$B$30,AA$53,$C$11:$C$30,"B",$E$11:$E$30,"*")</f>
        <v>0</v>
      </c>
      <c r="AE55" s="426"/>
      <c r="AF55" s="427"/>
      <c r="AG55" s="425">
        <f>COUNTIFS($B$11:$B$30,AG$53,$C$11:$C$30,"A",$E$11:$E$30,"*")</f>
        <v>0</v>
      </c>
      <c r="AH55" s="426"/>
      <c r="AI55" s="427"/>
      <c r="AJ55" s="425">
        <f>COUNTIFS($B$11:$B$30,AG$53,$C$11:$C$30,"B",$E$11:$E$30,"*")</f>
        <v>0</v>
      </c>
      <c r="AK55" s="427"/>
      <c r="AL55" s="142">
        <f>COUNTIFS($B$11:$B$30,AL$53,$C$11:$C$30,"A",$E$11:$E$30,"*")</f>
        <v>0</v>
      </c>
      <c r="AM55" s="142">
        <f>COUNTIFS($B$11:$B$30,AL$53,$C$11:$C$30,"B",$E$11:$E$30,"*")</f>
        <v>0</v>
      </c>
      <c r="AN55" s="100"/>
    </row>
    <row r="56" spans="1:40" ht="18" customHeight="1">
      <c r="A56" s="100"/>
      <c r="B56" s="112" t="s">
        <v>258</v>
      </c>
      <c r="C56" s="142">
        <f>COUNTIFS($B$11:$B$30,C$53,$C$11:$C$30,"C",$E$11:$E$30,"*")</f>
        <v>0</v>
      </c>
      <c r="D56" s="142">
        <f>COUNTIFS($B$11:$B$30,C$53,$C$11:$C$30,"D",$E$11:$E$30,"*")</f>
        <v>0</v>
      </c>
      <c r="E56" s="142">
        <f>COUNTIFS($B$11:$B$30,E$53,$C$11:$C$30,"C",$E$11:$E$30,"*")</f>
        <v>0</v>
      </c>
      <c r="F56" s="425">
        <f>COUNTIFS($B$11:$B$30,E$53,$C$11:$C$30,"D",$E$11:$E$30,"*")</f>
        <v>0</v>
      </c>
      <c r="G56" s="426"/>
      <c r="H56" s="427"/>
      <c r="I56" s="425">
        <f>COUNTIFS($B$11:$B$30,I$53,$C$11:$C$30,"C",$E$11:$E$30,"*")</f>
        <v>0</v>
      </c>
      <c r="J56" s="426"/>
      <c r="K56" s="427"/>
      <c r="L56" s="425">
        <f>COUNTIFS($B$11:$B$30,I$53,$C$11:$C$30,"D",$E$11:$E$30,"*")</f>
        <v>0</v>
      </c>
      <c r="M56" s="426"/>
      <c r="N56" s="427"/>
      <c r="O56" s="425">
        <f>COUNTIFS($B$11:$B$30,O$53,$C$11:$C$30,"C",$E$11:$E$30,"*")</f>
        <v>0</v>
      </c>
      <c r="P56" s="426"/>
      <c r="Q56" s="427"/>
      <c r="R56" s="425">
        <f>COUNTIFS($B$11:$B$30,O$53,$C$11:$C$30,"D",$E$11:$E$30,"*")</f>
        <v>0</v>
      </c>
      <c r="S56" s="426"/>
      <c r="T56" s="427"/>
      <c r="U56" s="425">
        <f>COUNTIFS($B$11:$B$30,U$53,$C$11:$C$30,"C",$E$11:$E$30,"*")</f>
        <v>0</v>
      </c>
      <c r="V56" s="426"/>
      <c r="W56" s="427"/>
      <c r="X56" s="425">
        <f>COUNTIFS($B$11:$B$30,U$53,$C$11:$C$30,"D",$E$11:$E$30,"*")</f>
        <v>0</v>
      </c>
      <c r="Y56" s="426"/>
      <c r="Z56" s="427"/>
      <c r="AA56" s="425">
        <f>COUNTIFS($B$11:$B$30,AA$53,$C$11:$C$30,"C",$E$11:$E$30,"*")</f>
        <v>0</v>
      </c>
      <c r="AB56" s="426"/>
      <c r="AC56" s="427"/>
      <c r="AD56" s="425">
        <f>COUNTIFS($B$11:$B$30,AA$53,$C$11:$C$30,"D",$E$11:$E$30,"*")</f>
        <v>0</v>
      </c>
      <c r="AE56" s="426"/>
      <c r="AF56" s="427"/>
      <c r="AG56" s="425">
        <f>COUNTIFS($B$11:$B$30,AG$53,$C$11:$C$30,"C",$E$11:$E$30,"*")</f>
        <v>0</v>
      </c>
      <c r="AH56" s="426"/>
      <c r="AI56" s="427"/>
      <c r="AJ56" s="425">
        <f>COUNTIFS($B$11:$B$30,AG$53,$C$11:$C$30,"D",$E$11:$E$30,"*")</f>
        <v>0</v>
      </c>
      <c r="AK56" s="427"/>
      <c r="AL56" s="142">
        <f>COUNTIFS($B$11:$B$30,AL$53,$C$11:$C$30,"C",$E$11:$E$30,"*")</f>
        <v>0</v>
      </c>
      <c r="AM56" s="142">
        <f>COUNTIFS($B$11:$B$30,AL$53,$C$11:$C$30,"D",$E$11:$E$30,"*")</f>
        <v>0</v>
      </c>
      <c r="AN56" s="100"/>
    </row>
    <row r="57" spans="1:40" ht="25" customHeight="1">
      <c r="A57" s="100"/>
      <c r="B57" s="112" t="s">
        <v>259</v>
      </c>
      <c r="C57" s="422" t="str">
        <f>IF($AK$3="４週",SUMIFS($AK$11:$AK$30,$B$11:$B$30,C53)/4/$AH$5,IF($AK$3="歴月",SUMIFS($AK$11:$AK$30,$B$11:$B$30,C53)/$AL$5,"記載する期間を選択してください"))</f>
        <v>記載する期間を選択してください</v>
      </c>
      <c r="D57" s="424"/>
      <c r="E57" s="422" t="str">
        <f>IF($AK$3="４週",SUMIFS($AK$11:$AK$30,$B$11:$B$30,E53)/4/$AH$5,IF($AK$3="歴月",SUMIFS($AK$11:$AK$30,$B$11:$B$30,E53)/$AL$5,"記載する期間を選択してください"))</f>
        <v>記載する期間を選択してください</v>
      </c>
      <c r="F57" s="423"/>
      <c r="G57" s="423"/>
      <c r="H57" s="424"/>
      <c r="I57" s="422" t="str">
        <f>IF($AK$3="４週",SUMIFS($AK$11:$AK$30,$B$11:$B$30,I53)/4/$AH$5,IF($AK$3="歴月",SUMIFS($AK$11:$AK$30,$B$11:$B$30,I53)/$AL$5,"記載する期間を選択してください"))</f>
        <v>記載する期間を選択してください</v>
      </c>
      <c r="J57" s="423"/>
      <c r="K57" s="423"/>
      <c r="L57" s="423"/>
      <c r="M57" s="423"/>
      <c r="N57" s="424"/>
      <c r="O57" s="422" t="str">
        <f>IF($AK$3="４週",SUMIFS($AK$11:$AK$30,$B$11:$B$30,O53)/4/$AH$5,IF($AK$3="歴月",SUMIFS($AK$11:$AK$30,$B$11:$B$30,O53)/$AL$5,"記載する期間を選択してください"))</f>
        <v>記載する期間を選択してください</v>
      </c>
      <c r="P57" s="423"/>
      <c r="Q57" s="423"/>
      <c r="R57" s="423"/>
      <c r="S57" s="423"/>
      <c r="T57" s="424"/>
      <c r="U57" s="422" t="str">
        <f>IF($AK$3="４週",SUMIFS($AK$11:$AK$30,$B$11:$B$30,U53)/4/$AH$5,IF($AK$3="歴月",SUMIFS($AK$11:$AK$30,$B$11:$B$30,U53)/$AL$5,"記載する期間を選択してください"))</f>
        <v>記載する期間を選択してください</v>
      </c>
      <c r="V57" s="423"/>
      <c r="W57" s="423"/>
      <c r="X57" s="423"/>
      <c r="Y57" s="423"/>
      <c r="Z57" s="424"/>
      <c r="AA57" s="422" t="str">
        <f>IF($AK$3="４週",SUMIFS($AK$11:$AK$30,$B$11:$B$30,AA53)/4/$AH$5,IF($AK$3="歴月",SUMIFS($AK$11:$AK$30,$B$11:$B$30,AA53)/$AL$5,"記載する期間を選択してください"))</f>
        <v>記載する期間を選択してください</v>
      </c>
      <c r="AB57" s="423"/>
      <c r="AC57" s="423"/>
      <c r="AD57" s="423"/>
      <c r="AE57" s="423"/>
      <c r="AF57" s="424"/>
      <c r="AG57" s="422" t="str">
        <f>IF($AK$3="４週",SUMIFS($AK$11:$AK$30,$B$11:$B$30,AG53)/4/$AH$5,IF($AK$3="歴月",SUMIFS($AK$11:$AK$30,$B$11:$B$30,AG53)/$AL$5,"記載する期間を選択してください"))</f>
        <v>記載する期間を選択してください</v>
      </c>
      <c r="AH57" s="423"/>
      <c r="AI57" s="423"/>
      <c r="AJ57" s="423"/>
      <c r="AK57" s="424"/>
      <c r="AL57" s="422" t="str">
        <f>IF($AK$3="４週",SUMIFS($AK$11:$AK$30,$B$11:$B$30,AL53)/4/$AH$5,IF($AK$3="歴月",SUMIFS($AK$11:$AK$30,$B$11:$B$30,AL53)/$AL$5,"記載する期間を選択してください"))</f>
        <v>記載する期間を選択してください</v>
      </c>
      <c r="AM57" s="424"/>
      <c r="AN57" s="100"/>
    </row>
    <row r="58" spans="1:40" ht="5.15" customHeight="1">
      <c r="A58" s="100"/>
      <c r="B58" s="103"/>
      <c r="C58" s="126">
        <v>2</v>
      </c>
      <c r="D58" s="126"/>
      <c r="E58" s="126">
        <v>3</v>
      </c>
      <c r="F58" s="126"/>
      <c r="G58" s="126"/>
      <c r="H58" s="126"/>
      <c r="I58" s="126">
        <v>4</v>
      </c>
      <c r="J58" s="126"/>
      <c r="K58" s="126"/>
      <c r="L58" s="126"/>
      <c r="M58" s="126"/>
      <c r="N58" s="126"/>
      <c r="O58" s="126">
        <v>5</v>
      </c>
      <c r="P58" s="126"/>
      <c r="Q58" s="126"/>
      <c r="R58" s="126"/>
      <c r="S58" s="126"/>
      <c r="T58" s="126"/>
      <c r="U58" s="126">
        <v>6</v>
      </c>
      <c r="V58" s="126"/>
      <c r="W58" s="126"/>
      <c r="X58" s="126"/>
      <c r="Y58" s="126"/>
      <c r="Z58" s="126"/>
      <c r="AA58" s="126">
        <v>7</v>
      </c>
      <c r="AB58" s="126"/>
      <c r="AC58" s="126"/>
      <c r="AD58" s="126"/>
      <c r="AE58" s="126"/>
      <c r="AF58" s="126"/>
      <c r="AG58" s="126">
        <v>8</v>
      </c>
      <c r="AH58" s="126"/>
      <c r="AI58" s="126"/>
      <c r="AJ58" s="126"/>
      <c r="AK58" s="126"/>
      <c r="AL58" s="126">
        <v>9</v>
      </c>
      <c r="AM58" s="143"/>
      <c r="AN58" s="100"/>
    </row>
    <row r="59" spans="1:40" ht="15" customHeight="1">
      <c r="A59" s="122" t="s">
        <v>209</v>
      </c>
      <c r="B59" s="123"/>
      <c r="C59" s="124"/>
      <c r="D59" s="124"/>
      <c r="E59" s="124"/>
      <c r="F59" s="125"/>
      <c r="G59" s="124"/>
      <c r="H59" s="126"/>
      <c r="I59" s="126"/>
      <c r="J59" s="126"/>
      <c r="K59" s="126"/>
      <c r="L59" s="126"/>
      <c r="M59" s="126"/>
      <c r="N59" s="126"/>
      <c r="O59" s="126"/>
      <c r="P59" s="126"/>
      <c r="Q59" s="126"/>
      <c r="R59" s="126">
        <v>6</v>
      </c>
      <c r="S59" s="126"/>
      <c r="T59" s="126"/>
      <c r="U59" s="126"/>
      <c r="V59" s="126"/>
      <c r="W59" s="126"/>
      <c r="X59" s="126">
        <v>7</v>
      </c>
      <c r="Y59" s="126"/>
      <c r="Z59" s="126"/>
      <c r="AA59" s="126"/>
      <c r="AB59" s="126"/>
      <c r="AC59" s="126"/>
      <c r="AD59" s="126">
        <v>8</v>
      </c>
      <c r="AE59" s="126"/>
      <c r="AF59" s="126"/>
      <c r="AG59" s="127"/>
      <c r="AH59" s="127"/>
      <c r="AI59" s="127"/>
      <c r="AJ59" s="127">
        <v>9</v>
      </c>
      <c r="AK59" s="128"/>
      <c r="AL59" s="128"/>
      <c r="AM59" s="100"/>
    </row>
    <row r="60" spans="1:40" s="122" customFormat="1" ht="15" customHeight="1">
      <c r="A60" s="122" t="s">
        <v>210</v>
      </c>
      <c r="B60" s="129"/>
      <c r="C60" s="129"/>
      <c r="D60" s="129"/>
      <c r="E60" s="129"/>
      <c r="F60" s="129"/>
      <c r="G60" s="12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row>
    <row r="61" spans="1:40" s="122" customFormat="1" ht="15" customHeight="1">
      <c r="A61" s="122" t="s">
        <v>211</v>
      </c>
      <c r="B61" s="129"/>
      <c r="C61" s="129"/>
      <c r="D61" s="129"/>
      <c r="E61" s="129"/>
      <c r="F61" s="129"/>
      <c r="G61" s="12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row>
    <row r="62" spans="1:40" s="122" customFormat="1" ht="15" customHeight="1">
      <c r="A62" s="122" t="s">
        <v>212</v>
      </c>
      <c r="B62" s="129"/>
      <c r="C62" s="129"/>
      <c r="D62" s="129"/>
      <c r="E62" s="129"/>
      <c r="F62" s="129"/>
      <c r="G62" s="12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row>
    <row r="63" spans="1:40" s="122" customFormat="1" ht="15" customHeight="1">
      <c r="A63" s="122" t="s">
        <v>213</v>
      </c>
      <c r="B63" s="129"/>
      <c r="C63" s="129"/>
      <c r="D63" s="129"/>
      <c r="E63" s="129"/>
      <c r="F63" s="129"/>
      <c r="G63" s="12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row>
    <row r="64" spans="1:40" ht="15" customHeight="1">
      <c r="A64" s="122" t="s">
        <v>214</v>
      </c>
      <c r="B64" s="130"/>
      <c r="C64" s="122"/>
      <c r="D64" s="122"/>
      <c r="E64" s="122"/>
      <c r="F64" s="122"/>
      <c r="G64" s="122"/>
    </row>
    <row r="65" spans="1:7" ht="15" customHeight="1">
      <c r="A65" s="122" t="s">
        <v>215</v>
      </c>
      <c r="B65" s="130"/>
      <c r="C65" s="122"/>
      <c r="D65" s="122"/>
      <c r="E65" s="122"/>
      <c r="F65" s="122"/>
      <c r="G65" s="122"/>
    </row>
    <row r="66" spans="1:7" ht="15" customHeight="1">
      <c r="A66" s="122"/>
      <c r="B66" s="111" t="s">
        <v>216</v>
      </c>
      <c r="C66" s="181" t="s">
        <v>217</v>
      </c>
      <c r="D66" s="181"/>
      <c r="E66" s="181"/>
      <c r="F66" s="122"/>
      <c r="G66" s="122"/>
    </row>
    <row r="67" spans="1:7" ht="15" customHeight="1">
      <c r="A67" s="122"/>
      <c r="B67" s="131" t="s">
        <v>218</v>
      </c>
      <c r="C67" s="183" t="s">
        <v>219</v>
      </c>
      <c r="D67" s="183"/>
      <c r="E67" s="183"/>
      <c r="F67" s="122"/>
      <c r="G67" s="122"/>
    </row>
    <row r="68" spans="1:7" ht="15" customHeight="1">
      <c r="A68" s="122"/>
      <c r="B68" s="131" t="s">
        <v>220</v>
      </c>
      <c r="C68" s="183" t="s">
        <v>221</v>
      </c>
      <c r="D68" s="183"/>
      <c r="E68" s="183"/>
      <c r="F68" s="122"/>
      <c r="G68" s="122"/>
    </row>
    <row r="69" spans="1:7" ht="15" customHeight="1">
      <c r="A69" s="122"/>
      <c r="B69" s="131" t="s">
        <v>222</v>
      </c>
      <c r="C69" s="183" t="s">
        <v>223</v>
      </c>
      <c r="D69" s="183"/>
      <c r="E69" s="183"/>
      <c r="F69" s="122"/>
      <c r="G69" s="122"/>
    </row>
    <row r="70" spans="1:7" ht="15" customHeight="1">
      <c r="A70" s="122"/>
      <c r="B70" s="131" t="s">
        <v>224</v>
      </c>
      <c r="C70" s="183" t="s">
        <v>225</v>
      </c>
      <c r="D70" s="183"/>
      <c r="E70" s="183"/>
      <c r="F70" s="122"/>
      <c r="G70" s="122"/>
    </row>
    <row r="71" spans="1:7" ht="15" customHeight="1">
      <c r="A71" s="122"/>
      <c r="B71" s="122" t="s">
        <v>226</v>
      </c>
      <c r="C71" s="122"/>
      <c r="D71" s="122"/>
      <c r="E71" s="122"/>
      <c r="F71" s="122"/>
      <c r="G71" s="122"/>
    </row>
    <row r="72" spans="1:7" ht="15" customHeight="1">
      <c r="A72" s="122"/>
      <c r="B72" s="122" t="s">
        <v>227</v>
      </c>
      <c r="C72" s="122"/>
      <c r="D72" s="122"/>
      <c r="E72" s="122"/>
      <c r="F72" s="122"/>
      <c r="G72" s="122"/>
    </row>
    <row r="73" spans="1:7" ht="15" customHeight="1">
      <c r="A73" s="122"/>
      <c r="B73" s="122" t="s">
        <v>228</v>
      </c>
      <c r="C73" s="122"/>
      <c r="D73" s="122"/>
      <c r="E73" s="122"/>
      <c r="F73" s="122"/>
      <c r="G73" s="122"/>
    </row>
    <row r="74" spans="1:7" ht="15" customHeight="1">
      <c r="A74" s="122" t="s">
        <v>229</v>
      </c>
      <c r="B74" s="130"/>
      <c r="C74" s="122"/>
      <c r="D74" s="122"/>
      <c r="E74" s="122"/>
      <c r="F74" s="122"/>
      <c r="G74" s="122"/>
    </row>
    <row r="75" spans="1:7" ht="15" customHeight="1">
      <c r="A75" s="122" t="s">
        <v>230</v>
      </c>
      <c r="B75" s="130"/>
      <c r="C75" s="122"/>
      <c r="D75" s="122"/>
      <c r="E75" s="122"/>
      <c r="F75" s="122"/>
      <c r="G75" s="122"/>
    </row>
    <row r="76" spans="1:7" ht="15" customHeight="1">
      <c r="A76" s="122" t="s">
        <v>231</v>
      </c>
      <c r="B76" s="130"/>
      <c r="C76" s="122"/>
      <c r="D76" s="122"/>
      <c r="E76" s="122"/>
      <c r="F76" s="122"/>
      <c r="G76" s="122"/>
    </row>
    <row r="77" spans="1:7" ht="15" customHeight="1">
      <c r="A77" s="122" t="s">
        <v>232</v>
      </c>
      <c r="B77" s="130"/>
      <c r="C77" s="122"/>
      <c r="D77" s="122"/>
      <c r="E77" s="122"/>
      <c r="F77" s="122"/>
      <c r="G77" s="122"/>
    </row>
    <row r="78" spans="1:7" ht="15" customHeight="1">
      <c r="A78" s="122" t="s">
        <v>233</v>
      </c>
      <c r="B78" s="130"/>
      <c r="C78" s="122"/>
      <c r="D78" s="122"/>
      <c r="E78" s="122"/>
      <c r="F78" s="122"/>
      <c r="G78" s="122"/>
    </row>
    <row r="79" spans="1:7" ht="15" customHeight="1">
      <c r="A79" s="122" t="s">
        <v>234</v>
      </c>
      <c r="B79" s="130"/>
      <c r="C79" s="122"/>
      <c r="D79" s="122"/>
      <c r="E79" s="122"/>
      <c r="F79" s="122"/>
      <c r="G79" s="122"/>
    </row>
    <row r="80" spans="1:7" ht="15" customHeight="1">
      <c r="A80" s="122"/>
      <c r="B80" s="122" t="s">
        <v>235</v>
      </c>
      <c r="C80" s="122"/>
      <c r="D80" s="122"/>
      <c r="E80" s="122"/>
      <c r="F80" s="122"/>
      <c r="G80" s="122"/>
    </row>
    <row r="81" spans="1:7" ht="15" customHeight="1">
      <c r="A81" s="122"/>
      <c r="B81" s="122" t="s">
        <v>236</v>
      </c>
      <c r="C81" s="122"/>
      <c r="D81" s="122"/>
      <c r="E81" s="122"/>
      <c r="F81" s="122"/>
      <c r="G81" s="122"/>
    </row>
    <row r="82" spans="1:7" ht="15" customHeight="1">
      <c r="A82" s="122" t="s">
        <v>237</v>
      </c>
      <c r="B82" s="130"/>
      <c r="C82" s="122"/>
      <c r="D82" s="122"/>
      <c r="E82" s="122"/>
      <c r="F82" s="122"/>
      <c r="G82" s="122"/>
    </row>
    <row r="83" spans="1:7" ht="15" customHeight="1">
      <c r="A83" s="122" t="s">
        <v>238</v>
      </c>
      <c r="B83" s="130"/>
      <c r="C83" s="122"/>
      <c r="D83" s="122"/>
      <c r="E83" s="122"/>
      <c r="F83" s="122"/>
      <c r="G83" s="122"/>
    </row>
    <row r="84" spans="1:7" ht="15" customHeight="1">
      <c r="A84" s="122" t="s">
        <v>239</v>
      </c>
      <c r="B84" s="130"/>
      <c r="C84" s="122"/>
      <c r="D84" s="122"/>
      <c r="E84" s="122"/>
      <c r="F84" s="122"/>
      <c r="G84" s="122"/>
    </row>
    <row r="85" spans="1:7" ht="15" customHeight="1">
      <c r="A85" s="122" t="s">
        <v>240</v>
      </c>
      <c r="B85" s="130"/>
      <c r="C85" s="122"/>
      <c r="D85" s="122"/>
      <c r="E85" s="122"/>
      <c r="F85" s="122"/>
      <c r="G85" s="122"/>
    </row>
    <row r="86" spans="1:7" ht="15" customHeight="1">
      <c r="A86" s="122" t="s">
        <v>241</v>
      </c>
      <c r="B86" s="130"/>
      <c r="C86" s="122"/>
      <c r="D86" s="122"/>
      <c r="E86" s="122"/>
      <c r="F86" s="122"/>
      <c r="G86" s="122"/>
    </row>
    <row r="87" spans="1:7" ht="15" customHeight="1">
      <c r="A87" s="122" t="s">
        <v>242</v>
      </c>
      <c r="B87" s="130"/>
      <c r="C87" s="122"/>
      <c r="D87" s="122"/>
      <c r="E87" s="122"/>
      <c r="F87" s="122"/>
      <c r="G87" s="122"/>
    </row>
    <row r="88" spans="1:7" ht="15" customHeight="1">
      <c r="A88" s="122" t="s">
        <v>243</v>
      </c>
      <c r="B88" s="130"/>
      <c r="C88" s="122"/>
      <c r="D88" s="122"/>
      <c r="E88" s="122"/>
      <c r="F88" s="122"/>
      <c r="G88" s="122"/>
    </row>
    <row r="89" spans="1:7" ht="15" customHeight="1">
      <c r="A89" s="122" t="s">
        <v>244</v>
      </c>
      <c r="B89" s="130"/>
      <c r="C89" s="122"/>
      <c r="D89" s="122"/>
      <c r="E89" s="122"/>
      <c r="F89" s="122"/>
      <c r="G89" s="122"/>
    </row>
  </sheetData>
  <mergeCells count="230">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33:E33"/>
    <mergeCell ref="AM33:AN33"/>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1"/>
  <dataValidations count="7">
    <dataValidation allowBlank="1" showInputMessage="1" sqref="B11:B12" xr:uid="{F7940874-C41C-40BD-A498-2518FF714592}"/>
    <dataValidation type="list" allowBlank="1" showInputMessage="1" sqref="B13:B30" xr:uid="{F43533C6-907B-4797-BBD4-38802A00A48A}">
      <formula1>INDIRECT($AK$1)</formula1>
    </dataValidation>
    <dataValidation type="list" allowBlank="1" showInputMessage="1" showErrorMessage="1" sqref="AK3:AN3" xr:uid="{8C5D82C8-8173-41A7-8074-C782B07894B8}">
      <formula1>"４週,歴月"</formula1>
    </dataValidation>
    <dataValidation type="list" allowBlank="1" showInputMessage="1" showErrorMessage="1" sqref="AK4:AN4" xr:uid="{8183463B-890B-49F1-B6C2-91B53C8B2BB8}">
      <formula1>"予定,実績"</formula1>
    </dataValidation>
    <dataValidation type="whole" operator="greaterThanOrEqual" allowBlank="1" showInputMessage="1" showErrorMessage="1" sqref="D38:F46 I38:I46 AD38:AD46 AA38:AA46 X38:X46 U38:U46 R38:R46 O38:O46 L38:L46 AG38:AG46" xr:uid="{F799BEBF-290B-4399-B0DA-F110515D3E91}">
      <formula1>0</formula1>
    </dataValidation>
    <dataValidation operator="greaterThanOrEqual" allowBlank="1" showInputMessage="1" showErrorMessage="1" sqref="I47:I49 AL38:AM45 L47:L49 AJ38:AJ46" xr:uid="{884E70D4-C70E-4218-B89B-E754887DF006}"/>
    <dataValidation type="list" allowBlank="1" showInputMessage="1" showErrorMessage="1" sqref="C11:C30" xr:uid="{AB88A02E-C27A-49DA-83DF-F02F930C529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B259-8A61-42DF-9982-C5B973D2B02B}">
  <dimension ref="A1:AN66"/>
  <sheetViews>
    <sheetView showGridLines="0" view="pageBreakPreview" topLeftCell="A27" zoomScaleNormal="100" zoomScaleSheetLayoutView="100" workbookViewId="0">
      <selection activeCell="AK33" sqref="AK33:AL33"/>
    </sheetView>
  </sheetViews>
  <sheetFormatPr defaultColWidth="8.25" defaultRowHeight="21" customHeight="1"/>
  <cols>
    <col min="1" max="1" width="2.58203125" style="103" customWidth="1"/>
    <col min="2" max="2" width="14.5" style="97" customWidth="1"/>
    <col min="3" max="3" width="6.58203125" style="103" customWidth="1"/>
    <col min="4" max="5" width="7.58203125" style="103" customWidth="1"/>
    <col min="6" max="36" width="2.58203125" style="103" customWidth="1"/>
    <col min="37" max="37" width="6.58203125" style="103" customWidth="1"/>
    <col min="38" max="39" width="7.58203125" style="103" customWidth="1"/>
    <col min="40" max="40" width="5.58203125" style="103" customWidth="1"/>
    <col min="41" max="16384" width="8.25" style="103"/>
  </cols>
  <sheetData>
    <row r="1" spans="1:40" ht="20.149999999999999" customHeight="1">
      <c r="A1" s="96" t="s">
        <v>188</v>
      </c>
      <c r="C1" s="98"/>
      <c r="D1" s="98"/>
      <c r="E1" s="98"/>
      <c r="F1" s="98"/>
      <c r="G1" s="98"/>
      <c r="H1" s="98"/>
      <c r="I1" s="98"/>
      <c r="J1" s="98"/>
      <c r="K1" s="98"/>
      <c r="L1" s="98"/>
      <c r="M1" s="98"/>
      <c r="N1" s="98"/>
      <c r="O1" s="98"/>
      <c r="P1" s="98"/>
      <c r="Q1" s="98"/>
      <c r="R1" s="98"/>
      <c r="S1" s="98"/>
      <c r="T1" s="98"/>
      <c r="U1" s="98"/>
      <c r="V1" s="98"/>
      <c r="W1" s="98"/>
      <c r="X1" s="99"/>
      <c r="Y1" s="99"/>
      <c r="Z1" s="100"/>
      <c r="AA1" s="100"/>
      <c r="AB1" s="100"/>
      <c r="AC1" s="100"/>
      <c r="AD1" s="101"/>
      <c r="AE1" s="101"/>
      <c r="AF1" s="101"/>
      <c r="AG1" s="101"/>
      <c r="AH1" s="101"/>
      <c r="AI1" s="102" t="s">
        <v>189</v>
      </c>
      <c r="AJ1" s="102"/>
      <c r="AK1" s="202" t="s">
        <v>283</v>
      </c>
      <c r="AL1" s="202"/>
      <c r="AM1" s="202"/>
      <c r="AN1" s="202"/>
    </row>
    <row r="2" spans="1:40" ht="18" customHeight="1">
      <c r="A2" s="100"/>
      <c r="B2" s="104"/>
      <c r="C2" s="104"/>
      <c r="D2" s="104"/>
      <c r="E2" s="104"/>
      <c r="F2" s="104"/>
      <c r="G2" s="104"/>
      <c r="H2" s="104"/>
      <c r="I2" s="104"/>
      <c r="J2" s="104"/>
      <c r="K2" s="104"/>
      <c r="L2" s="104"/>
      <c r="M2" s="203">
        <v>2026</v>
      </c>
      <c r="N2" s="203"/>
      <c r="O2" s="203"/>
      <c r="P2" s="203"/>
      <c r="Q2" s="204" t="s">
        <v>191</v>
      </c>
      <c r="R2" s="204"/>
      <c r="S2" s="203"/>
      <c r="T2" s="203"/>
      <c r="U2" s="204" t="s">
        <v>192</v>
      </c>
      <c r="V2" s="204"/>
      <c r="W2" s="104"/>
      <c r="X2" s="104"/>
      <c r="Y2" s="104"/>
      <c r="Z2" s="100"/>
      <c r="AA2" s="100"/>
      <c r="AC2" s="102"/>
      <c r="AD2" s="104"/>
      <c r="AE2" s="104"/>
      <c r="AF2" s="104"/>
      <c r="AG2" s="104"/>
      <c r="AH2" s="104"/>
      <c r="AI2" s="102" t="s">
        <v>193</v>
      </c>
      <c r="AJ2" s="102"/>
      <c r="AK2" s="205"/>
      <c r="AL2" s="205"/>
      <c r="AM2" s="205"/>
      <c r="AN2" s="205"/>
    </row>
    <row r="3" spans="1:40" ht="18" customHeight="1">
      <c r="A3" s="106"/>
      <c r="B3" s="106"/>
      <c r="C3" s="106"/>
      <c r="D3" s="106"/>
      <c r="E3" s="106"/>
      <c r="F3" s="106"/>
      <c r="G3" s="106"/>
      <c r="H3" s="106"/>
      <c r="I3" s="106"/>
      <c r="J3" s="106"/>
      <c r="K3" s="106"/>
      <c r="L3" s="106"/>
      <c r="M3" s="106"/>
      <c r="N3" s="106"/>
      <c r="O3" s="106"/>
      <c r="P3" s="106"/>
      <c r="Q3" s="106"/>
      <c r="R3" s="106"/>
      <c r="S3" s="106"/>
      <c r="T3" s="106"/>
      <c r="U3" s="106"/>
      <c r="V3" s="106"/>
      <c r="W3" s="106"/>
      <c r="Y3" s="107"/>
      <c r="Z3" s="107"/>
      <c r="AA3" s="107"/>
      <c r="AB3" s="100"/>
      <c r="AC3" s="107"/>
      <c r="AD3" s="107"/>
      <c r="AE3" s="107"/>
      <c r="AF3" s="107"/>
      <c r="AG3" s="107"/>
      <c r="AH3" s="107"/>
      <c r="AI3" s="108" t="s">
        <v>194</v>
      </c>
      <c r="AJ3" s="102"/>
      <c r="AK3" s="191"/>
      <c r="AL3" s="191"/>
      <c r="AM3" s="191"/>
      <c r="AN3" s="191"/>
    </row>
    <row r="4" spans="1:40" ht="18" customHeight="1">
      <c r="A4" s="106"/>
      <c r="B4" s="106"/>
      <c r="C4" s="106"/>
      <c r="D4" s="106"/>
      <c r="E4" s="106"/>
      <c r="F4" s="106"/>
      <c r="G4" s="106"/>
      <c r="H4" s="106"/>
      <c r="I4" s="106"/>
      <c r="J4" s="106"/>
      <c r="K4" s="106"/>
      <c r="L4" s="106"/>
      <c r="M4" s="106"/>
      <c r="N4" s="106"/>
      <c r="O4" s="106"/>
      <c r="P4" s="106"/>
      <c r="Q4" s="106"/>
      <c r="R4" s="106"/>
      <c r="S4" s="106"/>
      <c r="T4" s="106"/>
      <c r="U4" s="106"/>
      <c r="V4" s="106"/>
      <c r="W4" s="106"/>
      <c r="Y4" s="107"/>
      <c r="Z4" s="107"/>
      <c r="AA4" s="107"/>
      <c r="AB4" s="100"/>
      <c r="AC4" s="107"/>
      <c r="AD4" s="107"/>
      <c r="AE4" s="107"/>
      <c r="AF4" s="107"/>
      <c r="AG4" s="107"/>
      <c r="AH4" s="107"/>
      <c r="AI4" s="108" t="s">
        <v>195</v>
      </c>
      <c r="AJ4" s="102"/>
      <c r="AK4" s="191"/>
      <c r="AL4" s="191"/>
      <c r="AM4" s="191"/>
      <c r="AN4" s="191"/>
    </row>
    <row r="5" spans="1:40" ht="18" customHeight="1">
      <c r="A5" s="106"/>
      <c r="B5" s="106"/>
      <c r="C5" s="106"/>
      <c r="D5" s="106"/>
      <c r="E5" s="106"/>
      <c r="F5" s="106"/>
      <c r="G5" s="106"/>
      <c r="H5" s="106"/>
      <c r="I5" s="106"/>
      <c r="J5" s="106"/>
      <c r="K5" s="106"/>
      <c r="L5" s="106"/>
      <c r="M5" s="106"/>
      <c r="N5" s="106"/>
      <c r="O5" s="106"/>
      <c r="P5" s="106"/>
      <c r="Q5" s="106"/>
      <c r="R5" s="106"/>
      <c r="S5" s="106"/>
      <c r="U5" s="106"/>
      <c r="V5" s="106"/>
      <c r="W5" s="106"/>
      <c r="Y5" s="107"/>
      <c r="Z5" s="107"/>
      <c r="AA5" s="107"/>
      <c r="AB5" s="100"/>
      <c r="AC5" s="107"/>
      <c r="AD5" s="107"/>
      <c r="AE5" s="107"/>
      <c r="AF5" s="107"/>
      <c r="AG5" s="108" t="s">
        <v>196</v>
      </c>
      <c r="AH5" s="192"/>
      <c r="AI5" s="192"/>
      <c r="AJ5" s="192"/>
      <c r="AK5" s="107" t="s">
        <v>197</v>
      </c>
      <c r="AL5" s="132"/>
      <c r="AM5" s="107" t="s">
        <v>198</v>
      </c>
      <c r="AN5" s="100"/>
    </row>
    <row r="6" spans="1:40" ht="10" customHeight="1">
      <c r="A6" s="100"/>
      <c r="B6" s="109"/>
      <c r="C6" s="109"/>
      <c r="D6" s="109"/>
      <c r="E6" s="109"/>
      <c r="F6" s="109"/>
      <c r="G6" s="109"/>
      <c r="H6" s="109"/>
      <c r="I6" s="109"/>
      <c r="J6" s="109"/>
      <c r="K6" s="109"/>
      <c r="L6" s="109"/>
      <c r="M6" s="109"/>
      <c r="N6" s="109"/>
      <c r="O6" s="109"/>
      <c r="P6" s="109"/>
      <c r="Q6" s="109"/>
      <c r="R6" s="109"/>
      <c r="S6" s="109"/>
      <c r="T6" s="109"/>
      <c r="U6" s="109"/>
      <c r="V6" s="109"/>
      <c r="W6" s="109"/>
      <c r="X6" s="104"/>
      <c r="Y6" s="104"/>
      <c r="Z6" s="104"/>
      <c r="AA6" s="104"/>
      <c r="AB6" s="104"/>
      <c r="AC6" s="104"/>
      <c r="AD6" s="104"/>
      <c r="AE6" s="104"/>
      <c r="AF6" s="104"/>
      <c r="AG6" s="104"/>
      <c r="AH6" s="104"/>
      <c r="AI6" s="104"/>
      <c r="AJ6" s="104"/>
      <c r="AK6" s="104"/>
      <c r="AL6" s="104"/>
      <c r="AM6" s="100"/>
      <c r="AN6" s="100"/>
    </row>
    <row r="7" spans="1:40" ht="15" customHeight="1">
      <c r="A7" s="187" t="s">
        <v>199</v>
      </c>
      <c r="B7" s="193" t="s">
        <v>200</v>
      </c>
      <c r="C7" s="195" t="s">
        <v>201</v>
      </c>
      <c r="D7" s="181" t="s">
        <v>202</v>
      </c>
      <c r="E7" s="185" t="s">
        <v>203</v>
      </c>
      <c r="F7" s="198" t="s">
        <v>204</v>
      </c>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9" t="s">
        <v>205</v>
      </c>
      <c r="AL7" s="189" t="s">
        <v>206</v>
      </c>
      <c r="AM7" s="190" t="s">
        <v>207</v>
      </c>
      <c r="AN7" s="190"/>
    </row>
    <row r="8" spans="1:40" ht="15" customHeight="1">
      <c r="A8" s="187"/>
      <c r="B8" s="194"/>
      <c r="C8" s="196"/>
      <c r="D8" s="181"/>
      <c r="E8" s="185"/>
      <c r="F8" s="181" t="s">
        <v>1</v>
      </c>
      <c r="G8" s="181"/>
      <c r="H8" s="181"/>
      <c r="I8" s="181"/>
      <c r="J8" s="181"/>
      <c r="K8" s="181"/>
      <c r="L8" s="181"/>
      <c r="M8" s="181" t="s">
        <v>2</v>
      </c>
      <c r="N8" s="181"/>
      <c r="O8" s="181"/>
      <c r="P8" s="181"/>
      <c r="Q8" s="181"/>
      <c r="R8" s="181"/>
      <c r="S8" s="181"/>
      <c r="T8" s="181" t="s">
        <v>3</v>
      </c>
      <c r="U8" s="181"/>
      <c r="V8" s="181"/>
      <c r="W8" s="181"/>
      <c r="X8" s="181"/>
      <c r="Y8" s="181"/>
      <c r="Z8" s="181"/>
      <c r="AA8" s="181" t="s">
        <v>4</v>
      </c>
      <c r="AB8" s="181"/>
      <c r="AC8" s="181"/>
      <c r="AD8" s="181"/>
      <c r="AE8" s="181"/>
      <c r="AF8" s="181"/>
      <c r="AG8" s="181"/>
      <c r="AH8" s="181" t="s">
        <v>208</v>
      </c>
      <c r="AI8" s="181"/>
      <c r="AJ8" s="181"/>
      <c r="AK8" s="199"/>
      <c r="AL8" s="189"/>
      <c r="AM8" s="190"/>
      <c r="AN8" s="190"/>
    </row>
    <row r="9" spans="1:40" ht="15" customHeight="1">
      <c r="A9" s="187"/>
      <c r="B9" s="200" t="s">
        <v>245</v>
      </c>
      <c r="C9" s="196"/>
      <c r="D9" s="181"/>
      <c r="E9" s="185"/>
      <c r="F9" s="113">
        <f>DATE($M$2,$S$2,1)</f>
        <v>45992</v>
      </c>
      <c r="G9" s="113">
        <f>DATE($M$2,$S$2,2)</f>
        <v>45993</v>
      </c>
      <c r="H9" s="113">
        <f>DATE($M$2,$S$2,3)</f>
        <v>45994</v>
      </c>
      <c r="I9" s="113">
        <f>DATE($M$2,$S$2,4)</f>
        <v>45995</v>
      </c>
      <c r="J9" s="113">
        <f>DATE($M$2,$S$2,5)</f>
        <v>45996</v>
      </c>
      <c r="K9" s="113">
        <f>DATE($M$2,$S$2,6)</f>
        <v>45997</v>
      </c>
      <c r="L9" s="113">
        <f>DATE($M$2,$S$2,7)</f>
        <v>45998</v>
      </c>
      <c r="M9" s="113">
        <f>DATE($M$2,$S$2,8)</f>
        <v>45999</v>
      </c>
      <c r="N9" s="113">
        <f>DATE($M$2,$S$2,9)</f>
        <v>46000</v>
      </c>
      <c r="O9" s="113">
        <f>DATE($M$2,$S$2,10)</f>
        <v>46001</v>
      </c>
      <c r="P9" s="113">
        <f>DATE($M$2,$S$2,11)</f>
        <v>46002</v>
      </c>
      <c r="Q9" s="113">
        <f>DATE($M$2,$S$2,12)</f>
        <v>46003</v>
      </c>
      <c r="R9" s="113">
        <f>DATE($M$2,$S$2,13)</f>
        <v>46004</v>
      </c>
      <c r="S9" s="113">
        <f>DATE($M$2,$S$2,14)</f>
        <v>46005</v>
      </c>
      <c r="T9" s="113">
        <f>DATE($M$2,$S$2,15)</f>
        <v>46006</v>
      </c>
      <c r="U9" s="113">
        <f>DATE($M$2,$S$2,16)</f>
        <v>46007</v>
      </c>
      <c r="V9" s="113">
        <f>DATE($M$2,$S$2,17)</f>
        <v>46008</v>
      </c>
      <c r="W9" s="113">
        <f>DATE($M$2,$S$2,18)</f>
        <v>46009</v>
      </c>
      <c r="X9" s="113">
        <f>DATE($M$2,$S$2,19)</f>
        <v>46010</v>
      </c>
      <c r="Y9" s="113">
        <f>DATE($M$2,$S$2,20)</f>
        <v>46011</v>
      </c>
      <c r="Z9" s="113">
        <f>DATE($M$2,$S$2,21)</f>
        <v>46012</v>
      </c>
      <c r="AA9" s="113">
        <f>DATE($M$2,$S$2,22)</f>
        <v>46013</v>
      </c>
      <c r="AB9" s="113">
        <f>DATE($M$2,$S$2,23)</f>
        <v>46014</v>
      </c>
      <c r="AC9" s="113">
        <f>DATE($M$2,$S$2,24)</f>
        <v>46015</v>
      </c>
      <c r="AD9" s="113">
        <f>DATE($M$2,$S$2,25)</f>
        <v>46016</v>
      </c>
      <c r="AE9" s="113">
        <f>DATE($M$2,$S$2,26)</f>
        <v>46017</v>
      </c>
      <c r="AF9" s="113">
        <f>DATE($M$2,$S$2,27)</f>
        <v>46018</v>
      </c>
      <c r="AG9" s="113">
        <f>DATE($M$2,$S$2,28)</f>
        <v>46019</v>
      </c>
      <c r="AH9" s="113">
        <f>IF(DAY(EOMONTH(F9,0))&lt;29,"",DATE($M$2,$S$2,29))</f>
        <v>46020</v>
      </c>
      <c r="AI9" s="113">
        <f>IF(DAY(EOMONTH(F9,0))&lt;30,"",DATE($M$2,$S$2,30))</f>
        <v>46021</v>
      </c>
      <c r="AJ9" s="113">
        <f>IF(DAY(EOMONTH(F9,0))&lt;31,"",DATE($M$2,$S$2,31))</f>
        <v>46022</v>
      </c>
      <c r="AK9" s="199"/>
      <c r="AL9" s="189"/>
      <c r="AM9" s="190"/>
      <c r="AN9" s="190"/>
    </row>
    <row r="10" spans="1:40" ht="15" customHeight="1">
      <c r="A10" s="187"/>
      <c r="B10" s="201"/>
      <c r="C10" s="197"/>
      <c r="D10" s="181"/>
      <c r="E10" s="185"/>
      <c r="F10" s="114">
        <f>DATE($M$2,$S$2,1)</f>
        <v>45992</v>
      </c>
      <c r="G10" s="114">
        <f>DATE($M$2,$S$2,2)</f>
        <v>45993</v>
      </c>
      <c r="H10" s="114">
        <f>DATE($M$2,$S$2,3)</f>
        <v>45994</v>
      </c>
      <c r="I10" s="114">
        <f>DATE($M$2,$S$2,4)</f>
        <v>45995</v>
      </c>
      <c r="J10" s="114">
        <f>DATE($M$2,$S$2,5)</f>
        <v>45996</v>
      </c>
      <c r="K10" s="114">
        <f>DATE($M$2,$S$2,6)</f>
        <v>45997</v>
      </c>
      <c r="L10" s="114">
        <f>DATE($M$2,$S$2,7)</f>
        <v>45998</v>
      </c>
      <c r="M10" s="114">
        <f>DATE($M$2,$S$2,8)</f>
        <v>45999</v>
      </c>
      <c r="N10" s="114">
        <f>DATE($M$2,$S$2,9)</f>
        <v>46000</v>
      </c>
      <c r="O10" s="114">
        <f>DATE($M$2,$S$2,10)</f>
        <v>46001</v>
      </c>
      <c r="P10" s="114">
        <f>DATE($M$2,$S$2,11)</f>
        <v>46002</v>
      </c>
      <c r="Q10" s="114">
        <f>DATE($M$2,$S$2,12)</f>
        <v>46003</v>
      </c>
      <c r="R10" s="114">
        <f>DATE($M$2,$S$2,13)</f>
        <v>46004</v>
      </c>
      <c r="S10" s="114">
        <f>DATE($M$2,$S$2,14)</f>
        <v>46005</v>
      </c>
      <c r="T10" s="114">
        <f>DATE($M$2,$S$2,15)</f>
        <v>46006</v>
      </c>
      <c r="U10" s="114">
        <f>DATE($M$2,$S$2,16)</f>
        <v>46007</v>
      </c>
      <c r="V10" s="114">
        <f>DATE($M$2,$S$2,17)</f>
        <v>46008</v>
      </c>
      <c r="W10" s="114">
        <f>DATE($M$2,$S$2,18)</f>
        <v>46009</v>
      </c>
      <c r="X10" s="114">
        <f>DATE($M$2,$S$2,19)</f>
        <v>46010</v>
      </c>
      <c r="Y10" s="114">
        <f>DATE($M$2,$S$2,20)</f>
        <v>46011</v>
      </c>
      <c r="Z10" s="114">
        <f>DATE($M$2,$S$2,21)</f>
        <v>46012</v>
      </c>
      <c r="AA10" s="114">
        <f>DATE($M$2,$S$2,22)</f>
        <v>46013</v>
      </c>
      <c r="AB10" s="114">
        <f>DATE($M$2,$S$2,23)</f>
        <v>46014</v>
      </c>
      <c r="AC10" s="114">
        <f>DATE($M$2,$S$2,24)</f>
        <v>46015</v>
      </c>
      <c r="AD10" s="114">
        <f>DATE($M$2,$S$2,25)</f>
        <v>46016</v>
      </c>
      <c r="AE10" s="114">
        <f>DATE($M$2,$S$2,26)</f>
        <v>46017</v>
      </c>
      <c r="AF10" s="114">
        <f>DATE($M$2,$S$2,27)</f>
        <v>46018</v>
      </c>
      <c r="AG10" s="114">
        <f>DATE($M$2,$S$2,28)</f>
        <v>46019</v>
      </c>
      <c r="AH10" s="114">
        <f>IF(DAY(EOMONTH(F10,0))&lt;29,"",DATE($M$2,$S$2,29))</f>
        <v>46020</v>
      </c>
      <c r="AI10" s="114">
        <f>IF(DAY(EOMONTH(F10,0))&lt;30,"",DATE($M$2,$S$2,30))</f>
        <v>46021</v>
      </c>
      <c r="AJ10" s="114">
        <f>IF(DAY(EOMONTH(F10,0))&lt;31,"",DATE($M$2,$S$2,31))</f>
        <v>46022</v>
      </c>
      <c r="AK10" s="199"/>
      <c r="AL10" s="189"/>
      <c r="AM10" s="190"/>
      <c r="AN10" s="190"/>
    </row>
    <row r="11" spans="1:40" ht="18" customHeight="1">
      <c r="A11" s="110">
        <v>1</v>
      </c>
      <c r="B11" s="133" t="s">
        <v>246</v>
      </c>
      <c r="C11" s="115"/>
      <c r="D11" s="134"/>
      <c r="E11" s="135"/>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f>+SUM(F11:AJ11)</f>
        <v>0</v>
      </c>
      <c r="AL11" s="118">
        <f>IF($AK$3="４週",AK11/4,AK11/(DAY(EOMONTH($F$9,0))/7))</f>
        <v>0</v>
      </c>
      <c r="AM11" s="184"/>
      <c r="AN11" s="184"/>
    </row>
    <row r="12" spans="1:40" ht="18" customHeight="1">
      <c r="A12" s="110">
        <v>2</v>
      </c>
      <c r="B12" s="133"/>
      <c r="C12" s="115"/>
      <c r="D12" s="134"/>
      <c r="E12" s="135"/>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f t="shared" ref="AK12:AK31" si="0">+SUM(F12:AJ12)</f>
        <v>0</v>
      </c>
      <c r="AL12" s="118">
        <f t="shared" ref="AL12:AL30" si="1">IF($AK$3="４週",AK12/4,AK12/(DAY(EOMONTH($F$9,0))/7))</f>
        <v>0</v>
      </c>
      <c r="AM12" s="184"/>
      <c r="AN12" s="184"/>
    </row>
    <row r="13" spans="1:40" ht="16.5" customHeight="1">
      <c r="A13" s="110">
        <v>3</v>
      </c>
      <c r="B13" s="133"/>
      <c r="C13" s="115"/>
      <c r="D13" s="134"/>
      <c r="E13" s="135"/>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f t="shared" si="0"/>
        <v>0</v>
      </c>
      <c r="AL13" s="118">
        <f t="shared" si="1"/>
        <v>0</v>
      </c>
      <c r="AM13" s="184"/>
      <c r="AN13" s="184"/>
    </row>
    <row r="14" spans="1:40" ht="18" customHeight="1">
      <c r="A14" s="110">
        <v>4</v>
      </c>
      <c r="B14" s="133"/>
      <c r="C14" s="115"/>
      <c r="D14" s="134"/>
      <c r="E14" s="135"/>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f t="shared" si="0"/>
        <v>0</v>
      </c>
      <c r="AL14" s="118">
        <f t="shared" si="1"/>
        <v>0</v>
      </c>
      <c r="AM14" s="184"/>
      <c r="AN14" s="184"/>
    </row>
    <row r="15" spans="1:40" ht="18" customHeight="1">
      <c r="A15" s="110">
        <v>5</v>
      </c>
      <c r="B15" s="133"/>
      <c r="C15" s="115"/>
      <c r="D15" s="134"/>
      <c r="E15" s="135"/>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f t="shared" si="0"/>
        <v>0</v>
      </c>
      <c r="AL15" s="118">
        <f t="shared" si="1"/>
        <v>0</v>
      </c>
      <c r="AM15" s="184"/>
      <c r="AN15" s="184"/>
    </row>
    <row r="16" spans="1:40" ht="18" customHeight="1">
      <c r="A16" s="110">
        <v>6</v>
      </c>
      <c r="B16" s="133"/>
      <c r="C16" s="115"/>
      <c r="D16" s="134"/>
      <c r="E16" s="135"/>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f t="shared" si="0"/>
        <v>0</v>
      </c>
      <c r="AL16" s="118">
        <f t="shared" si="1"/>
        <v>0</v>
      </c>
      <c r="AM16" s="184"/>
      <c r="AN16" s="184"/>
    </row>
    <row r="17" spans="1:40" ht="18" customHeight="1">
      <c r="A17" s="110">
        <v>7</v>
      </c>
      <c r="B17" s="133"/>
      <c r="C17" s="115"/>
      <c r="D17" s="134"/>
      <c r="E17" s="135"/>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f t="shared" si="0"/>
        <v>0</v>
      </c>
      <c r="AL17" s="118">
        <f t="shared" si="1"/>
        <v>0</v>
      </c>
      <c r="AM17" s="184"/>
      <c r="AN17" s="184"/>
    </row>
    <row r="18" spans="1:40" ht="18" customHeight="1">
      <c r="A18" s="110">
        <v>8</v>
      </c>
      <c r="B18" s="133"/>
      <c r="C18" s="115"/>
      <c r="D18" s="134"/>
      <c r="E18" s="135"/>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7">
        <f t="shared" si="0"/>
        <v>0</v>
      </c>
      <c r="AL18" s="118">
        <f t="shared" si="1"/>
        <v>0</v>
      </c>
      <c r="AM18" s="184"/>
      <c r="AN18" s="184"/>
    </row>
    <row r="19" spans="1:40" ht="18" customHeight="1">
      <c r="A19" s="110">
        <v>9</v>
      </c>
      <c r="B19" s="133"/>
      <c r="C19" s="115"/>
      <c r="D19" s="134"/>
      <c r="E19" s="135"/>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f t="shared" si="0"/>
        <v>0</v>
      </c>
      <c r="AL19" s="118">
        <f t="shared" si="1"/>
        <v>0</v>
      </c>
      <c r="AM19" s="184"/>
      <c r="AN19" s="184"/>
    </row>
    <row r="20" spans="1:40" ht="18" customHeight="1">
      <c r="A20" s="110">
        <v>10</v>
      </c>
      <c r="B20" s="133"/>
      <c r="C20" s="115"/>
      <c r="D20" s="134"/>
      <c r="E20" s="135"/>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f t="shared" si="0"/>
        <v>0</v>
      </c>
      <c r="AL20" s="118">
        <f t="shared" si="1"/>
        <v>0</v>
      </c>
      <c r="AM20" s="184"/>
      <c r="AN20" s="184"/>
    </row>
    <row r="21" spans="1:40" ht="18" customHeight="1">
      <c r="A21" s="110">
        <v>11</v>
      </c>
      <c r="B21" s="133"/>
      <c r="C21" s="115"/>
      <c r="D21" s="134"/>
      <c r="E21" s="135"/>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f t="shared" si="0"/>
        <v>0</v>
      </c>
      <c r="AL21" s="118">
        <f t="shared" si="1"/>
        <v>0</v>
      </c>
      <c r="AM21" s="184"/>
      <c r="AN21" s="184"/>
    </row>
    <row r="22" spans="1:40" ht="18" customHeight="1">
      <c r="A22" s="110">
        <v>12</v>
      </c>
      <c r="B22" s="133"/>
      <c r="C22" s="115"/>
      <c r="D22" s="134"/>
      <c r="E22" s="135"/>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f t="shared" si="0"/>
        <v>0</v>
      </c>
      <c r="AL22" s="118">
        <f t="shared" si="1"/>
        <v>0</v>
      </c>
      <c r="AM22" s="184"/>
      <c r="AN22" s="184"/>
    </row>
    <row r="23" spans="1:40" ht="18" customHeight="1">
      <c r="A23" s="110">
        <v>13</v>
      </c>
      <c r="B23" s="133"/>
      <c r="C23" s="115"/>
      <c r="D23" s="134"/>
      <c r="E23" s="135"/>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f t="shared" si="0"/>
        <v>0</v>
      </c>
      <c r="AL23" s="118">
        <f t="shared" si="1"/>
        <v>0</v>
      </c>
      <c r="AM23" s="184"/>
      <c r="AN23" s="184"/>
    </row>
    <row r="24" spans="1:40" ht="18" customHeight="1">
      <c r="A24" s="110">
        <v>14</v>
      </c>
      <c r="B24" s="133"/>
      <c r="C24" s="115"/>
      <c r="D24" s="134"/>
      <c r="E24" s="135"/>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f t="shared" si="0"/>
        <v>0</v>
      </c>
      <c r="AL24" s="118">
        <f t="shared" si="1"/>
        <v>0</v>
      </c>
      <c r="AM24" s="184"/>
      <c r="AN24" s="184"/>
    </row>
    <row r="25" spans="1:40" ht="18" customHeight="1">
      <c r="A25" s="110">
        <v>15</v>
      </c>
      <c r="B25" s="133"/>
      <c r="C25" s="115"/>
      <c r="D25" s="134"/>
      <c r="E25" s="135"/>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f t="shared" si="0"/>
        <v>0</v>
      </c>
      <c r="AL25" s="118">
        <f t="shared" si="1"/>
        <v>0</v>
      </c>
      <c r="AM25" s="184"/>
      <c r="AN25" s="184"/>
    </row>
    <row r="26" spans="1:40" ht="18" customHeight="1">
      <c r="A26" s="110">
        <v>16</v>
      </c>
      <c r="B26" s="133"/>
      <c r="C26" s="115"/>
      <c r="D26" s="134"/>
      <c r="E26" s="135"/>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f t="shared" si="0"/>
        <v>0</v>
      </c>
      <c r="AL26" s="118">
        <f t="shared" si="1"/>
        <v>0</v>
      </c>
      <c r="AM26" s="184"/>
      <c r="AN26" s="184"/>
    </row>
    <row r="27" spans="1:40" ht="18" customHeight="1">
      <c r="A27" s="110">
        <v>17</v>
      </c>
      <c r="B27" s="133"/>
      <c r="C27" s="115"/>
      <c r="D27" s="134"/>
      <c r="E27" s="135"/>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f t="shared" si="0"/>
        <v>0</v>
      </c>
      <c r="AL27" s="118">
        <f t="shared" si="1"/>
        <v>0</v>
      </c>
      <c r="AM27" s="184"/>
      <c r="AN27" s="184"/>
    </row>
    <row r="28" spans="1:40" ht="18" customHeight="1">
      <c r="A28" s="110">
        <v>18</v>
      </c>
      <c r="B28" s="133"/>
      <c r="C28" s="115"/>
      <c r="D28" s="134"/>
      <c r="E28" s="135"/>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f t="shared" si="0"/>
        <v>0</v>
      </c>
      <c r="AL28" s="118">
        <f t="shared" si="1"/>
        <v>0</v>
      </c>
      <c r="AM28" s="184"/>
      <c r="AN28" s="184"/>
    </row>
    <row r="29" spans="1:40" ht="18" customHeight="1">
      <c r="A29" s="110">
        <v>19</v>
      </c>
      <c r="B29" s="133"/>
      <c r="C29" s="115"/>
      <c r="D29" s="134"/>
      <c r="E29" s="135"/>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f t="shared" si="0"/>
        <v>0</v>
      </c>
      <c r="AL29" s="118">
        <f t="shared" si="1"/>
        <v>0</v>
      </c>
      <c r="AM29" s="184"/>
      <c r="AN29" s="184"/>
    </row>
    <row r="30" spans="1:40" ht="18" customHeight="1">
      <c r="A30" s="110">
        <v>20</v>
      </c>
      <c r="B30" s="133"/>
      <c r="C30" s="115"/>
      <c r="D30" s="134"/>
      <c r="E30" s="135"/>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f t="shared" si="0"/>
        <v>0</v>
      </c>
      <c r="AL30" s="118">
        <f t="shared" si="1"/>
        <v>0</v>
      </c>
      <c r="AM30" s="184"/>
      <c r="AN30" s="184"/>
    </row>
    <row r="31" spans="1:40" ht="18" customHeight="1">
      <c r="A31" s="185" t="s">
        <v>76</v>
      </c>
      <c r="B31" s="186"/>
      <c r="C31" s="186"/>
      <c r="D31" s="186"/>
      <c r="E31" s="186"/>
      <c r="F31" s="119">
        <f>+SUM(F11:F30)</f>
        <v>0</v>
      </c>
      <c r="G31" s="119">
        <f t="shared" ref="G31:AJ31" si="2">+SUM(G11:G30)</f>
        <v>0</v>
      </c>
      <c r="H31" s="119">
        <f t="shared" si="2"/>
        <v>0</v>
      </c>
      <c r="I31" s="119">
        <f t="shared" si="2"/>
        <v>0</v>
      </c>
      <c r="J31" s="119">
        <f t="shared" si="2"/>
        <v>0</v>
      </c>
      <c r="K31" s="119">
        <f t="shared" si="2"/>
        <v>0</v>
      </c>
      <c r="L31" s="119">
        <f t="shared" si="2"/>
        <v>0</v>
      </c>
      <c r="M31" s="119">
        <f t="shared" si="2"/>
        <v>0</v>
      </c>
      <c r="N31" s="119">
        <f t="shared" si="2"/>
        <v>0</v>
      </c>
      <c r="O31" s="119">
        <f t="shared" si="2"/>
        <v>0</v>
      </c>
      <c r="P31" s="119">
        <f t="shared" si="2"/>
        <v>0</v>
      </c>
      <c r="Q31" s="119">
        <f t="shared" si="2"/>
        <v>0</v>
      </c>
      <c r="R31" s="119">
        <f t="shared" si="2"/>
        <v>0</v>
      </c>
      <c r="S31" s="119">
        <f t="shared" si="2"/>
        <v>0</v>
      </c>
      <c r="T31" s="119">
        <f t="shared" si="2"/>
        <v>0</v>
      </c>
      <c r="U31" s="119">
        <f t="shared" si="2"/>
        <v>0</v>
      </c>
      <c r="V31" s="119">
        <f t="shared" si="2"/>
        <v>0</v>
      </c>
      <c r="W31" s="119">
        <f t="shared" si="2"/>
        <v>0</v>
      </c>
      <c r="X31" s="119">
        <f t="shared" si="2"/>
        <v>0</v>
      </c>
      <c r="Y31" s="119">
        <f t="shared" si="2"/>
        <v>0</v>
      </c>
      <c r="Z31" s="119">
        <f t="shared" si="2"/>
        <v>0</v>
      </c>
      <c r="AA31" s="119">
        <f t="shared" si="2"/>
        <v>0</v>
      </c>
      <c r="AB31" s="119">
        <f t="shared" si="2"/>
        <v>0</v>
      </c>
      <c r="AC31" s="119">
        <f t="shared" si="2"/>
        <v>0</v>
      </c>
      <c r="AD31" s="119">
        <f t="shared" si="2"/>
        <v>0</v>
      </c>
      <c r="AE31" s="119">
        <f t="shared" si="2"/>
        <v>0</v>
      </c>
      <c r="AF31" s="119">
        <f t="shared" si="2"/>
        <v>0</v>
      </c>
      <c r="AG31" s="119">
        <f t="shared" si="2"/>
        <v>0</v>
      </c>
      <c r="AH31" s="119">
        <f t="shared" si="2"/>
        <v>0</v>
      </c>
      <c r="AI31" s="119">
        <f t="shared" si="2"/>
        <v>0</v>
      </c>
      <c r="AJ31" s="119">
        <f t="shared" si="2"/>
        <v>0</v>
      </c>
      <c r="AK31" s="117">
        <f t="shared" si="0"/>
        <v>0</v>
      </c>
      <c r="AL31" s="118">
        <f>IF($AK$3="４週",AK31/4,AK31/(DAY(EOMONTH($F$9,0))/7))</f>
        <v>0</v>
      </c>
      <c r="AM31" s="187"/>
      <c r="AN31" s="187"/>
    </row>
    <row r="32" spans="1:40" ht="18" customHeight="1">
      <c r="A32" s="186" t="s">
        <v>6</v>
      </c>
      <c r="B32" s="186"/>
      <c r="C32" s="186"/>
      <c r="D32" s="186"/>
      <c r="E32" s="188"/>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19"/>
      <c r="AL32" s="121"/>
      <c r="AM32" s="187"/>
      <c r="AN32" s="187"/>
    </row>
    <row r="33" spans="1:40" ht="15" customHeight="1">
      <c r="A33" s="181" t="s">
        <v>431</v>
      </c>
      <c r="B33" s="181"/>
      <c r="C33" s="181"/>
      <c r="D33" s="181"/>
      <c r="E33" s="181"/>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80"/>
      <c r="AL33" s="180"/>
      <c r="AM33" s="182"/>
      <c r="AN33" s="182"/>
    </row>
    <row r="34" spans="1:40" ht="15" customHeight="1">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09"/>
      <c r="AL34" s="109"/>
      <c r="AM34" s="100"/>
    </row>
    <row r="35" spans="1:40" ht="15" customHeight="1">
      <c r="A35" s="109"/>
      <c r="B35" s="109"/>
      <c r="C35" s="109"/>
      <c r="D35" s="109"/>
      <c r="E35" s="109"/>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09"/>
      <c r="AL35" s="109"/>
      <c r="AM35" s="100"/>
    </row>
    <row r="36" spans="1:40" ht="15" customHeight="1">
      <c r="A36" s="122" t="s">
        <v>209</v>
      </c>
      <c r="B36" s="123"/>
      <c r="C36" s="124"/>
      <c r="D36" s="124"/>
      <c r="E36" s="124"/>
      <c r="F36" s="125"/>
      <c r="G36" s="124"/>
      <c r="H36" s="126"/>
      <c r="I36" s="126"/>
      <c r="J36" s="126"/>
      <c r="K36" s="126"/>
      <c r="L36" s="126"/>
      <c r="M36" s="126"/>
      <c r="N36" s="126"/>
      <c r="O36" s="126"/>
      <c r="P36" s="126"/>
      <c r="Q36" s="126"/>
      <c r="R36" s="126">
        <v>6</v>
      </c>
      <c r="S36" s="126"/>
      <c r="T36" s="126"/>
      <c r="U36" s="126"/>
      <c r="V36" s="126"/>
      <c r="W36" s="126"/>
      <c r="X36" s="126">
        <v>7</v>
      </c>
      <c r="Y36" s="126"/>
      <c r="Z36" s="126"/>
      <c r="AA36" s="126"/>
      <c r="AB36" s="126"/>
      <c r="AC36" s="126"/>
      <c r="AD36" s="126">
        <v>8</v>
      </c>
      <c r="AE36" s="126"/>
      <c r="AF36" s="126"/>
      <c r="AG36" s="127"/>
      <c r="AH36" s="127"/>
      <c r="AI36" s="127"/>
      <c r="AJ36" s="127">
        <v>9</v>
      </c>
      <c r="AK36" s="128"/>
      <c r="AL36" s="128"/>
      <c r="AM36" s="100"/>
    </row>
    <row r="37" spans="1:40" s="122" customFormat="1" ht="15" customHeight="1">
      <c r="A37" s="122" t="s">
        <v>210</v>
      </c>
      <c r="B37" s="129"/>
      <c r="C37" s="129"/>
      <c r="D37" s="129"/>
      <c r="E37" s="129"/>
      <c r="F37" s="129"/>
      <c r="G37" s="12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row>
    <row r="38" spans="1:40" s="122" customFormat="1" ht="15" customHeight="1">
      <c r="A38" s="122" t="s">
        <v>211</v>
      </c>
      <c r="B38" s="129"/>
      <c r="C38" s="129"/>
      <c r="D38" s="129"/>
      <c r="E38" s="129"/>
      <c r="F38" s="129"/>
      <c r="G38" s="12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row>
    <row r="39" spans="1:40" s="122" customFormat="1" ht="15" customHeight="1">
      <c r="A39" s="122" t="s">
        <v>212</v>
      </c>
      <c r="B39" s="129"/>
      <c r="C39" s="129"/>
      <c r="D39" s="129"/>
      <c r="E39" s="129"/>
      <c r="F39" s="129"/>
      <c r="G39" s="12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row>
    <row r="40" spans="1:40" s="122" customFormat="1" ht="15" customHeight="1">
      <c r="A40" s="122" t="s">
        <v>213</v>
      </c>
      <c r="B40" s="129"/>
      <c r="C40" s="129"/>
      <c r="D40" s="129"/>
      <c r="E40" s="129"/>
      <c r="F40" s="129"/>
      <c r="G40" s="12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row>
    <row r="41" spans="1:40" ht="15" customHeight="1">
      <c r="A41" s="122" t="s">
        <v>214</v>
      </c>
      <c r="B41" s="130"/>
      <c r="C41" s="122"/>
      <c r="D41" s="122"/>
      <c r="E41" s="122"/>
      <c r="F41" s="122"/>
      <c r="G41" s="122"/>
    </row>
    <row r="42" spans="1:40" ht="15" customHeight="1">
      <c r="A42" s="122" t="s">
        <v>215</v>
      </c>
      <c r="B42" s="130"/>
      <c r="C42" s="122"/>
      <c r="D42" s="122"/>
      <c r="E42" s="122"/>
      <c r="F42" s="122"/>
      <c r="G42" s="122"/>
    </row>
    <row r="43" spans="1:40" ht="15" customHeight="1">
      <c r="A43" s="122"/>
      <c r="B43" s="111" t="s">
        <v>216</v>
      </c>
      <c r="C43" s="181" t="s">
        <v>217</v>
      </c>
      <c r="D43" s="181"/>
      <c r="E43" s="181"/>
      <c r="F43" s="122"/>
      <c r="G43" s="122"/>
    </row>
    <row r="44" spans="1:40" ht="15" customHeight="1">
      <c r="A44" s="122"/>
      <c r="B44" s="131" t="s">
        <v>218</v>
      </c>
      <c r="C44" s="183" t="s">
        <v>219</v>
      </c>
      <c r="D44" s="183"/>
      <c r="E44" s="183"/>
      <c r="F44" s="122"/>
      <c r="G44" s="122"/>
    </row>
    <row r="45" spans="1:40" ht="15" customHeight="1">
      <c r="A45" s="122"/>
      <c r="B45" s="131" t="s">
        <v>220</v>
      </c>
      <c r="C45" s="183" t="s">
        <v>221</v>
      </c>
      <c r="D45" s="183"/>
      <c r="E45" s="183"/>
      <c r="F45" s="122"/>
      <c r="G45" s="122"/>
    </row>
    <row r="46" spans="1:40" ht="15" customHeight="1">
      <c r="A46" s="122"/>
      <c r="B46" s="131" t="s">
        <v>222</v>
      </c>
      <c r="C46" s="183" t="s">
        <v>223</v>
      </c>
      <c r="D46" s="183"/>
      <c r="E46" s="183"/>
      <c r="F46" s="122"/>
      <c r="G46" s="122"/>
    </row>
    <row r="47" spans="1:40" ht="15" customHeight="1">
      <c r="A47" s="122"/>
      <c r="B47" s="131" t="s">
        <v>224</v>
      </c>
      <c r="C47" s="183" t="s">
        <v>225</v>
      </c>
      <c r="D47" s="183"/>
      <c r="E47" s="183"/>
      <c r="F47" s="122"/>
      <c r="G47" s="122"/>
    </row>
    <row r="48" spans="1:40" ht="15" customHeight="1">
      <c r="A48" s="122"/>
      <c r="B48" s="122" t="s">
        <v>226</v>
      </c>
      <c r="C48" s="122"/>
      <c r="D48" s="122"/>
      <c r="E48" s="122"/>
      <c r="F48" s="122"/>
      <c r="G48" s="122"/>
    </row>
    <row r="49" spans="1:7" ht="15" customHeight="1">
      <c r="A49" s="122"/>
      <c r="B49" s="122" t="s">
        <v>227</v>
      </c>
      <c r="C49" s="122"/>
      <c r="D49" s="122"/>
      <c r="E49" s="122"/>
      <c r="F49" s="122"/>
      <c r="G49" s="122"/>
    </row>
    <row r="50" spans="1:7" ht="15" customHeight="1">
      <c r="A50" s="122"/>
      <c r="B50" s="122" t="s">
        <v>228</v>
      </c>
      <c r="C50" s="122"/>
      <c r="D50" s="122"/>
      <c r="E50" s="122"/>
      <c r="F50" s="122"/>
      <c r="G50" s="122"/>
    </row>
    <row r="51" spans="1:7" ht="15" customHeight="1">
      <c r="A51" s="122" t="s">
        <v>229</v>
      </c>
      <c r="B51" s="130"/>
      <c r="C51" s="122"/>
      <c r="D51" s="122"/>
      <c r="E51" s="122"/>
      <c r="F51" s="122"/>
      <c r="G51" s="122"/>
    </row>
    <row r="52" spans="1:7" ht="15" customHeight="1">
      <c r="A52" s="122" t="s">
        <v>230</v>
      </c>
      <c r="B52" s="130"/>
      <c r="C52" s="122"/>
      <c r="D52" s="122"/>
      <c r="E52" s="122"/>
      <c r="F52" s="122"/>
      <c r="G52" s="122"/>
    </row>
    <row r="53" spans="1:7" ht="15" customHeight="1">
      <c r="A53" s="122" t="s">
        <v>231</v>
      </c>
      <c r="B53" s="130"/>
      <c r="C53" s="122"/>
      <c r="D53" s="122"/>
      <c r="E53" s="122"/>
      <c r="F53" s="122"/>
      <c r="G53" s="122"/>
    </row>
    <row r="54" spans="1:7" ht="15" customHeight="1">
      <c r="A54" s="122" t="s">
        <v>232</v>
      </c>
      <c r="B54" s="130"/>
      <c r="C54" s="122"/>
      <c r="D54" s="122"/>
      <c r="E54" s="122"/>
      <c r="F54" s="122"/>
      <c r="G54" s="122"/>
    </row>
    <row r="55" spans="1:7" ht="15" customHeight="1">
      <c r="A55" s="122" t="s">
        <v>233</v>
      </c>
      <c r="B55" s="130"/>
      <c r="C55" s="122"/>
      <c r="D55" s="122"/>
      <c r="E55" s="122"/>
      <c r="F55" s="122"/>
      <c r="G55" s="122"/>
    </row>
    <row r="56" spans="1:7" ht="15" customHeight="1">
      <c r="A56" s="122" t="s">
        <v>234</v>
      </c>
      <c r="B56" s="130"/>
      <c r="C56" s="122"/>
      <c r="D56" s="122"/>
      <c r="E56" s="122"/>
      <c r="F56" s="122"/>
      <c r="G56" s="122"/>
    </row>
    <row r="57" spans="1:7" ht="15" customHeight="1">
      <c r="A57" s="122"/>
      <c r="B57" s="122" t="s">
        <v>235</v>
      </c>
      <c r="C57" s="122"/>
      <c r="D57" s="122"/>
      <c r="E57" s="122"/>
      <c r="F57" s="122"/>
      <c r="G57" s="122"/>
    </row>
    <row r="58" spans="1:7" ht="15" customHeight="1">
      <c r="A58" s="122"/>
      <c r="B58" s="122" t="s">
        <v>236</v>
      </c>
      <c r="C58" s="122"/>
      <c r="D58" s="122"/>
      <c r="E58" s="122"/>
      <c r="F58" s="122"/>
      <c r="G58" s="122"/>
    </row>
    <row r="59" spans="1:7" ht="15" customHeight="1">
      <c r="A59" s="122" t="s">
        <v>237</v>
      </c>
      <c r="B59" s="130"/>
      <c r="C59" s="122"/>
      <c r="D59" s="122"/>
      <c r="E59" s="122"/>
      <c r="F59" s="122"/>
      <c r="G59" s="122"/>
    </row>
    <row r="60" spans="1:7" ht="15" customHeight="1">
      <c r="A60" s="122" t="s">
        <v>238</v>
      </c>
      <c r="B60" s="130"/>
      <c r="C60" s="122"/>
      <c r="D60" s="122"/>
      <c r="E60" s="122"/>
      <c r="F60" s="122"/>
      <c r="G60" s="122"/>
    </row>
    <row r="61" spans="1:7" ht="15" customHeight="1">
      <c r="A61" s="122" t="s">
        <v>239</v>
      </c>
      <c r="B61" s="130"/>
      <c r="C61" s="122"/>
      <c r="D61" s="122"/>
      <c r="E61" s="122"/>
      <c r="F61" s="122"/>
      <c r="G61" s="122"/>
    </row>
    <row r="62" spans="1:7" ht="15" customHeight="1">
      <c r="A62" s="122" t="s">
        <v>240</v>
      </c>
      <c r="B62" s="130"/>
      <c r="C62" s="122"/>
      <c r="D62" s="122"/>
      <c r="E62" s="122"/>
      <c r="F62" s="122"/>
      <c r="G62" s="122"/>
    </row>
    <row r="63" spans="1:7" ht="15" customHeight="1">
      <c r="A63" s="122" t="s">
        <v>241</v>
      </c>
      <c r="B63" s="130"/>
      <c r="C63" s="122"/>
      <c r="D63" s="122"/>
      <c r="E63" s="122"/>
      <c r="F63" s="122"/>
      <c r="G63" s="122"/>
    </row>
    <row r="64" spans="1:7" ht="15" customHeight="1">
      <c r="A64" s="122" t="s">
        <v>242</v>
      </c>
      <c r="B64" s="130"/>
      <c r="C64" s="122"/>
      <c r="D64" s="122"/>
      <c r="E64" s="122"/>
      <c r="F64" s="122"/>
      <c r="G64" s="122"/>
    </row>
    <row r="65" spans="1:7" ht="15" customHeight="1">
      <c r="A65" s="122" t="s">
        <v>243</v>
      </c>
      <c r="B65" s="130"/>
      <c r="C65" s="122"/>
      <c r="D65" s="122"/>
      <c r="E65" s="122"/>
      <c r="F65" s="122"/>
      <c r="G65" s="122"/>
    </row>
    <row r="66" spans="1:7" ht="15" customHeight="1">
      <c r="A66" s="122" t="s">
        <v>244</v>
      </c>
      <c r="B66" s="130"/>
      <c r="C66" s="122"/>
      <c r="D66" s="122"/>
      <c r="E66" s="122"/>
      <c r="F66" s="122"/>
      <c r="G66" s="122"/>
    </row>
  </sheetData>
  <mergeCells count="5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C46:E46"/>
    <mergeCell ref="C47:E47"/>
    <mergeCell ref="AM28:AN28"/>
    <mergeCell ref="AM29:AN29"/>
    <mergeCell ref="AM30:AN30"/>
    <mergeCell ref="A31:E31"/>
    <mergeCell ref="AM31:AN32"/>
    <mergeCell ref="A32:E32"/>
    <mergeCell ref="A33:E33"/>
    <mergeCell ref="AM33:AN33"/>
    <mergeCell ref="C43:E43"/>
    <mergeCell ref="C44:E44"/>
    <mergeCell ref="C45:E45"/>
  </mergeCells>
  <phoneticPr fontId="1"/>
  <dataValidations count="5">
    <dataValidation type="list" allowBlank="1" showInputMessage="1" showErrorMessage="1" sqref="C11:C30" xr:uid="{C05028F2-DB30-4FBC-858C-4F54F4726E03}">
      <formula1>"A,B,C,D"</formula1>
    </dataValidation>
    <dataValidation type="list" allowBlank="1" showInputMessage="1" showErrorMessage="1" sqref="AK4:AN4" xr:uid="{51747413-9C74-4F02-AF3C-F6730F36F039}">
      <formula1>"予定,実績"</formula1>
    </dataValidation>
    <dataValidation type="list" allowBlank="1" showInputMessage="1" showErrorMessage="1" sqref="AK3:AN3" xr:uid="{F933A76B-DE3E-45BE-A38E-B2E82A0AA47A}">
      <formula1>"４週,歴月"</formula1>
    </dataValidation>
    <dataValidation type="list" allowBlank="1" showInputMessage="1" sqref="B12:B30" xr:uid="{2C5C9290-0B45-48B1-B9D0-06BE975B65C3}">
      <formula1>INDIRECT($AK$1)</formula1>
    </dataValidation>
    <dataValidation allowBlank="1" showInputMessage="1" sqref="B11" xr:uid="{E822B3D8-D3BC-4C43-AE31-28356338B80E}"/>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57</vt:i4>
      </vt:variant>
    </vt:vector>
  </HeadingPairs>
  <TitlesOfParts>
    <vt:vector size="80" baseType="lpstr">
      <vt:lpstr>提出書類確認リスト</vt:lpstr>
      <vt:lpstr>入所者の状況</vt:lpstr>
      <vt:lpstr>加算収入状況</vt:lpstr>
      <vt:lpstr>生産活動</vt:lpstr>
      <vt:lpstr>利用者負担額</vt:lpstr>
      <vt:lpstr>避難・救出訓練等実施状況</vt:lpstr>
      <vt:lpstr>義務化取組実施状況</vt:lpstr>
      <vt:lpstr>勤務形態一覧表（生活介護）</vt:lpstr>
      <vt:lpstr>勤務形態一覧表（短期入所・併設型）</vt:lpstr>
      <vt:lpstr>勤務形態一覧表（短期入所・空床利用型）</vt:lpstr>
      <vt:lpstr>勤務形態一覧表（短期入所・単独型）</vt:lpstr>
      <vt:lpstr>勤務形態一覧表（重度障害者等包括支援）</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vt:lpstr>
      <vt:lpstr>勤務形態一覧表（就労継続支援B型) </vt:lpstr>
      <vt:lpstr>勤務形態一覧表（就労定着支援）</vt:lpstr>
      <vt:lpstr>勤務形態一覧表（自立生活援助）</vt:lpstr>
      <vt:lpstr>勤務形態一覧表（障害者支援施設）</vt:lpstr>
      <vt:lpstr>選択肢</vt:lpstr>
      <vt:lpstr>加算収入状況!Print_Area</vt:lpstr>
      <vt:lpstr>義務化取組実施状況!Print_Area</vt:lpstr>
      <vt:lpstr>'勤務形態一覧表（機能訓練）'!Print_Area</vt:lpstr>
      <vt:lpstr>'勤務形態一覧表（自立生活援助）'!Print_Area</vt:lpstr>
      <vt:lpstr>'勤務形態一覧表（就労移行支援）'!Print_Area</vt:lpstr>
      <vt:lpstr>'勤務形態一覧表（就労継続支援A型）'!Print_Area</vt:lpstr>
      <vt:lpstr>'勤務形態一覧表（就労継続支援B型) '!Print_Area</vt:lpstr>
      <vt:lpstr>'勤務形態一覧表（就労選択支援）'!Print_Area</vt:lpstr>
      <vt:lpstr>'勤務形態一覧表（就労定着支援）'!Print_Area</vt:lpstr>
      <vt:lpstr>'勤務形態一覧表（重度障害者等包括支援）'!Print_Area</vt:lpstr>
      <vt:lpstr>'勤務形態一覧表（障害者支援施設）'!Print_Area</vt:lpstr>
      <vt:lpstr>'勤務形態一覧表（生活介護）'!Print_Area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'勤務形態一覧表（認定指定就労移行支援）'!Print_Area</vt:lpstr>
      <vt:lpstr>生産活動!Print_Area</vt:lpstr>
      <vt:lpstr>提出書類確認リスト!Print_Area</vt:lpstr>
      <vt:lpstr>入所者の状況!Print_Area</vt:lpstr>
      <vt:lpstr>避難・救出訓練等実施状況!Print_Area</vt:lpstr>
      <vt:lpstr>利用者負担額!Print_Area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2023-05-16T03:48:16Z</dcterms:created>
  <dcterms:modified xsi:type="dcterms:W3CDTF">2026-05-07T05:49:29Z</dcterms:modified>
</cp:coreProperties>
</file>