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3 勤務生活環境改善_代替医師確保支援\"/>
    </mc:Choice>
  </mc:AlternateContent>
  <xr:revisionPtr revIDLastSave="0" documentId="13_ncr:1_{B7C89C6D-BD4B-4B94-A954-0697C16B86AE}" xr6:coauthVersionLast="47" xr6:coauthVersionMax="47" xr10:uidLastSave="{00000000-0000-0000-0000-000000000000}"/>
  <bookViews>
    <workbookView xWindow="20370" yWindow="-120" windowWidth="29040" windowHeight="15720" tabRatio="876" firstSheet="5" activeTab="8" xr2:uid="{00000000-000D-0000-FFFF-FFFF00000000}"/>
  </bookViews>
  <sheets>
    <sheet name="プルダウン" sheetId="188" state="hidden" r:id="rId1"/>
    <sheet name="計算方法早見表" sheetId="140" state="hidden" r:id="rId2"/>
    <sheet name="数式用" sheetId="142" state="hidden" r:id="rId3"/>
    <sheet name="数式用 (2)" sheetId="190" state="hidden" r:id="rId4"/>
    <sheet name="事業リスト（ＢＤ）" sheetId="189" state="hidden" r:id="rId5"/>
    <sheet name="様式3-1" sheetId="192" r:id="rId6"/>
    <sheet name="様式3-2" sheetId="193" r:id="rId7"/>
    <sheet name=" 様式第3-3 " sheetId="195" r:id="rId8"/>
    <sheet name="様式3-4" sheetId="194" r:id="rId9"/>
    <sheet name="別紙36-3" sheetId="182" state="hidden" r:id="rId10"/>
  </sheets>
  <externalReferences>
    <externalReference r:id="rId11"/>
    <externalReference r:id="rId12"/>
  </externalReferences>
  <definedNames>
    <definedName name="_１_">#REF!</definedName>
    <definedName name="_２_">#REF!</definedName>
    <definedName name="_xlnm._FilterDatabase" localSheetId="2" hidden="1">数式用!$A$2:$I$116</definedName>
    <definedName name="_xlnm._FilterDatabase" localSheetId="3" hidden="1">'数式用 (2)'!$A$2:$I$210</definedName>
    <definedName name="_xlnm._FilterDatabase" localSheetId="5" hidden="1">'様式3-1'!$B$8:$S$13</definedName>
    <definedName name="_Key1" localSheetId="4" hidden="1">#REF!</definedName>
    <definedName name="_Key1" localSheetId="3" hidden="1">#REF!</definedName>
    <definedName name="_Key1" localSheetId="9" hidden="1">#REF!</definedName>
    <definedName name="_Key1" hidden="1">#REF!</definedName>
    <definedName name="_Key2" localSheetId="4" hidden="1">#REF!</definedName>
    <definedName name="_Key2" localSheetId="3" hidden="1">#REF!</definedName>
    <definedName name="_Key2" localSheetId="9" hidden="1">#REF!</definedName>
    <definedName name="_Key2" hidden="1">#REF!</definedName>
    <definedName name="_Order1" hidden="1">255</definedName>
    <definedName name="_Order2" hidden="1">255</definedName>
    <definedName name="_Sort" localSheetId="4" hidden="1">#REF!</definedName>
    <definedName name="_Sort" localSheetId="3" hidden="1">#REF!</definedName>
    <definedName name="_Sort" localSheetId="9" hidden="1">#REF!</definedName>
    <definedName name="_Sort" hidden="1">#REF!</definedName>
    <definedName name="aaa" localSheetId="6" hidden="1">#REF!</definedName>
    <definedName name="aaa" hidden="1">#REF!</definedName>
    <definedName name="aaaa" localSheetId="6">#REF!</definedName>
    <definedName name="aaaa">#REF!</definedName>
    <definedName name="aaaaaaaaaaaaaaaaaa" localSheetId="4" hidden="1">#REF!</definedName>
    <definedName name="aaaaaaaaaaaaaaaaaa" localSheetId="3" hidden="1">#REF!</definedName>
    <definedName name="aaaaaaaaaaaaaaaaaa" localSheetId="9" hidden="1">#REF!</definedName>
    <definedName name="aaaaaaaaaaaaaaaaaa" hidden="1">#REF!</definedName>
    <definedName name="bbbb" localSheetId="6">#REF!</definedName>
    <definedName name="bbbb">#REF!</definedName>
    <definedName name="cccc" localSheetId="6">#REF!</definedName>
    <definedName name="cccc">#REF!</definedName>
    <definedName name="E" localSheetId="4" hidden="1">#REF!</definedName>
    <definedName name="E" localSheetId="3" hidden="1">#REF!</definedName>
    <definedName name="E" localSheetId="9" hidden="1">#REF!</definedName>
    <definedName name="E" hidden="1">#REF!</definedName>
    <definedName name="ff" localSheetId="6" hidden="1">#REF!</definedName>
    <definedName name="ff" hidden="1">#REF!</definedName>
    <definedName name="ｌ" localSheetId="4" hidden="1">#REF!</definedName>
    <definedName name="ｌ" localSheetId="3" hidden="1">#REF!</definedName>
    <definedName name="ｌ" localSheetId="9" hidden="1">#REF!</definedName>
    <definedName name="ｌ" hidden="1">#REF!</definedName>
    <definedName name="_xlnm.Print_Area" localSheetId="7">' 様式第3-3 '!$A$1:$M$12</definedName>
    <definedName name="_xlnm.Print_Area" localSheetId="1">計算方法早見表!$A$1:$Q$23</definedName>
    <definedName name="_xlnm.Print_Area" localSheetId="4">'事業リスト（ＢＤ）'!$A$1:$S$43</definedName>
    <definedName name="_xlnm.Print_Area" localSheetId="2">数式用!$A$1:$H$117</definedName>
    <definedName name="_xlnm.Print_Area" localSheetId="3">'数式用 (2)'!$A$1:$H$187</definedName>
    <definedName name="_xlnm.Print_Area" localSheetId="9">'別紙36-3'!$A$1:$K$10</definedName>
    <definedName name="_xlnm.Print_Area" localSheetId="5">'様式3-1'!$A$1:$S$22</definedName>
    <definedName name="_xlnm.Print_Area" localSheetId="6">'様式3-2'!$A$1:$W$18</definedName>
    <definedName name="_xlnm.Print_Area" localSheetId="8">'様式3-4'!$A$1:$G$39</definedName>
    <definedName name="_xlnm.Print_Titles" localSheetId="5">'様式3-1'!$3:$8</definedName>
    <definedName name="ｗ" localSheetId="6" hidden="1">#REF!</definedName>
    <definedName name="ｗ" hidden="1">#REF!</definedName>
    <definedName name="Z_1CCE78C4_9109_4BDD_8BF9_5D71052BAAE9_.wvu.FilterData" localSheetId="3" hidden="1">'数式用 (2)'!$A$2:$I$101</definedName>
    <definedName name="Z_1CCE78C4_9109_4BDD_8BF9_5D71052BAAE9_.wvu.PrintArea" localSheetId="4" hidden="1">'事業リスト（ＢＤ）'!$A$1:$Q$118</definedName>
    <definedName name="Z_1CCE78C4_9109_4BDD_8BF9_5D71052BAAE9_.wvu.PrintArea" localSheetId="3" hidden="1">'数式用 (2)'!$A$1:$H$187</definedName>
    <definedName name="Z_1CDC9612_908F_44F4_B246_C285F4969058_.wvu.FilterData" localSheetId="3" hidden="1">'数式用 (2)'!$A$2:$I$101</definedName>
    <definedName name="Z_1CDC9612_908F_44F4_B246_C285F4969058_.wvu.PrintArea" localSheetId="4" hidden="1">'事業リスト（ＢＤ）'!$A$1:$Q$118</definedName>
    <definedName name="Z_1CDC9612_908F_44F4_B246_C285F4969058_.wvu.PrintArea" localSheetId="3" hidden="1">'数式用 (2)'!$A$1:$H$187</definedName>
    <definedName name="Z_696769AF_8A21_45F4_8DBC_F394A1592B92_.wvu.FilterData" localSheetId="3" hidden="1">'数式用 (2)'!$A$2:$I$101</definedName>
    <definedName name="Z_696769AF_8A21_45F4_8DBC_F394A1592B92_.wvu.PrintArea" localSheetId="4" hidden="1">'事業リスト（ＢＤ）'!$A$1:$Q$118</definedName>
    <definedName name="Z_696769AF_8A21_45F4_8DBC_F394A1592B92_.wvu.PrintArea" localSheetId="3" hidden="1">'数式用 (2)'!$A$1:$H$187</definedName>
    <definedName name="Z_D4BF47A8_0F44_4E9A_9CBB_7E636C40F9BB_.wvu.FilterData" localSheetId="5" hidden="1">'様式3-1'!$A$8:$W$13</definedName>
    <definedName name="Z_D4BF47A8_0F44_4E9A_9CBB_7E636C40F9BB_.wvu.PrintArea" localSheetId="5" hidden="1">'様式3-1'!$B$3:$S$16</definedName>
    <definedName name="Z_D4BF47A8_0F44_4E9A_9CBB_7E636C40F9BB_.wvu.PrintTitles" localSheetId="5" hidden="1">'様式3-1'!$3:$8</definedName>
    <definedName name="あ" localSheetId="4" hidden="1">#REF!</definedName>
    <definedName name="あ" localSheetId="3" hidden="1">#REF!</definedName>
    <definedName name="あ" localSheetId="9" hidden="1">#REF!</definedName>
    <definedName name="あ" hidden="1">#REF!</definedName>
    <definedName name="ああ" localSheetId="6" hidden="1">#REF!</definedName>
    <definedName name="ああ" hidden="1">#REF!</definedName>
    <definedName name="い" localSheetId="4" hidden="1">#REF!</definedName>
    <definedName name="い" localSheetId="3" hidden="1">#REF!</definedName>
    <definedName name="い" localSheetId="9" hidden="1">#REF!</definedName>
    <definedName name="い" hidden="1">#REF!</definedName>
    <definedName name="き" localSheetId="6" hidden="1">#REF!</definedName>
    <definedName name="き" hidden="1">#REF!</definedName>
    <definedName name="こ" localSheetId="4" hidden="1">#REF!</definedName>
    <definedName name="こ" localSheetId="3" hidden="1">#REF!</definedName>
    <definedName name="こ" localSheetId="9" hidden="1">#REF!</definedName>
    <definedName name="こ" hidden="1">#REF!</definedName>
    <definedName name="こ」" localSheetId="4" hidden="1">#REF!</definedName>
    <definedName name="こ」" localSheetId="3" hidden="1">#REF!</definedName>
    <definedName name="こ」" localSheetId="9" hidden="1">#REF!</definedName>
    <definedName name="こ」" hidden="1">#REF!</definedName>
    <definedName name="さいとう" localSheetId="6" hidden="1">#REF!</definedName>
    <definedName name="さいとう" hidden="1">#REF!</definedName>
    <definedName name="事業分類" localSheetId="6">#REF!</definedName>
    <definedName name="事業分類">[1]事業分類・区分!$B$2:$H$2</definedName>
    <definedName name="重点医師偏在対策支援区域における診療所の承継・開業支援事業" localSheetId="6">#REF!</definedName>
    <definedName name="重点医師偏在対策支援区域における診療所の承継・開業支援事業">'[2]管理用（このシートは削除しないでください）'!$U$4:$U$6</definedName>
    <definedName name="組織" localSheetId="6" hidden="1">#REF!</definedName>
    <definedName name="組織" hidden="1">#REF!</definedName>
    <definedName name="都道府県が行う重点医師偏在対策支援区域における診療所の承継・開業支援事業_地域への定着支援事業">#REF!</definedName>
    <definedName name="特定" localSheetId="6" hidden="1">#REF!</definedName>
    <definedName name="特定" hidden="1">#REF!</definedName>
    <definedName name="表" localSheetId="6" hidden="1">#REF!</definedName>
    <definedName name="表" hidden="1">#REF!</definedName>
    <definedName name="別紙１７" localSheetId="4" hidden="1">#REF!</definedName>
    <definedName name="別紙１７" localSheetId="3" hidden="1">#REF!</definedName>
    <definedName name="別紙１７" localSheetId="9" hidden="1">#REF!</definedName>
    <definedName name="別紙１７" hidden="1">#REF!</definedName>
    <definedName name="別紙３１" localSheetId="4" hidden="1">#REF!</definedName>
    <definedName name="別紙３１" localSheetId="3" hidden="1">#REF!</definedName>
    <definedName name="別紙３１" localSheetId="9" hidden="1">#REF!</definedName>
    <definedName name="別紙３１" hidden="1">#REF!</definedName>
    <definedName name="保育所別民改費担当者一覧" localSheetId="6">#REF!</definedName>
    <definedName name="保育所別民改費担当者一覧">#REF!</definedName>
    <definedName name="補助事業名" localSheetId="6">#REF!</definedName>
    <definedName name="補助事業名">'[2]管理用（このシートは削除しないでください）'!$H$3:$U$3</definedName>
    <definedName name="有床診療所等スプリンクラー等施設整備事業" localSheetId="6">#REF!</definedName>
    <definedName name="有床診療所等スプリンクラー等施設整備事業">'[2]管理用（このシートは削除しないでください）'!#REF!</definedName>
    <definedName name="令和７年">#REF!</definedName>
    <definedName name="令和８年">#REF!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95" l="1"/>
  <c r="F9" i="194"/>
  <c r="L6" i="195" l="1"/>
  <c r="C15" i="194" s="1"/>
  <c r="B26" i="194"/>
  <c r="B18" i="194"/>
  <c r="B15" i="194"/>
  <c r="B19" i="194" s="1"/>
  <c r="L6" i="194"/>
  <c r="M6" i="193"/>
  <c r="C28" i="194" l="1"/>
  <c r="D15" i="194"/>
  <c r="L13" i="192"/>
  <c r="L12" i="192"/>
  <c r="L11" i="192"/>
  <c r="L10" i="192"/>
  <c r="L9" i="192"/>
  <c r="N10" i="192" l="1"/>
  <c r="N11" i="192"/>
  <c r="N12" i="192"/>
  <c r="N13" i="192"/>
  <c r="I10" i="192"/>
  <c r="O10" i="192" s="1"/>
  <c r="I11" i="192"/>
  <c r="O11" i="192" s="1"/>
  <c r="I12" i="192"/>
  <c r="O12" i="192" s="1"/>
  <c r="I13" i="192"/>
  <c r="O13" i="192" s="1"/>
  <c r="T9" i="192"/>
  <c r="P14" i="192"/>
  <c r="N9" i="192"/>
  <c r="Q14" i="192"/>
  <c r="F9" i="192"/>
  <c r="F125" i="190"/>
  <c r="F126" i="190"/>
  <c r="F124" i="190"/>
  <c r="F121" i="190"/>
  <c r="F122" i="190"/>
  <c r="F123" i="190"/>
  <c r="F120" i="190"/>
  <c r="F119" i="190"/>
  <c r="F118" i="190"/>
  <c r="F117" i="190"/>
  <c r="R15" i="192" l="1"/>
  <c r="I9" i="192" l="1"/>
  <c r="O9" i="192" s="1"/>
  <c r="F10" i="192" l="1"/>
  <c r="F11" i="192"/>
  <c r="F12" i="192"/>
  <c r="F13" i="192"/>
  <c r="M15" i="192" l="1"/>
  <c r="L15" i="192"/>
  <c r="K15" i="192"/>
  <c r="J15" i="192"/>
  <c r="H15" i="192"/>
  <c r="G15" i="192"/>
  <c r="C15" i="192"/>
  <c r="T14" i="192"/>
  <c r="O15" i="192"/>
  <c r="T13" i="192"/>
  <c r="T12" i="192"/>
  <c r="T11" i="192"/>
  <c r="T10" i="192"/>
  <c r="F205" i="190"/>
  <c r="F206" i="190"/>
  <c r="F207" i="190"/>
  <c r="F208" i="190"/>
  <c r="F210" i="190"/>
  <c r="F180" i="190"/>
  <c r="F178" i="190"/>
  <c r="F179" i="190"/>
  <c r="F174" i="190"/>
  <c r="F175" i="190"/>
  <c r="F176" i="190"/>
  <c r="F177" i="190"/>
  <c r="F145" i="190"/>
  <c r="N15" i="192" l="1"/>
  <c r="I15" i="192"/>
  <c r="F108" i="190" l="1"/>
  <c r="F116" i="190"/>
  <c r="F64" i="190"/>
  <c r="F117" i="142"/>
  <c r="F116" i="142" l="1"/>
  <c r="F3" i="142"/>
  <c r="F211" i="190" l="1"/>
  <c r="F204" i="190"/>
  <c r="F203" i="190"/>
  <c r="F202" i="190"/>
  <c r="F201" i="190"/>
  <c r="F200" i="190"/>
  <c r="F199" i="190"/>
  <c r="F198" i="190"/>
  <c r="F197" i="190"/>
  <c r="F196" i="190"/>
  <c r="F195" i="190"/>
  <c r="F194" i="190"/>
  <c r="F193" i="190"/>
  <c r="F192" i="190"/>
  <c r="F191" i="190"/>
  <c r="F190" i="190"/>
  <c r="F189" i="190"/>
  <c r="F188" i="190"/>
  <c r="F187" i="190"/>
  <c r="F186" i="190"/>
  <c r="F185" i="190"/>
  <c r="F184" i="190"/>
  <c r="F183" i="190"/>
  <c r="F182" i="190"/>
  <c r="F181" i="190"/>
  <c r="F173" i="190"/>
  <c r="F172" i="190"/>
  <c r="F171" i="190"/>
  <c r="F170" i="190"/>
  <c r="F169" i="190"/>
  <c r="F168" i="190"/>
  <c r="F167" i="190"/>
  <c r="F166" i="190"/>
  <c r="F165" i="190"/>
  <c r="F164" i="190"/>
  <c r="F163" i="190"/>
  <c r="F162" i="190"/>
  <c r="F161" i="190"/>
  <c r="F160" i="190"/>
  <c r="F159" i="190"/>
  <c r="F158" i="190"/>
  <c r="F157" i="190"/>
  <c r="F156" i="190"/>
  <c r="F155" i="190"/>
  <c r="F154" i="190"/>
  <c r="F153" i="190"/>
  <c r="F152" i="190"/>
  <c r="F151" i="190"/>
  <c r="F150" i="190"/>
  <c r="F149" i="190"/>
  <c r="F148" i="190"/>
  <c r="F147" i="190"/>
  <c r="F146" i="190"/>
  <c r="F144" i="190"/>
  <c r="F143" i="190"/>
  <c r="F142" i="190"/>
  <c r="F141" i="190"/>
  <c r="F140" i="190"/>
  <c r="F139" i="190"/>
  <c r="F138" i="190"/>
  <c r="F137" i="190"/>
  <c r="F136" i="190"/>
  <c r="F135" i="190"/>
  <c r="F134" i="190"/>
  <c r="F133" i="190"/>
  <c r="F132" i="190"/>
  <c r="F131" i="190"/>
  <c r="F130" i="190"/>
  <c r="F129" i="190"/>
  <c r="F128" i="190"/>
  <c r="F127" i="190"/>
  <c r="F115" i="190"/>
  <c r="F114" i="190"/>
  <c r="F113" i="190"/>
  <c r="F112" i="190"/>
  <c r="F111" i="190"/>
  <c r="F110" i="190"/>
  <c r="F109" i="190"/>
  <c r="F107" i="190"/>
  <c r="F106" i="190"/>
  <c r="F105" i="190"/>
  <c r="F104" i="190"/>
  <c r="F103" i="190"/>
  <c r="F102" i="190"/>
  <c r="F101" i="190"/>
  <c r="F100" i="190"/>
  <c r="F99" i="190"/>
  <c r="F98" i="190"/>
  <c r="F97" i="190"/>
  <c r="F96" i="190"/>
  <c r="F95" i="190"/>
  <c r="F94" i="190"/>
  <c r="F93" i="190"/>
  <c r="F92" i="190"/>
  <c r="F91" i="190"/>
  <c r="F90" i="190"/>
  <c r="F89" i="190"/>
  <c r="F88" i="190"/>
  <c r="F87" i="190"/>
  <c r="F86" i="190"/>
  <c r="F85" i="190"/>
  <c r="F84" i="190"/>
  <c r="F83" i="190"/>
  <c r="F82" i="190"/>
  <c r="F81" i="190"/>
  <c r="F80" i="190"/>
  <c r="F79" i="190"/>
  <c r="F78" i="190"/>
  <c r="F77" i="190"/>
  <c r="F76" i="190"/>
  <c r="F75" i="190"/>
  <c r="F74" i="190"/>
  <c r="F73" i="190"/>
  <c r="F72" i="190"/>
  <c r="F71" i="190"/>
  <c r="F70" i="190"/>
  <c r="F69" i="190"/>
  <c r="F68" i="190"/>
  <c r="F67" i="190"/>
  <c r="F66" i="190"/>
  <c r="F65" i="190"/>
  <c r="F63" i="190"/>
  <c r="F62" i="190"/>
  <c r="F61" i="190"/>
  <c r="F60" i="190"/>
  <c r="F59" i="190"/>
  <c r="F58" i="190"/>
  <c r="F57" i="190"/>
  <c r="F56" i="190"/>
  <c r="F55" i="190"/>
  <c r="F54" i="190"/>
  <c r="F53" i="190"/>
  <c r="F52" i="190"/>
  <c r="F51" i="190"/>
  <c r="F50" i="190"/>
  <c r="F49" i="190"/>
  <c r="F48" i="190"/>
  <c r="F47" i="190"/>
  <c r="F46" i="190"/>
  <c r="F45" i="190"/>
  <c r="F44" i="190"/>
  <c r="F43" i="190"/>
  <c r="F42" i="190"/>
  <c r="F41" i="190"/>
  <c r="F40" i="190"/>
  <c r="F39" i="190"/>
  <c r="F38" i="190"/>
  <c r="F37" i="190"/>
  <c r="F36" i="190"/>
  <c r="F35" i="190"/>
  <c r="F34" i="190"/>
  <c r="F33" i="190"/>
  <c r="F32" i="190"/>
  <c r="F31" i="190"/>
  <c r="F30" i="190"/>
  <c r="F29" i="190"/>
  <c r="F28" i="190"/>
  <c r="F27" i="190"/>
  <c r="F26" i="190"/>
  <c r="F25" i="190"/>
  <c r="F24" i="190"/>
  <c r="F23" i="190"/>
  <c r="F22" i="190"/>
  <c r="F21" i="190"/>
  <c r="F20" i="190"/>
  <c r="F19" i="190"/>
  <c r="F18" i="190"/>
  <c r="F17" i="190"/>
  <c r="F16" i="190"/>
  <c r="F15" i="190"/>
  <c r="F14" i="190"/>
  <c r="F13" i="190"/>
  <c r="F12" i="190"/>
  <c r="F11" i="190"/>
  <c r="F10" i="190"/>
  <c r="F9" i="190"/>
  <c r="F8" i="190"/>
  <c r="F7" i="190"/>
  <c r="F6" i="190"/>
  <c r="F5" i="190"/>
  <c r="F4" i="190"/>
  <c r="F3" i="190"/>
  <c r="E9" i="192" l="1"/>
  <c r="P9" i="192" s="1"/>
  <c r="E11" i="192"/>
  <c r="E12" i="192"/>
  <c r="E10" i="192"/>
  <c r="E13" i="192"/>
  <c r="F92" i="142"/>
  <c r="F93" i="142"/>
  <c r="P10" i="192" l="1"/>
  <c r="Q10" i="192"/>
  <c r="S10" i="192" s="1"/>
  <c r="Q11" i="192"/>
  <c r="S11" i="192" s="1"/>
  <c r="P11" i="192"/>
  <c r="P12" i="192"/>
  <c r="Q12" i="192"/>
  <c r="S12" i="192" s="1"/>
  <c r="Q13" i="192"/>
  <c r="S13" i="192" s="1"/>
  <c r="P13" i="192"/>
  <c r="F107" i="142"/>
  <c r="F106" i="142"/>
  <c r="F89" i="142" l="1"/>
  <c r="F88" i="142"/>
  <c r="F61" i="142"/>
  <c r="F62" i="142"/>
  <c r="F108" i="142" l="1"/>
  <c r="F109" i="142"/>
  <c r="F110" i="142"/>
  <c r="F67" i="142" l="1"/>
  <c r="F115" i="142" l="1"/>
  <c r="F114" i="142"/>
  <c r="F113" i="142"/>
  <c r="F112" i="142"/>
  <c r="F111" i="142"/>
  <c r="F105" i="142"/>
  <c r="F104" i="142"/>
  <c r="F103" i="142"/>
  <c r="F102" i="142"/>
  <c r="F101" i="142"/>
  <c r="F100" i="142"/>
  <c r="F99" i="142"/>
  <c r="F98" i="142"/>
  <c r="F97" i="142"/>
  <c r="F96" i="142"/>
  <c r="F95" i="142"/>
  <c r="F94" i="142"/>
  <c r="F91" i="142"/>
  <c r="F90" i="142"/>
  <c r="F87" i="142"/>
  <c r="F86" i="142"/>
  <c r="F85" i="142"/>
  <c r="F84" i="142"/>
  <c r="F83" i="142"/>
  <c r="F82" i="142"/>
  <c r="F81" i="142"/>
  <c r="F80" i="142"/>
  <c r="F79" i="142"/>
  <c r="F78" i="142"/>
  <c r="F77" i="142"/>
  <c r="F76" i="142"/>
  <c r="F75" i="142"/>
  <c r="F74" i="142"/>
  <c r="F73" i="142"/>
  <c r="F72" i="142"/>
  <c r="F71" i="142"/>
  <c r="F70" i="142"/>
  <c r="F69" i="142"/>
  <c r="F68" i="142"/>
  <c r="F66" i="142"/>
  <c r="F65" i="142"/>
  <c r="F64" i="142"/>
  <c r="F63"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J8" i="182" l="1"/>
  <c r="P15" i="192" l="1"/>
  <c r="Q9" i="192"/>
  <c r="S9" i="192" s="1"/>
  <c r="S15" i="192" l="1"/>
  <c r="Q15" i="19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 authorId="0" shapeId="0" xr:uid="{9A0CD593-41F2-440B-A2AA-46ACB358B38E}">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3" authorId="0" shapeId="0" xr:uid="{1DF99318-414C-478D-93E0-15EDFFE0D5F8}">
      <text>
        <r>
          <rPr>
            <sz val="9"/>
            <color indexed="81"/>
            <rFont val="MS P ゴシック"/>
            <family val="3"/>
            <charset val="128"/>
          </rPr>
          <t xml:space="preserve">※公的５団体とは、市町村（一部事務組合を含む）、日本赤十字社、社会福祉法人恩賜財団済生会、全国厚生農業協同組合連合会及び社会福祉法人北海道社会事業協会　を指します。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V7" authorId="0" shapeId="0" xr:uid="{DDECA3A5-8995-4A0E-BBA5-7FBEC909ED8F}">
      <text>
        <r>
          <rPr>
            <b/>
            <sz val="9"/>
            <color indexed="81"/>
            <rFont val="MS P ゴシック"/>
            <family val="3"/>
            <charset val="128"/>
          </rPr>
          <t xml:space="preserve">
様式第３－３　基準額算出調書の日直・宿直回数へ転記してください。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D9" authorId="0" shapeId="0" xr:uid="{FC76AFD7-4FC0-4619-9CE7-42046670F06D}">
      <text>
        <r>
          <rPr>
            <b/>
            <sz val="9"/>
            <color indexed="81"/>
            <rFont val="MS P ゴシック"/>
            <family val="3"/>
            <charset val="128"/>
          </rPr>
          <t xml:space="preserve">
様式第３－２　事業計画の「支援対象となる宿日直回数」と一致します。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C15" authorId="0" shapeId="0" xr:uid="{6906E422-E652-4A36-B06F-226290A6A2F9}">
      <text>
        <r>
          <rPr>
            <b/>
            <sz val="9"/>
            <color indexed="81"/>
            <rFont val="MS P ゴシック"/>
            <family val="3"/>
            <charset val="128"/>
          </rPr>
          <t xml:space="preserve">
様式第３－３　基準額算出調書の基準額が自動入力されます。</t>
        </r>
      </text>
    </comment>
  </commentList>
</comments>
</file>

<file path=xl/sharedStrings.xml><?xml version="1.0" encoding="utf-8"?>
<sst xmlns="http://schemas.openxmlformats.org/spreadsheetml/2006/main" count="2343" uniqueCount="611">
  <si>
    <t>　</t>
    <phoneticPr fontId="15"/>
  </si>
  <si>
    <t>北海道</t>
  </si>
  <si>
    <t>1.都道府県が行う事業（直接補助）</t>
    <rPh sb="12" eb="14">
      <t>チョクセツ</t>
    </rPh>
    <rPh sb="14" eb="16">
      <t>ホジョ</t>
    </rPh>
    <phoneticPr fontId="15"/>
  </si>
  <si>
    <t>青森県</t>
  </si>
  <si>
    <t>2.沖縄県が行う事業（直接補助）</t>
  </si>
  <si>
    <t>岩手県</t>
  </si>
  <si>
    <t>3.その他（1.2.以外への直接補助）</t>
    <rPh sb="10" eb="12">
      <t>イガイ</t>
    </rPh>
    <rPh sb="14" eb="16">
      <t>チョクセツ</t>
    </rPh>
    <rPh sb="16" eb="18">
      <t>ホジョ</t>
    </rPh>
    <phoneticPr fontId="15"/>
  </si>
  <si>
    <t>宮城県</t>
  </si>
  <si>
    <t>4.都道府県が公的5団体に補助する事業（5を除く）</t>
    <rPh sb="22" eb="23">
      <t>ノゾ</t>
    </rPh>
    <phoneticPr fontId="15"/>
  </si>
  <si>
    <t>秋田県</t>
  </si>
  <si>
    <t>5.沖縄県が公的5団体に補助するへき地診療所運営事業</t>
    <rPh sb="2" eb="4">
      <t>オキナワ</t>
    </rPh>
    <phoneticPr fontId="15"/>
  </si>
  <si>
    <t>山形県</t>
  </si>
  <si>
    <t>6.都道府県が補助する事業(4,5以外)</t>
  </si>
  <si>
    <t>福島県</t>
  </si>
  <si>
    <t>7.沖縄県が補助するへき地診療所運営事業(5以外)</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</si>
  <si>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</si>
  <si>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</si>
  <si>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</si>
  <si>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</si>
  <si>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</si>
  <si>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</si>
  <si>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</si>
  <si>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</si>
  <si>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</si>
  <si>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</si>
  <si>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</si>
  <si>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</si>
  <si>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</si>
  <si>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</si>
  <si>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</si>
  <si>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</si>
  <si>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</si>
  <si>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</si>
  <si>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</si>
  <si>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</si>
  <si>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</si>
  <si>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</si>
  <si>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</si>
  <si>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</si>
  <si>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</si>
  <si>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</si>
  <si>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</si>
  <si>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</si>
  <si>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</si>
  <si>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</si>
  <si>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</si>
  <si>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</si>
  <si>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</si>
  <si>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</si>
  <si>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</si>
  <si>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</si>
  <si>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</si>
  <si>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</si>
  <si>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</si>
  <si>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</si>
  <si>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a</t>
  </si>
  <si>
    <t>基準額</t>
  </si>
  <si>
    <t>対象経費</t>
  </si>
  <si>
    <t>選定額</t>
  </si>
  <si>
    <t>総事業費</t>
    <phoneticPr fontId="19"/>
  </si>
  <si>
    <t>寄附金その他の収入額</t>
    <rPh sb="0" eb="3">
      <t>キフキン</t>
    </rPh>
    <rPh sb="5" eb="6">
      <t>ホカ</t>
    </rPh>
    <rPh sb="7" eb="9">
      <t>シュウニュウ</t>
    </rPh>
    <rPh sb="9" eb="10">
      <t>ガク</t>
    </rPh>
    <phoneticPr fontId="19"/>
  </si>
  <si>
    <t>差引事業費</t>
    <rPh sb="0" eb="1">
      <t>サ</t>
    </rPh>
    <rPh sb="1" eb="2">
      <t>ヒ</t>
    </rPh>
    <rPh sb="2" eb="5">
      <t>ジギョウヒ</t>
    </rPh>
    <phoneticPr fontId="19"/>
  </si>
  <si>
    <t>交付額</t>
  </si>
  <si>
    <t>A</t>
  </si>
  <si>
    <t>B</t>
  </si>
  <si>
    <t>D=MIN(A,B)</t>
  </si>
  <si>
    <t>E</t>
  </si>
  <si>
    <t>F</t>
    <phoneticPr fontId="19"/>
  </si>
  <si>
    <t>G=E-F</t>
    <phoneticPr fontId="19"/>
  </si>
  <si>
    <t>Z=MIN(D,G)</t>
    <phoneticPr fontId="19"/>
  </si>
  <si>
    <t>＊「国庫補助基本額」は赤字</t>
    <rPh sb="2" eb="4">
      <t>コッコ</t>
    </rPh>
    <rPh sb="4" eb="6">
      <t>ホジョ</t>
    </rPh>
    <rPh sb="6" eb="8">
      <t>キホン</t>
    </rPh>
    <rPh sb="8" eb="9">
      <t>ガク</t>
    </rPh>
    <rPh sb="11" eb="12">
      <t>アカ</t>
    </rPh>
    <rPh sb="12" eb="13">
      <t>ジ</t>
    </rPh>
    <phoneticPr fontId="15"/>
  </si>
  <si>
    <t>b</t>
  </si>
  <si>
    <t>（比較）</t>
  </si>
  <si>
    <t>補助率</t>
  </si>
  <si>
    <t>＊「国庫補助基本所要額」が「交付額」</t>
    <rPh sb="2" eb="4">
      <t>コッコ</t>
    </rPh>
    <rPh sb="4" eb="6">
      <t>ホジョ</t>
    </rPh>
    <rPh sb="6" eb="8">
      <t>キホン</t>
    </rPh>
    <rPh sb="8" eb="10">
      <t>ショヨウ</t>
    </rPh>
    <rPh sb="10" eb="11">
      <t>ガク</t>
    </rPh>
    <rPh sb="14" eb="17">
      <t>コウフガク</t>
    </rPh>
    <phoneticPr fontId="15"/>
  </si>
  <si>
    <t>H=MIN(D,G)</t>
    <phoneticPr fontId="19"/>
  </si>
  <si>
    <t>W</t>
    <phoneticPr fontId="19"/>
  </si>
  <si>
    <t>Z=H*W</t>
    <phoneticPr fontId="19"/>
  </si>
  <si>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5"/>
  </si>
  <si>
    <t>c</t>
  </si>
  <si>
    <t>（乗算）</t>
    <phoneticPr fontId="19"/>
  </si>
  <si>
    <t>都道府県補助額</t>
  </si>
  <si>
    <t>H</t>
  </si>
  <si>
    <t>J=H*W</t>
    <phoneticPr fontId="19"/>
  </si>
  <si>
    <t>Y</t>
    <phoneticPr fontId="19"/>
  </si>
  <si>
    <t>Z=MIN(J,Y)</t>
    <phoneticPr fontId="19"/>
  </si>
  <si>
    <t>d</t>
  </si>
  <si>
    <t>Z=MIN(D,G,Y)</t>
    <phoneticPr fontId="19"/>
  </si>
  <si>
    <t>e</t>
  </si>
  <si>
    <t>I=MIN(D,G,Y)</t>
    <phoneticPr fontId="19"/>
  </si>
  <si>
    <t>Z=I*W</t>
    <phoneticPr fontId="19"/>
  </si>
  <si>
    <t>f</t>
    <phoneticPr fontId="19"/>
  </si>
  <si>
    <t>J=MIN(H,Y)</t>
    <phoneticPr fontId="19"/>
  </si>
  <si>
    <t>W2</t>
    <phoneticPr fontId="19"/>
  </si>
  <si>
    <t>Z=J*W2</t>
    <phoneticPr fontId="19"/>
  </si>
  <si>
    <t>g</t>
    <phoneticPr fontId="19"/>
  </si>
  <si>
    <t>W1</t>
    <phoneticPr fontId="19"/>
  </si>
  <si>
    <t>J=H*W1</t>
    <phoneticPr fontId="19"/>
  </si>
  <si>
    <t>L=MIN(J,Y)</t>
    <phoneticPr fontId="19"/>
  </si>
  <si>
    <t>Z=L*W2</t>
    <phoneticPr fontId="19"/>
  </si>
  <si>
    <t>h</t>
    <phoneticPr fontId="19"/>
  </si>
  <si>
    <t>診療収入額</t>
    <rPh sb="0" eb="2">
      <t>シンリョウ</t>
    </rPh>
    <rPh sb="2" eb="5">
      <t>シュウニュウガク</t>
    </rPh>
    <phoneticPr fontId="19"/>
  </si>
  <si>
    <t>（引算）</t>
    <rPh sb="1" eb="2">
      <t>ヒ</t>
    </rPh>
    <rPh sb="2" eb="3">
      <t>サン</t>
    </rPh>
    <phoneticPr fontId="19"/>
  </si>
  <si>
    <t>Q</t>
    <phoneticPr fontId="19"/>
  </si>
  <si>
    <t>R=D-Q</t>
    <phoneticPr fontId="19"/>
  </si>
  <si>
    <t>J=MIN(R,G)</t>
    <phoneticPr fontId="19"/>
  </si>
  <si>
    <t>Z=J*W</t>
    <phoneticPr fontId="19"/>
  </si>
  <si>
    <t>i</t>
    <phoneticPr fontId="19"/>
  </si>
  <si>
    <t>K=MIN(R,G,Y)</t>
    <phoneticPr fontId="19"/>
  </si>
  <si>
    <t>Z=K*W</t>
    <phoneticPr fontId="19"/>
  </si>
  <si>
    <t>j</t>
    <phoneticPr fontId="19"/>
  </si>
  <si>
    <t>L=J*W</t>
    <phoneticPr fontId="19"/>
  </si>
  <si>
    <t>Z=MIN(L,Y)</t>
    <phoneticPr fontId="19"/>
  </si>
  <si>
    <t>k</t>
    <phoneticPr fontId="19"/>
  </si>
  <si>
    <t>（乗算）</t>
  </si>
  <si>
    <t>F=D*W</t>
    <phoneticPr fontId="19"/>
  </si>
  <si>
    <t>Z=MIN(F,Y)</t>
    <phoneticPr fontId="19"/>
  </si>
  <si>
    <t>事業名</t>
    <rPh sb="0" eb="2">
      <t>ジギョウ</t>
    </rPh>
    <rPh sb="2" eb="3">
      <t>メイ</t>
    </rPh>
    <phoneticPr fontId="15"/>
  </si>
  <si>
    <t>数式用ダミー</t>
    <rPh sb="0" eb="2">
      <t>スウシキ</t>
    </rPh>
    <rPh sb="2" eb="3">
      <t>ヨウ</t>
    </rPh>
    <phoneticPr fontId="15"/>
  </si>
  <si>
    <t>区分</t>
    <rPh sb="0" eb="2">
      <t>クブン</t>
    </rPh>
    <phoneticPr fontId="15"/>
  </si>
  <si>
    <t>算出方法</t>
    <rPh sb="0" eb="2">
      <t>サンシュツ</t>
    </rPh>
    <rPh sb="2" eb="4">
      <t>ホウホウ</t>
    </rPh>
    <phoneticPr fontId="15"/>
  </si>
  <si>
    <t>①</t>
    <phoneticPr fontId="15"/>
  </si>
  <si>
    <t>へき地保健医療対策事業等</t>
    <phoneticPr fontId="15"/>
  </si>
  <si>
    <t>ア</t>
    <phoneticPr fontId="15"/>
  </si>
  <si>
    <t>へき地医療支援機構運営事業</t>
    <phoneticPr fontId="15"/>
  </si>
  <si>
    <t>b</t>
    <phoneticPr fontId="15"/>
  </si>
  <si>
    <t>イ</t>
    <phoneticPr fontId="15"/>
  </si>
  <si>
    <t>へき地医療拠点病院運営事業</t>
    <phoneticPr fontId="15"/>
  </si>
  <si>
    <t>2.沖縄県が行う事業（直接補助）</t>
    <phoneticPr fontId="15"/>
  </si>
  <si>
    <t>e</t>
    <phoneticPr fontId="15"/>
  </si>
  <si>
    <t>6.都道府県が補助する事業(4,5以外)</t>
    <phoneticPr fontId="15"/>
  </si>
  <si>
    <t>ウ</t>
    <phoneticPr fontId="15"/>
  </si>
  <si>
    <t>へき地診療所運営事業</t>
    <rPh sb="2" eb="3">
      <t>チ</t>
    </rPh>
    <rPh sb="3" eb="6">
      <t>シンリョウジョ</t>
    </rPh>
    <rPh sb="6" eb="8">
      <t>ウンエイ</t>
    </rPh>
    <rPh sb="8" eb="10">
      <t>ジギョウ</t>
    </rPh>
    <phoneticPr fontId="12"/>
  </si>
  <si>
    <t>h</t>
    <phoneticPr fontId="15"/>
  </si>
  <si>
    <t>2.沖縄県が行う事業（直接補助）</t>
    <rPh sb="2" eb="4">
      <t>オキナワ</t>
    </rPh>
    <rPh sb="11" eb="13">
      <t>チョクセツ</t>
    </rPh>
    <rPh sb="13" eb="15">
      <t>ホジョ</t>
    </rPh>
    <phoneticPr fontId="15"/>
  </si>
  <si>
    <t>j</t>
    <phoneticPr fontId="15"/>
  </si>
  <si>
    <t>7.沖縄県が補助するへき地診療所運営事業(5以外)</t>
    <phoneticPr fontId="15"/>
  </si>
  <si>
    <t>エ</t>
    <phoneticPr fontId="15"/>
  </si>
  <si>
    <t>へき地巡回診療車（船）運営事業</t>
    <rPh sb="2" eb="3">
      <t>チ</t>
    </rPh>
    <rPh sb="3" eb="5">
      <t>ジュンカイ</t>
    </rPh>
    <rPh sb="5" eb="8">
      <t>シンリョウシャ</t>
    </rPh>
    <rPh sb="9" eb="10">
      <t>フネ</t>
    </rPh>
    <rPh sb="11" eb="13">
      <t>ウンエイ</t>
    </rPh>
    <rPh sb="13" eb="15">
      <t>ジギョウ</t>
    </rPh>
    <phoneticPr fontId="12"/>
  </si>
  <si>
    <t>i</t>
    <phoneticPr fontId="15"/>
  </si>
  <si>
    <t>オ</t>
    <phoneticPr fontId="15"/>
  </si>
  <si>
    <t>巡回診療航空機運営事業</t>
    <rPh sb="0" eb="2">
      <t>ジュンカイ</t>
    </rPh>
    <rPh sb="2" eb="4">
      <t>シンリョウ</t>
    </rPh>
    <rPh sb="4" eb="7">
      <t>コウクウキ</t>
    </rPh>
    <rPh sb="7" eb="9">
      <t>ウンエイ</t>
    </rPh>
    <rPh sb="9" eb="11">
      <t>ジギョウ</t>
    </rPh>
    <phoneticPr fontId="12"/>
  </si>
  <si>
    <t>カ</t>
    <phoneticPr fontId="15"/>
  </si>
  <si>
    <t>離島歯科診療班派遣事業</t>
  </si>
  <si>
    <t>キ</t>
    <phoneticPr fontId="15"/>
  </si>
  <si>
    <t>へき地保健指導所運営事業</t>
    <rPh sb="2" eb="3">
      <t>チ</t>
    </rPh>
    <rPh sb="3" eb="5">
      <t>ホケン</t>
    </rPh>
    <rPh sb="5" eb="7">
      <t>シドウ</t>
    </rPh>
    <rPh sb="7" eb="8">
      <t>ショ</t>
    </rPh>
    <rPh sb="8" eb="10">
      <t>ウンエイ</t>
    </rPh>
    <rPh sb="10" eb="12">
      <t>ジギョウ</t>
    </rPh>
    <phoneticPr fontId="12"/>
  </si>
  <si>
    <t>c</t>
    <phoneticPr fontId="15"/>
  </si>
  <si>
    <t>ク</t>
    <phoneticPr fontId="15"/>
  </si>
  <si>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12"/>
  </si>
  <si>
    <t>ケ</t>
    <phoneticPr fontId="15"/>
  </si>
  <si>
    <t>へき地診療所医師派遣強化事業</t>
    <rPh sb="2" eb="3">
      <t>チ</t>
    </rPh>
    <rPh sb="3" eb="6">
      <t>シンリョウショ</t>
    </rPh>
    <rPh sb="6" eb="8">
      <t>イシ</t>
    </rPh>
    <rPh sb="8" eb="10">
      <t>ハケン</t>
    </rPh>
    <rPh sb="10" eb="12">
      <t>キョウカ</t>
    </rPh>
    <rPh sb="12" eb="14">
      <t>ジギョウ</t>
    </rPh>
    <phoneticPr fontId="15"/>
  </si>
  <si>
    <t>②</t>
    <phoneticPr fontId="15"/>
  </si>
  <si>
    <t>救急医療体制強化事業</t>
    <rPh sb="0" eb="2">
      <t>キュウキュウ</t>
    </rPh>
    <rPh sb="2" eb="4">
      <t>イリョウ</t>
    </rPh>
    <rPh sb="4" eb="6">
      <t>タイセイ</t>
    </rPh>
    <rPh sb="6" eb="8">
      <t>キョウカ</t>
    </rPh>
    <rPh sb="8" eb="10">
      <t>ジギョウ</t>
    </rPh>
    <phoneticPr fontId="12"/>
  </si>
  <si>
    <t>メディカルコントロール体制強化事業</t>
    <rPh sb="11" eb="13">
      <t>タイセイ</t>
    </rPh>
    <rPh sb="13" eb="15">
      <t>キョウカ</t>
    </rPh>
    <rPh sb="15" eb="17">
      <t>ジギョウ</t>
    </rPh>
    <phoneticPr fontId="12"/>
  </si>
  <si>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12"/>
  </si>
  <si>
    <t>遠隔ICU体制整備促進事業</t>
    <rPh sb="0" eb="2">
      <t>エンカク</t>
    </rPh>
    <rPh sb="5" eb="7">
      <t>タイセイ</t>
    </rPh>
    <rPh sb="7" eb="9">
      <t>セイビ</t>
    </rPh>
    <rPh sb="9" eb="11">
      <t>ソクシン</t>
    </rPh>
    <rPh sb="11" eb="13">
      <t>ジギョウ</t>
    </rPh>
    <phoneticPr fontId="15"/>
  </si>
  <si>
    <t>③</t>
    <phoneticPr fontId="15"/>
  </si>
  <si>
    <t>災害医療対策事業等</t>
    <rPh sb="0" eb="2">
      <t>サイガイ</t>
    </rPh>
    <rPh sb="2" eb="4">
      <t>イリョウ</t>
    </rPh>
    <rPh sb="4" eb="6">
      <t>タイサク</t>
    </rPh>
    <rPh sb="6" eb="8">
      <t>ジギョウ</t>
    </rPh>
    <rPh sb="8" eb="9">
      <t>トウ</t>
    </rPh>
    <phoneticPr fontId="15"/>
  </si>
  <si>
    <t>医療施設耐震化促進事業</t>
    <rPh sb="0" eb="2">
      <t>イリョウ</t>
    </rPh>
    <rPh sb="2" eb="4">
      <t>シセツ</t>
    </rPh>
    <rPh sb="4" eb="7">
      <t>タイシンカ</t>
    </rPh>
    <rPh sb="7" eb="9">
      <t>ソクシン</t>
    </rPh>
    <rPh sb="9" eb="11">
      <t>ジギョウ</t>
    </rPh>
    <phoneticPr fontId="12"/>
  </si>
  <si>
    <t>g</t>
    <phoneticPr fontId="15"/>
  </si>
  <si>
    <t>防災訓練等参加支援事業</t>
    <rPh sb="0" eb="2">
      <t>ボウサイ</t>
    </rPh>
    <rPh sb="2" eb="4">
      <t>クンレン</t>
    </rPh>
    <rPh sb="4" eb="5">
      <t>トウ</t>
    </rPh>
    <rPh sb="5" eb="7">
      <t>サンカ</t>
    </rPh>
    <rPh sb="7" eb="9">
      <t>シエン</t>
    </rPh>
    <rPh sb="9" eb="11">
      <t>ジギョウ</t>
    </rPh>
    <phoneticPr fontId="12"/>
  </si>
  <si>
    <t>a</t>
    <phoneticPr fontId="15"/>
  </si>
  <si>
    <t>d</t>
    <phoneticPr fontId="15"/>
  </si>
  <si>
    <t>DMAT・DPAT活動支援事業</t>
  </si>
  <si>
    <t>ＤＭＡＴ訓練事業</t>
    <rPh sb="4" eb="6">
      <t>クンレン</t>
    </rPh>
    <rPh sb="6" eb="8">
      <t>ジギョウ</t>
    </rPh>
    <phoneticPr fontId="12"/>
  </si>
  <si>
    <t>ＤＰＡＴ養成支援事業</t>
    <rPh sb="4" eb="6">
      <t>ヨウセイ</t>
    </rPh>
    <rPh sb="6" eb="8">
      <t>シエン</t>
    </rPh>
    <rPh sb="8" eb="10">
      <t>ジギョウ</t>
    </rPh>
    <phoneticPr fontId="15"/>
  </si>
  <si>
    <t>災害医療コーディネーター研修事業（地域災害医療コーディネーター研修事業）</t>
    <rPh sb="0" eb="2">
      <t>サイガイ</t>
    </rPh>
    <rPh sb="2" eb="4">
      <t>イリョウ</t>
    </rPh>
    <rPh sb="12" eb="14">
      <t>ケンシュウ</t>
    </rPh>
    <rPh sb="14" eb="16">
      <t>ジギョウ</t>
    </rPh>
    <rPh sb="17" eb="19">
      <t>チイキ</t>
    </rPh>
    <rPh sb="19" eb="21">
      <t>サイガイ</t>
    </rPh>
    <rPh sb="21" eb="23">
      <t>イリョウ</t>
    </rPh>
    <rPh sb="31" eb="33">
      <t>ケンシュウ</t>
    </rPh>
    <rPh sb="33" eb="35">
      <t>ジギョウ</t>
    </rPh>
    <phoneticPr fontId="22"/>
  </si>
  <si>
    <t>④</t>
    <phoneticPr fontId="15"/>
  </si>
  <si>
    <t>産科医療確保事業</t>
    <rPh sb="0" eb="2">
      <t>サンカ</t>
    </rPh>
    <rPh sb="2" eb="4">
      <t>イリョウ</t>
    </rPh>
    <rPh sb="4" eb="6">
      <t>カクホ</t>
    </rPh>
    <rPh sb="6" eb="8">
      <t>ジギョウ</t>
    </rPh>
    <phoneticPr fontId="12"/>
  </si>
  <si>
    <t>産科医療機関確保事業</t>
    <rPh sb="4" eb="6">
      <t>キカン</t>
    </rPh>
    <phoneticPr fontId="15"/>
  </si>
  <si>
    <t>f</t>
    <phoneticPr fontId="15"/>
  </si>
  <si>
    <t>⑤</t>
    <phoneticPr fontId="15"/>
  </si>
  <si>
    <t>ICTを活用した産科医師不足地域に対する妊産婦モニタリング支援事業</t>
    <rPh sb="12" eb="14">
      <t>フソク</t>
    </rPh>
    <rPh sb="29" eb="31">
      <t>シエン</t>
    </rPh>
    <phoneticPr fontId="15"/>
  </si>
  <si>
    <t>⑥</t>
    <phoneticPr fontId="15"/>
  </si>
  <si>
    <t>８０２０運動・口腔保健推進事業</t>
    <rPh sb="4" eb="6">
      <t>ウンドウ</t>
    </rPh>
    <rPh sb="7" eb="9">
      <t>コウクウ</t>
    </rPh>
    <rPh sb="9" eb="11">
      <t>ホケン</t>
    </rPh>
    <rPh sb="11" eb="13">
      <t>スイシン</t>
    </rPh>
    <rPh sb="13" eb="15">
      <t>ジギョウ</t>
    </rPh>
    <phoneticPr fontId="12"/>
  </si>
  <si>
    <t>８０２０運動推進特別事業</t>
    <rPh sb="4" eb="6">
      <t>ウンドウ</t>
    </rPh>
    <rPh sb="6" eb="8">
      <t>スイシン</t>
    </rPh>
    <rPh sb="8" eb="10">
      <t>トクベツ</t>
    </rPh>
    <rPh sb="10" eb="12">
      <t>ジギョウ</t>
    </rPh>
    <phoneticPr fontId="12"/>
  </si>
  <si>
    <t>ア</t>
  </si>
  <si>
    <t>イ</t>
  </si>
  <si>
    <t>口腔保健支援センター設置推進事業</t>
    <rPh sb="0" eb="2">
      <t>コウクウ</t>
    </rPh>
    <rPh sb="2" eb="4">
      <t>ホケン</t>
    </rPh>
    <rPh sb="4" eb="6">
      <t>シエン</t>
    </rPh>
    <rPh sb="10" eb="12">
      <t>セッチ</t>
    </rPh>
    <rPh sb="12" eb="14">
      <t>スイシン</t>
    </rPh>
    <rPh sb="14" eb="16">
      <t>ジギョウ</t>
    </rPh>
    <phoneticPr fontId="12"/>
  </si>
  <si>
    <t>歯科疾患予防等事業</t>
    <rPh sb="0" eb="2">
      <t>シカ</t>
    </rPh>
    <rPh sb="2" eb="4">
      <t>シッカン</t>
    </rPh>
    <rPh sb="4" eb="6">
      <t>ヨボウ</t>
    </rPh>
    <rPh sb="6" eb="7">
      <t>トウ</t>
    </rPh>
    <rPh sb="7" eb="9">
      <t>ジギョウ</t>
    </rPh>
    <phoneticPr fontId="12"/>
  </si>
  <si>
    <t>歯科保健医療サービス提供困難者等への歯科保健医療推進等事業</t>
    <rPh sb="0" eb="2">
      <t>シカ</t>
    </rPh>
    <rPh sb="2" eb="4">
      <t>ホケン</t>
    </rPh>
    <rPh sb="4" eb="6">
      <t>イリョウ</t>
    </rPh>
    <rPh sb="10" eb="12">
      <t>テイキョウ</t>
    </rPh>
    <rPh sb="12" eb="15">
      <t>コンナンシャ</t>
    </rPh>
    <rPh sb="15" eb="16">
      <t>トウ</t>
    </rPh>
    <rPh sb="18" eb="20">
      <t>シカ</t>
    </rPh>
    <rPh sb="20" eb="22">
      <t>ホケン</t>
    </rPh>
    <rPh sb="22" eb="24">
      <t>イリョウ</t>
    </rPh>
    <rPh sb="24" eb="26">
      <t>スイシン</t>
    </rPh>
    <rPh sb="26" eb="27">
      <t>トウ</t>
    </rPh>
    <rPh sb="27" eb="29">
      <t>ジギョウ</t>
    </rPh>
    <phoneticPr fontId="12"/>
  </si>
  <si>
    <t>歯科口腔保健調査研究事業</t>
    <rPh sb="0" eb="2">
      <t>シカ</t>
    </rPh>
    <rPh sb="2" eb="4">
      <t>コウクウ</t>
    </rPh>
    <rPh sb="4" eb="6">
      <t>ホケン</t>
    </rPh>
    <rPh sb="6" eb="8">
      <t>チョウサ</t>
    </rPh>
    <rPh sb="8" eb="10">
      <t>ケンキュウ</t>
    </rPh>
    <rPh sb="10" eb="12">
      <t>ジギョウ</t>
    </rPh>
    <phoneticPr fontId="12"/>
  </si>
  <si>
    <t>多職種連携等調査研究事業</t>
    <rPh sb="0" eb="1">
      <t>タ</t>
    </rPh>
    <rPh sb="1" eb="3">
      <t>ショクシュ</t>
    </rPh>
    <rPh sb="3" eb="5">
      <t>レンケイ</t>
    </rPh>
    <rPh sb="5" eb="6">
      <t>トウ</t>
    </rPh>
    <rPh sb="6" eb="8">
      <t>チョウサ</t>
    </rPh>
    <rPh sb="8" eb="10">
      <t>ケンキュウ</t>
    </rPh>
    <rPh sb="10" eb="12">
      <t>ジギョウ</t>
    </rPh>
    <phoneticPr fontId="12"/>
  </si>
  <si>
    <t>⑦</t>
    <phoneticPr fontId="15"/>
  </si>
  <si>
    <t>歯科医療提供体制構築推進事業</t>
    <phoneticPr fontId="15"/>
  </si>
  <si>
    <t>⑧</t>
    <phoneticPr fontId="15"/>
  </si>
  <si>
    <t>専門医認定支援事業</t>
    <rPh sb="0" eb="3">
      <t>センモンイ</t>
    </rPh>
    <rPh sb="3" eb="5">
      <t>ニンテイ</t>
    </rPh>
    <rPh sb="5" eb="7">
      <t>シエン</t>
    </rPh>
    <rPh sb="7" eb="9">
      <t>ジギョウ</t>
    </rPh>
    <phoneticPr fontId="12"/>
  </si>
  <si>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5"/>
  </si>
  <si>
    <t>k</t>
    <phoneticPr fontId="15"/>
  </si>
  <si>
    <t>新専門医制度の仕組みに係る地域医療対策協議会事業</t>
  </si>
  <si>
    <t>⑨</t>
    <phoneticPr fontId="15"/>
  </si>
  <si>
    <t>地域における外国人患者受入れ体制整備等を協議する場の設置・運営事業</t>
    <phoneticPr fontId="15"/>
  </si>
  <si>
    <t>⑩</t>
    <phoneticPr fontId="15"/>
  </si>
  <si>
    <t>医療機関における外国人対応に資するワンストップ窓口設置・運営事業</t>
    <phoneticPr fontId="15"/>
  </si>
  <si>
    <t>⑪</t>
    <phoneticPr fontId="15"/>
  </si>
  <si>
    <t>認定制度を活用した医師少数区域等における勤務の推進事業</t>
    <phoneticPr fontId="15"/>
  </si>
  <si>
    <t>認定制度を活用した医師少数区域等における勤務の推進事業</t>
  </si>
  <si>
    <t>⑫</t>
    <phoneticPr fontId="15"/>
  </si>
  <si>
    <t>異状死死因究明支援事業</t>
    <rPh sb="0" eb="3">
      <t>イジョウシ</t>
    </rPh>
    <rPh sb="3" eb="5">
      <t>シイン</t>
    </rPh>
    <rPh sb="5" eb="7">
      <t>キュウメイ</t>
    </rPh>
    <rPh sb="7" eb="9">
      <t>シエン</t>
    </rPh>
    <rPh sb="9" eb="11">
      <t>ジギョウ</t>
    </rPh>
    <phoneticPr fontId="12"/>
  </si>
  <si>
    <t>⑬</t>
    <phoneticPr fontId="15"/>
  </si>
  <si>
    <t>感染症指定医療機関運営事業</t>
    <rPh sb="0" eb="3">
      <t>カンセンショウ</t>
    </rPh>
    <rPh sb="3" eb="5">
      <t>シテイ</t>
    </rPh>
    <rPh sb="5" eb="7">
      <t>イリョウ</t>
    </rPh>
    <rPh sb="7" eb="9">
      <t>キカン</t>
    </rPh>
    <rPh sb="9" eb="11">
      <t>ウンエイ</t>
    </rPh>
    <rPh sb="11" eb="13">
      <t>ジギョウ</t>
    </rPh>
    <phoneticPr fontId="12"/>
  </si>
  <si>
    <t>特定感染症指定医療機関運営事業</t>
    <rPh sb="0" eb="2">
      <t>トクテイ</t>
    </rPh>
    <phoneticPr fontId="15"/>
  </si>
  <si>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12"/>
  </si>
  <si>
    <t>ウ</t>
  </si>
  <si>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12"/>
  </si>
  <si>
    <t>⑭</t>
    <phoneticPr fontId="15"/>
  </si>
  <si>
    <t>新興感染症対応力強化事業</t>
    <rPh sb="0" eb="12">
      <t>シンコウカンセンショウタイオウリョクキョウカジギョウ</t>
    </rPh>
    <phoneticPr fontId="15"/>
  </si>
  <si>
    <t>直接補助</t>
    <rPh sb="0" eb="2">
      <t>チョクセツ</t>
    </rPh>
    <rPh sb="2" eb="4">
      <t>ホジョ</t>
    </rPh>
    <phoneticPr fontId="15"/>
  </si>
  <si>
    <t>間接補助</t>
    <rPh sb="2" eb="4">
      <t>ホジョ</t>
    </rPh>
    <phoneticPr fontId="15"/>
  </si>
  <si>
    <t>ファイル名</t>
    <rPh sb="4" eb="5">
      <t>メイ</t>
    </rPh>
    <phoneticPr fontId="15"/>
  </si>
  <si>
    <t>様式</t>
    <rPh sb="0" eb="2">
      <t>ヨウシキ</t>
    </rPh>
    <phoneticPr fontId="15"/>
  </si>
  <si>
    <t>診療収入額</t>
    <rPh sb="0" eb="2">
      <t>シンリョウ</t>
    </rPh>
    <rPh sb="2" eb="4">
      <t>シュウニュウ</t>
    </rPh>
    <rPh sb="4" eb="5">
      <t>ガク</t>
    </rPh>
    <phoneticPr fontId="12"/>
  </si>
  <si>
    <t>補助区分</t>
    <rPh sb="0" eb="2">
      <t>ホジョ</t>
    </rPh>
    <rPh sb="2" eb="4">
      <t>クブン</t>
    </rPh>
    <phoneticPr fontId="15"/>
  </si>
  <si>
    <t>7.沖縄県が補助するへき地診療所運営事業(5以外)</t>
    <rPh sb="2" eb="4">
      <t>オキナワ</t>
    </rPh>
    <rPh sb="4" eb="5">
      <t>ケン</t>
    </rPh>
    <phoneticPr fontId="15"/>
  </si>
  <si>
    <t>都道府県向け</t>
    <rPh sb="0" eb="4">
      <t>トドウフケン</t>
    </rPh>
    <rPh sb="4" eb="5">
      <t>ム</t>
    </rPh>
    <phoneticPr fontId="15"/>
  </si>
  <si>
    <t>へき地保健医療対策事業等</t>
  </si>
  <si>
    <t>へき地医療支援機構運営事業</t>
  </si>
  <si>
    <t>①へき地</t>
    <rPh sb="3" eb="4">
      <t>チ</t>
    </rPh>
    <phoneticPr fontId="15"/>
  </si>
  <si>
    <t>（別紙２）</t>
    <rPh sb="1" eb="3">
      <t>ベッシ</t>
    </rPh>
    <phoneticPr fontId="15"/>
  </si>
  <si>
    <t>直接</t>
    <rPh sb="0" eb="2">
      <t>チョクセツ</t>
    </rPh>
    <phoneticPr fontId="15"/>
  </si>
  <si>
    <t>（別紙３）</t>
    <rPh sb="1" eb="3">
      <t>ベッシ</t>
    </rPh>
    <phoneticPr fontId="15"/>
  </si>
  <si>
    <t>診療収入額入力</t>
    <rPh sb="0" eb="2">
      <t>シンリョウ</t>
    </rPh>
    <rPh sb="2" eb="5">
      <t>シュウニュウガク</t>
    </rPh>
    <rPh sb="5" eb="7">
      <t>ニュウリョク</t>
    </rPh>
    <phoneticPr fontId="55"/>
  </si>
  <si>
    <t>直接・間接</t>
    <rPh sb="0" eb="2">
      <t>チョクセツ</t>
    </rPh>
    <rPh sb="3" eb="5">
      <t>カンセツ</t>
    </rPh>
    <phoneticPr fontId="15"/>
  </si>
  <si>
    <t>間接</t>
    <rPh sb="0" eb="2">
      <t>カンセツ</t>
    </rPh>
    <phoneticPr fontId="15"/>
  </si>
  <si>
    <t>（別紙４）</t>
    <rPh sb="1" eb="3">
      <t>ベッシ</t>
    </rPh>
    <phoneticPr fontId="15"/>
  </si>
  <si>
    <t>（別紙５）</t>
    <rPh sb="1" eb="3">
      <t>ベッシ</t>
    </rPh>
    <phoneticPr fontId="15"/>
  </si>
  <si>
    <t>（別紙６）</t>
    <rPh sb="1" eb="3">
      <t>ベッシ</t>
    </rPh>
    <phoneticPr fontId="15"/>
  </si>
  <si>
    <t>（別紙７）</t>
    <rPh sb="1" eb="3">
      <t>ベッシ</t>
    </rPh>
    <phoneticPr fontId="15"/>
  </si>
  <si>
    <t>へき地保健指導所運営事業</t>
    <phoneticPr fontId="12"/>
  </si>
  <si>
    <t>（別紙８）</t>
    <rPh sb="1" eb="3">
      <t>ベッシ</t>
    </rPh>
    <phoneticPr fontId="15"/>
  </si>
  <si>
    <t>（別紙９）</t>
    <rPh sb="1" eb="3">
      <t>ベッシ</t>
    </rPh>
    <phoneticPr fontId="15"/>
  </si>
  <si>
    <t>患者負担額入力</t>
    <rPh sb="0" eb="2">
      <t>カンジャ</t>
    </rPh>
    <rPh sb="2" eb="4">
      <t>フタン</t>
    </rPh>
    <rPh sb="4" eb="5">
      <t>ガク</t>
    </rPh>
    <rPh sb="5" eb="7">
      <t>ニュウリョク</t>
    </rPh>
    <phoneticPr fontId="55"/>
  </si>
  <si>
    <t>（別紙１０）</t>
    <rPh sb="1" eb="3">
      <t>ベッシ</t>
    </rPh>
    <phoneticPr fontId="15"/>
  </si>
  <si>
    <t>②救急</t>
    <rPh sb="1" eb="3">
      <t>キュウキュウ</t>
    </rPh>
    <phoneticPr fontId="15"/>
  </si>
  <si>
    <t>（別紙１１）</t>
    <rPh sb="1" eb="3">
      <t>ベッシ</t>
    </rPh>
    <phoneticPr fontId="15"/>
  </si>
  <si>
    <t>（別紙１２）</t>
    <rPh sb="1" eb="3">
      <t>ベッシ</t>
    </rPh>
    <phoneticPr fontId="15"/>
  </si>
  <si>
    <t>（別紙１３）</t>
    <rPh sb="1" eb="3">
      <t>ベッシ</t>
    </rPh>
    <phoneticPr fontId="15"/>
  </si>
  <si>
    <t>災害医療対策事業等</t>
    <rPh sb="0" eb="2">
      <t>サイガイ</t>
    </rPh>
    <rPh sb="2" eb="4">
      <t>イリョウ</t>
    </rPh>
    <rPh sb="4" eb="6">
      <t>タイサク</t>
    </rPh>
    <rPh sb="6" eb="8">
      <t>ジギョウ</t>
    </rPh>
    <rPh sb="8" eb="9">
      <t>トウ</t>
    </rPh>
    <phoneticPr fontId="12"/>
  </si>
  <si>
    <t>③災害</t>
    <rPh sb="1" eb="3">
      <t>サイガイ</t>
    </rPh>
    <phoneticPr fontId="15"/>
  </si>
  <si>
    <t>（別紙１５）</t>
    <rPh sb="1" eb="3">
      <t>ベッシ</t>
    </rPh>
    <phoneticPr fontId="15"/>
  </si>
  <si>
    <t>（別紙１６）</t>
    <rPh sb="1" eb="3">
      <t>ベッシ</t>
    </rPh>
    <phoneticPr fontId="15"/>
  </si>
  <si>
    <t>DMAT等活動支援事業</t>
    <rPh sb="4" eb="5">
      <t>トウ</t>
    </rPh>
    <phoneticPr fontId="12"/>
  </si>
  <si>
    <t>（別紙１７）</t>
    <rPh sb="1" eb="3">
      <t>ベッシ</t>
    </rPh>
    <phoneticPr fontId="15"/>
  </si>
  <si>
    <t>（別紙１８）</t>
    <rPh sb="1" eb="3">
      <t>ベッシ</t>
    </rPh>
    <phoneticPr fontId="15"/>
  </si>
  <si>
    <t>（別紙１９）</t>
    <rPh sb="1" eb="3">
      <t>ベッシ</t>
    </rPh>
    <phoneticPr fontId="15"/>
  </si>
  <si>
    <t>カ</t>
  </si>
  <si>
    <t>災害医療コーディネーター研修事業（地域災害医療コーディネーター研修事業）</t>
    <rPh sb="0" eb="2">
      <t>サイガイ</t>
    </rPh>
    <rPh sb="2" eb="4">
      <t>イリョウ</t>
    </rPh>
    <rPh sb="12" eb="14">
      <t>ケンシュウ</t>
    </rPh>
    <rPh sb="14" eb="16">
      <t>ジギョウ</t>
    </rPh>
    <rPh sb="17" eb="19">
      <t>チイキ</t>
    </rPh>
    <rPh sb="19" eb="21">
      <t>サイガイ</t>
    </rPh>
    <rPh sb="21" eb="23">
      <t>イリョウ</t>
    </rPh>
    <rPh sb="31" eb="33">
      <t>ケンシュウ</t>
    </rPh>
    <rPh sb="33" eb="35">
      <t>ジギョウ</t>
    </rPh>
    <phoneticPr fontId="3"/>
  </si>
  <si>
    <t>（別紙４０）</t>
    <rPh sb="1" eb="3">
      <t>ベッシ</t>
    </rPh>
    <phoneticPr fontId="15"/>
  </si>
  <si>
    <t>直接</t>
    <rPh sb="0" eb="2">
      <t>チョクセツ</t>
    </rPh>
    <phoneticPr fontId="3"/>
  </si>
  <si>
    <t>産科医療機関確保事業</t>
    <phoneticPr fontId="12"/>
  </si>
  <si>
    <t>④産科</t>
    <rPh sb="1" eb="3">
      <t>サンカ</t>
    </rPh>
    <phoneticPr fontId="15"/>
  </si>
  <si>
    <t>（別紙２０）</t>
    <rPh sb="1" eb="3">
      <t>ベッシ</t>
    </rPh>
    <phoneticPr fontId="15"/>
  </si>
  <si>
    <t>診療収入額入力</t>
  </si>
  <si>
    <t>ICTを活用した産科医師不足地域に対する妊産婦モニタリング支援事業</t>
    <rPh sb="4" eb="6">
      <t>カツヨウ</t>
    </rPh>
    <rPh sb="8" eb="10">
      <t>サンカ</t>
    </rPh>
    <rPh sb="10" eb="12">
      <t>イシ</t>
    </rPh>
    <rPh sb="12" eb="14">
      <t>フソク</t>
    </rPh>
    <rPh sb="14" eb="16">
      <t>チイキ</t>
    </rPh>
    <rPh sb="17" eb="18">
      <t>タイ</t>
    </rPh>
    <rPh sb="20" eb="23">
      <t>ニンサンプ</t>
    </rPh>
    <rPh sb="29" eb="31">
      <t>シエン</t>
    </rPh>
    <rPh sb="31" eb="33">
      <t>ジギョウ</t>
    </rPh>
    <phoneticPr fontId="3"/>
  </si>
  <si>
    <t>⑤ICT</t>
    <phoneticPr fontId="15"/>
  </si>
  <si>
    <t>（別紙２２）</t>
    <rPh sb="1" eb="3">
      <t>ベッシ</t>
    </rPh>
    <phoneticPr fontId="15"/>
  </si>
  <si>
    <t>⑥8020</t>
    <phoneticPr fontId="15"/>
  </si>
  <si>
    <t>（別紙２４）</t>
    <rPh sb="1" eb="3">
      <t>ベッシ</t>
    </rPh>
    <phoneticPr fontId="15"/>
  </si>
  <si>
    <t>（別紙２５）</t>
    <rPh sb="1" eb="3">
      <t>ベッシ</t>
    </rPh>
    <phoneticPr fontId="15"/>
  </si>
  <si>
    <t>歯科疾患予防等事業</t>
    <phoneticPr fontId="12"/>
  </si>
  <si>
    <t>⑥8020</t>
  </si>
  <si>
    <t>（別紙２６）</t>
    <rPh sb="1" eb="3">
      <t>ベッシ</t>
    </rPh>
    <phoneticPr fontId="15"/>
  </si>
  <si>
    <t>歯科保健医療サービス提供困難者等への歯科保健医療推進等事業</t>
    <phoneticPr fontId="12"/>
  </si>
  <si>
    <t>（別紙２７）</t>
    <rPh sb="1" eb="3">
      <t>ベッシ</t>
    </rPh>
    <phoneticPr fontId="15"/>
  </si>
  <si>
    <t>（別紙３０）</t>
    <rPh sb="1" eb="3">
      <t>ベッシ</t>
    </rPh>
    <phoneticPr fontId="15"/>
  </si>
  <si>
    <t>（別紙３１）</t>
    <rPh sb="1" eb="3">
      <t>ベッシ</t>
    </rPh>
    <phoneticPr fontId="15"/>
  </si>
  <si>
    <t>歯科医療提供体制構築推進事業</t>
    <rPh sb="0" eb="2">
      <t>シカ</t>
    </rPh>
    <rPh sb="2" eb="4">
      <t>イリョウ</t>
    </rPh>
    <rPh sb="4" eb="6">
      <t>テイキョウ</t>
    </rPh>
    <rPh sb="6" eb="8">
      <t>タイセイ</t>
    </rPh>
    <rPh sb="8" eb="10">
      <t>コウチク</t>
    </rPh>
    <rPh sb="10" eb="12">
      <t>スイシン</t>
    </rPh>
    <rPh sb="12" eb="14">
      <t>ジギョウ</t>
    </rPh>
    <phoneticPr fontId="3"/>
  </si>
  <si>
    <t>⑦歯科医療機関</t>
    <rPh sb="1" eb="3">
      <t>シカ</t>
    </rPh>
    <rPh sb="3" eb="5">
      <t>イリョウ</t>
    </rPh>
    <rPh sb="5" eb="7">
      <t>キカン</t>
    </rPh>
    <phoneticPr fontId="15"/>
  </si>
  <si>
    <t>（別紙４１）</t>
    <rPh sb="1" eb="3">
      <t>ベッシ</t>
    </rPh>
    <phoneticPr fontId="15"/>
  </si>
  <si>
    <t>⑧専門医</t>
    <rPh sb="1" eb="4">
      <t>センモンイ</t>
    </rPh>
    <phoneticPr fontId="15"/>
  </si>
  <si>
    <t>（別紙３３）</t>
    <rPh sb="1" eb="3">
      <t>ベッシ</t>
    </rPh>
    <phoneticPr fontId="15"/>
  </si>
  <si>
    <t>（別紙３４）</t>
    <rPh sb="1" eb="3">
      <t>ベッシ</t>
    </rPh>
    <phoneticPr fontId="15"/>
  </si>
  <si>
    <t>⑨⑩外国人患者</t>
    <rPh sb="2" eb="4">
      <t>ガイコク</t>
    </rPh>
    <rPh sb="4" eb="5">
      <t>ヒト</t>
    </rPh>
    <rPh sb="5" eb="7">
      <t>カンジャ</t>
    </rPh>
    <phoneticPr fontId="15"/>
  </si>
  <si>
    <t>（別紙３５）</t>
    <rPh sb="1" eb="3">
      <t>ベッシ</t>
    </rPh>
    <phoneticPr fontId="15"/>
  </si>
  <si>
    <t>（別紙３６）</t>
    <rPh sb="1" eb="3">
      <t>ベッシ</t>
    </rPh>
    <phoneticPr fontId="15"/>
  </si>
  <si>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5"/>
  </si>
  <si>
    <t>⑪認定制度</t>
    <rPh sb="1" eb="3">
      <t>ニンテイ</t>
    </rPh>
    <rPh sb="3" eb="5">
      <t>セイド</t>
    </rPh>
    <phoneticPr fontId="15"/>
  </si>
  <si>
    <t>（別紙３７）</t>
    <rPh sb="1" eb="3">
      <t>ベッシ</t>
    </rPh>
    <phoneticPr fontId="15"/>
  </si>
  <si>
    <t>⑫異状死</t>
    <rPh sb="1" eb="4">
      <t>イジョウシ</t>
    </rPh>
    <phoneticPr fontId="15"/>
  </si>
  <si>
    <t>（別紙３８）</t>
    <rPh sb="1" eb="3">
      <t>ベッシ</t>
    </rPh>
    <phoneticPr fontId="15"/>
  </si>
  <si>
    <t>感染症指定医療機関運営事業</t>
    <rPh sb="0" eb="2">
      <t>イジョウ</t>
    </rPh>
    <rPh sb="2" eb="3">
      <t>シ</t>
    </rPh>
    <rPh sb="3" eb="5">
      <t>シイン</t>
    </rPh>
    <rPh sb="5" eb="7">
      <t>キュウメイ</t>
    </rPh>
    <rPh sb="7" eb="9">
      <t>シエン</t>
    </rPh>
    <rPh sb="9" eb="11">
      <t>ジギョウ</t>
    </rPh>
    <phoneticPr fontId="12"/>
  </si>
  <si>
    <t>特定感染症指定医療機関運営事業</t>
    <phoneticPr fontId="12"/>
  </si>
  <si>
    <t>⑬感染症</t>
    <rPh sb="1" eb="4">
      <t>カンセンショウ</t>
    </rPh>
    <phoneticPr fontId="15"/>
  </si>
  <si>
    <t>（別紙３９）</t>
    <rPh sb="1" eb="3">
      <t>ベッシ</t>
    </rPh>
    <phoneticPr fontId="15"/>
  </si>
  <si>
    <t>⑭新興感染症</t>
    <rPh sb="1" eb="3">
      <t>シンコウ</t>
    </rPh>
    <rPh sb="3" eb="6">
      <t>カンセンショウ</t>
    </rPh>
    <phoneticPr fontId="15"/>
  </si>
  <si>
    <t>公募事業</t>
    <rPh sb="0" eb="2">
      <t>コウボ</t>
    </rPh>
    <rPh sb="2" eb="4">
      <t>ジギョウ</t>
    </rPh>
    <phoneticPr fontId="15"/>
  </si>
  <si>
    <t>①</t>
  </si>
  <si>
    <t>小児救急電話相談情報収集分析事業（♯8000情報収集分析事業）</t>
    <rPh sb="0" eb="2">
      <t>ショウニ</t>
    </rPh>
    <rPh sb="2" eb="4">
      <t>キュウキュウ</t>
    </rPh>
    <rPh sb="4" eb="6">
      <t>デンワ</t>
    </rPh>
    <rPh sb="6" eb="8">
      <t>ソウダン</t>
    </rPh>
    <rPh sb="8" eb="10">
      <t>ジョウホウ</t>
    </rPh>
    <rPh sb="10" eb="12">
      <t>シュウシュウ</t>
    </rPh>
    <rPh sb="12" eb="14">
      <t>ブンセキ</t>
    </rPh>
    <rPh sb="14" eb="16">
      <t>ジギョウ</t>
    </rPh>
    <rPh sb="22" eb="24">
      <t>ジョウホウ</t>
    </rPh>
    <rPh sb="24" eb="26">
      <t>シュウシュウ</t>
    </rPh>
    <rPh sb="26" eb="28">
      <t>ブンセキ</t>
    </rPh>
    <rPh sb="28" eb="30">
      <t>ジギョウ</t>
    </rPh>
    <phoneticPr fontId="3"/>
  </si>
  <si>
    <t>②</t>
  </si>
  <si>
    <t>災害医療チーム養成支援事業</t>
  </si>
  <si>
    <t>③</t>
  </si>
  <si>
    <t>外傷外科医等養成研修事業</t>
    <rPh sb="0" eb="2">
      <t>ガイショウ</t>
    </rPh>
    <rPh sb="2" eb="5">
      <t>ゲカイ</t>
    </rPh>
    <rPh sb="5" eb="6">
      <t>ナド</t>
    </rPh>
    <rPh sb="6" eb="8">
      <t>ヨウセイ</t>
    </rPh>
    <rPh sb="8" eb="10">
      <t>ケンシュウ</t>
    </rPh>
    <rPh sb="10" eb="12">
      <t>ジギョウ</t>
    </rPh>
    <phoneticPr fontId="3"/>
  </si>
  <si>
    <t>④</t>
  </si>
  <si>
    <t>歯科補てつ物製作過程等の情報提供推進事業</t>
    <rPh sb="0" eb="2">
      <t>シカ</t>
    </rPh>
    <rPh sb="2" eb="3">
      <t>ホ</t>
    </rPh>
    <rPh sb="5" eb="6">
      <t>ブツ</t>
    </rPh>
    <rPh sb="6" eb="8">
      <t>セイサク</t>
    </rPh>
    <rPh sb="8" eb="10">
      <t>カテイ</t>
    </rPh>
    <rPh sb="10" eb="11">
      <t>トウ</t>
    </rPh>
    <rPh sb="12" eb="14">
      <t>ジョウホウ</t>
    </rPh>
    <rPh sb="14" eb="16">
      <t>テイキョウ</t>
    </rPh>
    <rPh sb="16" eb="18">
      <t>スイシン</t>
    </rPh>
    <rPh sb="18" eb="20">
      <t>ジギョウ</t>
    </rPh>
    <phoneticPr fontId="3"/>
  </si>
  <si>
    <t>⑤</t>
  </si>
  <si>
    <t>歯科衛生士の人材確保実証事業</t>
    <rPh sb="0" eb="5">
      <t>シカエイセイシ</t>
    </rPh>
    <rPh sb="6" eb="14">
      <t>ジンザイカクホジッショウジギョウ</t>
    </rPh>
    <phoneticPr fontId="19"/>
  </si>
  <si>
    <t>⑥</t>
  </si>
  <si>
    <t>歯科技工士の人材確保対策事業</t>
  </si>
  <si>
    <t>⑦</t>
  </si>
  <si>
    <t>医療関係職種実習施設指導者等養成講習会事業</t>
    <rPh sb="0" eb="2">
      <t>イリョウ</t>
    </rPh>
    <rPh sb="2" eb="4">
      <t>カンケイ</t>
    </rPh>
    <rPh sb="4" eb="6">
      <t>ショクシュ</t>
    </rPh>
    <rPh sb="6" eb="8">
      <t>ジッシュウ</t>
    </rPh>
    <rPh sb="8" eb="10">
      <t>シセツ</t>
    </rPh>
    <rPh sb="10" eb="12">
      <t>シドウ</t>
    </rPh>
    <rPh sb="12" eb="14">
      <t>シャナド</t>
    </rPh>
    <rPh sb="14" eb="16">
      <t>ヨウセイ</t>
    </rPh>
    <rPh sb="16" eb="19">
      <t>コウシュウカイ</t>
    </rPh>
    <rPh sb="19" eb="21">
      <t>ジギョウ</t>
    </rPh>
    <phoneticPr fontId="3"/>
  </si>
  <si>
    <t>⑧</t>
  </si>
  <si>
    <t>歯科医師臨床研修指導医講習会事業</t>
    <rPh sb="0" eb="2">
      <t>シカ</t>
    </rPh>
    <rPh sb="2" eb="4">
      <t>イシ</t>
    </rPh>
    <rPh sb="4" eb="6">
      <t>リンショウ</t>
    </rPh>
    <rPh sb="6" eb="8">
      <t>ケンシュウ</t>
    </rPh>
    <rPh sb="8" eb="11">
      <t>シドウイ</t>
    </rPh>
    <rPh sb="11" eb="14">
      <t>コウシュウカイ</t>
    </rPh>
    <rPh sb="14" eb="16">
      <t>ジギョウ</t>
    </rPh>
    <phoneticPr fontId="3"/>
  </si>
  <si>
    <t>プログラム責任者講習会事業</t>
    <rPh sb="11" eb="13">
      <t>ジギョウ</t>
    </rPh>
    <phoneticPr fontId="3"/>
  </si>
  <si>
    <t>臨床研修活性化推進特別事業</t>
    <rPh sb="0" eb="4">
      <t>リンショウケンシュウ</t>
    </rPh>
    <rPh sb="4" eb="7">
      <t>カッセイカ</t>
    </rPh>
    <rPh sb="7" eb="9">
      <t>スイシン</t>
    </rPh>
    <phoneticPr fontId="3"/>
  </si>
  <si>
    <t>⑨</t>
  </si>
  <si>
    <t>総合的な診療能力を持つ医師養成の推進事業</t>
    <rPh sb="0" eb="3">
      <t>ソウゴウテキ</t>
    </rPh>
    <rPh sb="4" eb="6">
      <t>シンリョウ</t>
    </rPh>
    <rPh sb="6" eb="8">
      <t>ノウリョク</t>
    </rPh>
    <rPh sb="9" eb="10">
      <t>モ</t>
    </rPh>
    <rPh sb="11" eb="13">
      <t>イシ</t>
    </rPh>
    <rPh sb="13" eb="15">
      <t>ヨウセイ</t>
    </rPh>
    <rPh sb="16" eb="18">
      <t>スイシン</t>
    </rPh>
    <rPh sb="18" eb="20">
      <t>ジギョウ</t>
    </rPh>
    <phoneticPr fontId="3"/>
  </si>
  <si>
    <t>⑩</t>
  </si>
  <si>
    <t>実践的な手術手技向上研修事業</t>
  </si>
  <si>
    <t>⑪</t>
  </si>
  <si>
    <t>子育て世代の医療職支援事業</t>
    <rPh sb="0" eb="2">
      <t>コソダ</t>
    </rPh>
    <rPh sb="3" eb="5">
      <t>セダイ</t>
    </rPh>
    <rPh sb="6" eb="8">
      <t>イリョウ</t>
    </rPh>
    <rPh sb="8" eb="9">
      <t>ショク</t>
    </rPh>
    <rPh sb="9" eb="11">
      <t>シエン</t>
    </rPh>
    <rPh sb="11" eb="13">
      <t>ジギョウ</t>
    </rPh>
    <phoneticPr fontId="3"/>
  </si>
  <si>
    <t>⑫</t>
  </si>
  <si>
    <t>外国人患者受入れに資する医療機関認証制度等推進事業</t>
  </si>
  <si>
    <t>⑬</t>
  </si>
  <si>
    <t>医療通訳者、外国人患者受入れ医療コーディネーター配置等支援事業</t>
    <rPh sb="0" eb="2">
      <t>イリョウ</t>
    </rPh>
    <rPh sb="2" eb="5">
      <t>ツウヤクシャ</t>
    </rPh>
    <rPh sb="6" eb="9">
      <t>ガイコクジン</t>
    </rPh>
    <rPh sb="9" eb="11">
      <t>カンジャ</t>
    </rPh>
    <rPh sb="11" eb="12">
      <t>ウ</t>
    </rPh>
    <rPh sb="12" eb="13">
      <t>イ</t>
    </rPh>
    <rPh sb="14" eb="16">
      <t>イリョウ</t>
    </rPh>
    <rPh sb="24" eb="26">
      <t>ハイチ</t>
    </rPh>
    <rPh sb="26" eb="27">
      <t>トウ</t>
    </rPh>
    <rPh sb="27" eb="29">
      <t>シエン</t>
    </rPh>
    <rPh sb="29" eb="31">
      <t>ジギョウ</t>
    </rPh>
    <phoneticPr fontId="3"/>
  </si>
  <si>
    <t>⑭</t>
  </si>
  <si>
    <t>団体契約を通じた電話医療通訳の利用促進事業</t>
    <rPh sb="0" eb="2">
      <t>ダンタイ</t>
    </rPh>
    <rPh sb="2" eb="4">
      <t>ケイヤク</t>
    </rPh>
    <rPh sb="5" eb="6">
      <t>ツウ</t>
    </rPh>
    <rPh sb="8" eb="10">
      <t>デンワ</t>
    </rPh>
    <rPh sb="10" eb="12">
      <t>イリョウ</t>
    </rPh>
    <rPh sb="12" eb="14">
      <t>ツウヤク</t>
    </rPh>
    <rPh sb="15" eb="17">
      <t>リヨウ</t>
    </rPh>
    <rPh sb="17" eb="19">
      <t>ソクシン</t>
    </rPh>
    <rPh sb="19" eb="21">
      <t>ジギョウ</t>
    </rPh>
    <phoneticPr fontId="3"/>
  </si>
  <si>
    <t>⑮</t>
  </si>
  <si>
    <t>医療国際展開推進等事業（ＷＨＯ事前認証取得等及び国際公共調達推進事業）</t>
    <rPh sb="0" eb="2">
      <t>イリョウ</t>
    </rPh>
    <rPh sb="2" eb="4">
      <t>コクサイ</t>
    </rPh>
    <rPh sb="4" eb="6">
      <t>テンカイ</t>
    </rPh>
    <rPh sb="6" eb="8">
      <t>スイシン</t>
    </rPh>
    <rPh sb="8" eb="9">
      <t>トウ</t>
    </rPh>
    <rPh sb="9" eb="11">
      <t>ジギョウ</t>
    </rPh>
    <rPh sb="15" eb="17">
      <t>ジゼン</t>
    </rPh>
    <rPh sb="17" eb="19">
      <t>ニンショウ</t>
    </rPh>
    <rPh sb="19" eb="21">
      <t>シュトク</t>
    </rPh>
    <rPh sb="21" eb="22">
      <t>トウ</t>
    </rPh>
    <rPh sb="22" eb="23">
      <t>オヨ</t>
    </rPh>
    <rPh sb="24" eb="26">
      <t>コクサイ</t>
    </rPh>
    <rPh sb="26" eb="28">
      <t>コウキョウ</t>
    </rPh>
    <rPh sb="28" eb="30">
      <t>チョウタツ</t>
    </rPh>
    <rPh sb="30" eb="32">
      <t>スイシン</t>
    </rPh>
    <rPh sb="32" eb="34">
      <t>ジギョウ</t>
    </rPh>
    <phoneticPr fontId="3"/>
  </si>
  <si>
    <t>⑯</t>
  </si>
  <si>
    <t>医療の質向上のための体制整備事業</t>
  </si>
  <si>
    <t>⑰</t>
    <phoneticPr fontId="19"/>
  </si>
  <si>
    <t>補聴器販売者の技能向上研修等事業</t>
    <rPh sb="0" eb="3">
      <t>ホチョウキ</t>
    </rPh>
    <rPh sb="3" eb="6">
      <t>ハンバイシャ</t>
    </rPh>
    <rPh sb="7" eb="9">
      <t>ギノウ</t>
    </rPh>
    <rPh sb="9" eb="11">
      <t>コウジョウ</t>
    </rPh>
    <rPh sb="11" eb="14">
      <t>ケンシュウナド</t>
    </rPh>
    <rPh sb="14" eb="16">
      <t>ジギョウ</t>
    </rPh>
    <phoneticPr fontId="3"/>
  </si>
  <si>
    <t>⑱</t>
    <phoneticPr fontId="19"/>
  </si>
  <si>
    <t>特定機能病院管理者研修事業</t>
    <rPh sb="0" eb="2">
      <t>トクテイ</t>
    </rPh>
    <rPh sb="2" eb="4">
      <t>キノウ</t>
    </rPh>
    <rPh sb="4" eb="6">
      <t>ビョウイン</t>
    </rPh>
    <rPh sb="6" eb="9">
      <t>カンリシャ</t>
    </rPh>
    <rPh sb="9" eb="11">
      <t>ケンシュウ</t>
    </rPh>
    <rPh sb="11" eb="13">
      <t>ジギョウ</t>
    </rPh>
    <phoneticPr fontId="3"/>
  </si>
  <si>
    <t>⑲</t>
    <phoneticPr fontId="19"/>
  </si>
  <si>
    <t>看護教員等養成支援事業（通信制教育）</t>
  </si>
  <si>
    <t>⑳</t>
    <phoneticPr fontId="19"/>
  </si>
  <si>
    <t>ICTを活用した在宅看取りに関する研修推進事業</t>
    <rPh sb="4" eb="6">
      <t>カツヨウ</t>
    </rPh>
    <rPh sb="8" eb="10">
      <t>ザイタク</t>
    </rPh>
    <rPh sb="10" eb="12">
      <t>ミト</t>
    </rPh>
    <rPh sb="14" eb="15">
      <t>カン</t>
    </rPh>
    <rPh sb="17" eb="19">
      <t>ケンシュウ</t>
    </rPh>
    <rPh sb="19" eb="21">
      <t>スイシン</t>
    </rPh>
    <rPh sb="21" eb="23">
      <t>ジギョウ</t>
    </rPh>
    <phoneticPr fontId="3"/>
  </si>
  <si>
    <t>㉑</t>
    <phoneticPr fontId="19"/>
  </si>
  <si>
    <t>看護職員確保対策特別事業</t>
    <phoneticPr fontId="15"/>
  </si>
  <si>
    <t>㉒</t>
    <phoneticPr fontId="19"/>
  </si>
  <si>
    <t>外国人看護師候補者学習支援事業</t>
    <rPh sb="0" eb="3">
      <t>ガイコクジン</t>
    </rPh>
    <rPh sb="3" eb="6">
      <t>カンゴシ</t>
    </rPh>
    <rPh sb="6" eb="9">
      <t>コウホシャ</t>
    </rPh>
    <rPh sb="9" eb="11">
      <t>ガクシュウ</t>
    </rPh>
    <rPh sb="11" eb="13">
      <t>シエン</t>
    </rPh>
    <rPh sb="13" eb="15">
      <t>ジギョウ</t>
    </rPh>
    <phoneticPr fontId="3"/>
  </si>
  <si>
    <t>㉓</t>
    <phoneticPr fontId="19"/>
  </si>
  <si>
    <t>看護師の特定行為に係る指導者育成等事業</t>
  </si>
  <si>
    <t>看護師の特定行為に係る指導者育成事業</t>
  </si>
  <si>
    <t>看護師の特定行為に係る指導者リーダー育成事業</t>
  </si>
  <si>
    <t>看護師の特定行為研修に係る実態調査・分析等事業</t>
    <rPh sb="0" eb="3">
      <t>カンゴシ</t>
    </rPh>
    <rPh sb="4" eb="6">
      <t>トクテイ</t>
    </rPh>
    <rPh sb="6" eb="8">
      <t>コウイ</t>
    </rPh>
    <rPh sb="8" eb="10">
      <t>ケンシュウ</t>
    </rPh>
    <rPh sb="11" eb="12">
      <t>カカ</t>
    </rPh>
    <rPh sb="13" eb="15">
      <t>ジッタイ</t>
    </rPh>
    <rPh sb="15" eb="17">
      <t>チョウサ</t>
    </rPh>
    <rPh sb="18" eb="20">
      <t>ブンセキ</t>
    </rPh>
    <rPh sb="20" eb="21">
      <t>トウ</t>
    </rPh>
    <rPh sb="21" eb="23">
      <t>ジギョウ</t>
    </rPh>
    <phoneticPr fontId="3"/>
  </si>
  <si>
    <t>㉔</t>
    <phoneticPr fontId="19"/>
  </si>
  <si>
    <t>看護師の特定行為に係る研修機関導入促進支援事業</t>
    <rPh sb="0" eb="3">
      <t>カンゴシ</t>
    </rPh>
    <rPh sb="4" eb="6">
      <t>トクテイ</t>
    </rPh>
    <rPh sb="6" eb="8">
      <t>コウイ</t>
    </rPh>
    <rPh sb="9" eb="10">
      <t>カカ</t>
    </rPh>
    <rPh sb="11" eb="13">
      <t>ケンシュウ</t>
    </rPh>
    <rPh sb="13" eb="15">
      <t>キカン</t>
    </rPh>
    <rPh sb="15" eb="17">
      <t>ドウニュウ</t>
    </rPh>
    <rPh sb="17" eb="19">
      <t>ソクシン</t>
    </rPh>
    <rPh sb="19" eb="21">
      <t>シエン</t>
    </rPh>
    <rPh sb="21" eb="23">
      <t>ジギョウ</t>
    </rPh>
    <phoneticPr fontId="3"/>
  </si>
  <si>
    <t>㉕</t>
    <phoneticPr fontId="19"/>
  </si>
  <si>
    <t>看護師の特定行為に係る指定研修機関運営事業</t>
    <rPh sb="0" eb="3">
      <t>カンゴシ</t>
    </rPh>
    <rPh sb="4" eb="6">
      <t>トクテイ</t>
    </rPh>
    <rPh sb="6" eb="8">
      <t>コウイ</t>
    </rPh>
    <rPh sb="9" eb="10">
      <t>カカ</t>
    </rPh>
    <rPh sb="11" eb="13">
      <t>シテイ</t>
    </rPh>
    <rPh sb="13" eb="15">
      <t>ケンシュウ</t>
    </rPh>
    <rPh sb="15" eb="17">
      <t>キカン</t>
    </rPh>
    <rPh sb="17" eb="19">
      <t>ウンエイ</t>
    </rPh>
    <rPh sb="19" eb="21">
      <t>ジギョウ</t>
    </rPh>
    <phoneticPr fontId="3"/>
  </si>
  <si>
    <t>㉖</t>
    <phoneticPr fontId="19"/>
  </si>
  <si>
    <t>看護師の特定行為に係る研修機関拡充支援事業</t>
  </si>
  <si>
    <t>㉗</t>
    <phoneticPr fontId="19"/>
  </si>
  <si>
    <t>特定行為研修の組織定着化支援事業</t>
    <phoneticPr fontId="19"/>
  </si>
  <si>
    <t>特定行為研修の組織定着化に係る事業</t>
    <phoneticPr fontId="19"/>
  </si>
  <si>
    <t>特定行為研修の組織定着化支援事業推進に係るワークショップ等開催事業</t>
    <phoneticPr fontId="19"/>
  </si>
  <si>
    <t>㉘</t>
    <phoneticPr fontId="19"/>
  </si>
  <si>
    <t>看護教員教務主任養成講習会事業</t>
    <rPh sb="13" eb="15">
      <t>ジギョウ</t>
    </rPh>
    <phoneticPr fontId="3"/>
  </si>
  <si>
    <t>㉙</t>
    <phoneticPr fontId="19"/>
  </si>
  <si>
    <t>死体検案医を対象とした死体検案相談事業</t>
  </si>
  <si>
    <t>㉚</t>
    <phoneticPr fontId="19"/>
  </si>
  <si>
    <t>検案・解剖拠点モデル事業</t>
  </si>
  <si>
    <t>死因究明拠点整備モデル事業</t>
    <rPh sb="0" eb="2">
      <t>シイン</t>
    </rPh>
    <rPh sb="2" eb="4">
      <t>キュウメイ</t>
    </rPh>
    <rPh sb="4" eb="6">
      <t>キョテン</t>
    </rPh>
    <rPh sb="6" eb="8">
      <t>セイビ</t>
    </rPh>
    <rPh sb="11" eb="13">
      <t>ジギョウ</t>
    </rPh>
    <phoneticPr fontId="3"/>
  </si>
  <si>
    <t>薬毒物検査拠点モデル事業</t>
  </si>
  <si>
    <t>㉛</t>
    <phoneticPr fontId="19"/>
  </si>
  <si>
    <t>認定エンバーマー養成研修事業</t>
  </si>
  <si>
    <t>㉜</t>
    <phoneticPr fontId="19"/>
  </si>
  <si>
    <t>情報通信機器（ICT）を利用した死亡診断等検証事業</t>
    <phoneticPr fontId="19"/>
  </si>
  <si>
    <t>㉝</t>
    <phoneticPr fontId="19"/>
  </si>
  <si>
    <t>「統合医療」に係る情報発信等推進事業</t>
  </si>
  <si>
    <t>㉞</t>
    <phoneticPr fontId="19"/>
  </si>
  <si>
    <t>特定機能病院における医療安全のためのピアレビュー推進事業</t>
  </si>
  <si>
    <t>㉟</t>
    <phoneticPr fontId="19"/>
  </si>
  <si>
    <t>クリニカル・イノベーション・ネットワーク推進支援事業</t>
    <rPh sb="20" eb="22">
      <t>スイシン</t>
    </rPh>
    <rPh sb="22" eb="24">
      <t>シエン</t>
    </rPh>
    <rPh sb="24" eb="26">
      <t>ジギョウ</t>
    </rPh>
    <phoneticPr fontId="3"/>
  </si>
  <si>
    <t>㊱</t>
    <phoneticPr fontId="19"/>
  </si>
  <si>
    <t>小児医薬品開発ネットワーク支援事業</t>
  </si>
  <si>
    <t>㊲</t>
    <phoneticPr fontId="19"/>
  </si>
  <si>
    <t>医療の効率化に向けた領域別タスクシフト推進事業</t>
    <phoneticPr fontId="19"/>
  </si>
  <si>
    <t>㊳</t>
    <phoneticPr fontId="19"/>
  </si>
  <si>
    <t>新人看護職員等の就業継続支援事業</t>
    <phoneticPr fontId="19"/>
  </si>
  <si>
    <t>㊴</t>
    <phoneticPr fontId="19"/>
  </si>
  <si>
    <t>看護現場におけるデジタルトランスフォーメーション促進事業</t>
    <phoneticPr fontId="19"/>
  </si>
  <si>
    <t>医療現場における看護DX促進事業</t>
    <phoneticPr fontId="19"/>
  </si>
  <si>
    <t>看護師当養成所におけるDX促進事業</t>
    <phoneticPr fontId="19"/>
  </si>
  <si>
    <t>㊵</t>
    <phoneticPr fontId="19"/>
  </si>
  <si>
    <t>地域における特定行為実施体制推進事業</t>
    <phoneticPr fontId="19"/>
  </si>
  <si>
    <t>地域支援型の指定研修機関推進事業</t>
    <phoneticPr fontId="19"/>
  </si>
  <si>
    <t>地域標準手順書普及等事業</t>
    <phoneticPr fontId="19"/>
  </si>
  <si>
    <t>㊶</t>
    <phoneticPr fontId="19"/>
  </si>
  <si>
    <t>地域医療基盤総合推進調査事業</t>
    <phoneticPr fontId="19"/>
  </si>
  <si>
    <t>㊷</t>
    <phoneticPr fontId="19"/>
  </si>
  <si>
    <t>へき地医療拠点病院運営事業（モデル事業）</t>
    <phoneticPr fontId="19"/>
  </si>
  <si>
    <t>名宛事業</t>
    <rPh sb="0" eb="2">
      <t>ナア</t>
    </rPh>
    <rPh sb="2" eb="4">
      <t>ジギョウ</t>
    </rPh>
    <phoneticPr fontId="15"/>
  </si>
  <si>
    <t>へき地巡回診療車(船)運営事業</t>
    <phoneticPr fontId="3"/>
  </si>
  <si>
    <t>災害医療コーディネーター研修事業（都道府県災害医療コーディネーター研修事業）</t>
    <rPh sb="0" eb="2">
      <t>サイガイ</t>
    </rPh>
    <rPh sb="2" eb="4">
      <t>イリョウ</t>
    </rPh>
    <rPh sb="12" eb="14">
      <t>ケンシュウ</t>
    </rPh>
    <rPh sb="14" eb="16">
      <t>ジギョウ</t>
    </rPh>
    <rPh sb="17" eb="21">
      <t>トドウフケン</t>
    </rPh>
    <rPh sb="21" eb="23">
      <t>サイガイ</t>
    </rPh>
    <rPh sb="23" eb="25">
      <t>イリョウ</t>
    </rPh>
    <rPh sb="33" eb="35">
      <t>ケンシュウ</t>
    </rPh>
    <rPh sb="35" eb="37">
      <t>ジギョウ</t>
    </rPh>
    <phoneticPr fontId="3"/>
  </si>
  <si>
    <t>専門医に関する情報データベース作成等事業</t>
    <rPh sb="0" eb="3">
      <t>センモンイ</t>
    </rPh>
    <rPh sb="4" eb="5">
      <t>カン</t>
    </rPh>
    <rPh sb="7" eb="9">
      <t>ジョウホウ</t>
    </rPh>
    <rPh sb="15" eb="17">
      <t>サクセイ</t>
    </rPh>
    <rPh sb="17" eb="18">
      <t>トウ</t>
    </rPh>
    <rPh sb="18" eb="20">
      <t>ジギョウ</t>
    </rPh>
    <phoneticPr fontId="3"/>
  </si>
  <si>
    <t>OSCEの模擬患者・評価者養成及び評価の在り方に係る調査・実証事業</t>
    <rPh sb="5" eb="7">
      <t>モギ</t>
    </rPh>
    <rPh sb="7" eb="9">
      <t>カンジャ</t>
    </rPh>
    <rPh sb="10" eb="13">
      <t>ヒョウカシャ</t>
    </rPh>
    <rPh sb="13" eb="15">
      <t>ヨウセイ</t>
    </rPh>
    <rPh sb="15" eb="16">
      <t>オヨ</t>
    </rPh>
    <rPh sb="17" eb="19">
      <t>ヒョウカ</t>
    </rPh>
    <rPh sb="20" eb="21">
      <t>ア</t>
    </rPh>
    <rPh sb="22" eb="23">
      <t>カタ</t>
    </rPh>
    <rPh sb="24" eb="25">
      <t>カカ</t>
    </rPh>
    <rPh sb="26" eb="28">
      <t>チョウサ</t>
    </rPh>
    <rPh sb="29" eb="31">
      <t>ジッショウ</t>
    </rPh>
    <rPh sb="31" eb="33">
      <t>ジギョウ</t>
    </rPh>
    <phoneticPr fontId="3"/>
  </si>
  <si>
    <t>OSCEの在り方・評価者養成に係る調査・実証事業</t>
    <rPh sb="5" eb="6">
      <t>ア</t>
    </rPh>
    <rPh sb="7" eb="8">
      <t>カタ</t>
    </rPh>
    <rPh sb="9" eb="12">
      <t>ヒョウカシャ</t>
    </rPh>
    <rPh sb="12" eb="14">
      <t>ヨウセイ</t>
    </rPh>
    <rPh sb="15" eb="16">
      <t>カカ</t>
    </rPh>
    <rPh sb="17" eb="19">
      <t>チョウサ</t>
    </rPh>
    <rPh sb="20" eb="22">
      <t>ジッショウ</t>
    </rPh>
    <rPh sb="22" eb="24">
      <t>ジギョウ</t>
    </rPh>
    <phoneticPr fontId="3"/>
  </si>
  <si>
    <t>共用試験公的化に係る体制整備事業</t>
    <rPh sb="0" eb="2">
      <t>キョウヨウ</t>
    </rPh>
    <rPh sb="2" eb="4">
      <t>シケン</t>
    </rPh>
    <rPh sb="4" eb="6">
      <t>コウテキ</t>
    </rPh>
    <rPh sb="6" eb="7">
      <t>カ</t>
    </rPh>
    <rPh sb="8" eb="9">
      <t>カカ</t>
    </rPh>
    <rPh sb="10" eb="12">
      <t>タイセイ</t>
    </rPh>
    <rPh sb="12" eb="14">
      <t>セイビ</t>
    </rPh>
    <rPh sb="14" eb="16">
      <t>ジギョウ</t>
    </rPh>
    <phoneticPr fontId="3"/>
  </si>
  <si>
    <t>死体検案講習会事業</t>
    <rPh sb="0" eb="2">
      <t>シタイ</t>
    </rPh>
    <rPh sb="2" eb="4">
      <t>ケンアン</t>
    </rPh>
    <rPh sb="7" eb="9">
      <t>ジギョウ</t>
    </rPh>
    <phoneticPr fontId="3"/>
  </si>
  <si>
    <t>女性医師支援センター事業</t>
    <rPh sb="0" eb="2">
      <t>ジョセイ</t>
    </rPh>
    <rPh sb="2" eb="4">
      <t>イシ</t>
    </rPh>
    <rPh sb="4" eb="6">
      <t>シエン</t>
    </rPh>
    <rPh sb="10" eb="12">
      <t>ジギョウ</t>
    </rPh>
    <phoneticPr fontId="3"/>
  </si>
  <si>
    <t>医療機関勤務環境評価センター運営事業</t>
    <rPh sb="0" eb="2">
      <t>イリョウ</t>
    </rPh>
    <rPh sb="2" eb="4">
      <t>キカン</t>
    </rPh>
    <rPh sb="4" eb="6">
      <t>キンム</t>
    </rPh>
    <rPh sb="6" eb="8">
      <t>カンキョウ</t>
    </rPh>
    <rPh sb="8" eb="10">
      <t>ヒョウカ</t>
    </rPh>
    <rPh sb="14" eb="16">
      <t>ウンエイ</t>
    </rPh>
    <rPh sb="16" eb="18">
      <t>ジギョウ</t>
    </rPh>
    <phoneticPr fontId="3"/>
  </si>
  <si>
    <t>プログラム責任者養成講習会事業</t>
    <rPh sb="5" eb="7">
      <t>セキニン</t>
    </rPh>
    <rPh sb="7" eb="8">
      <t>シャ</t>
    </rPh>
    <rPh sb="8" eb="10">
      <t>ヨウセイ</t>
    </rPh>
    <rPh sb="10" eb="13">
      <t>コウシュウカイ</t>
    </rPh>
    <rPh sb="13" eb="15">
      <t>ジギョウ</t>
    </rPh>
    <phoneticPr fontId="3"/>
  </si>
  <si>
    <t>中央ナースセンター事業</t>
  </si>
  <si>
    <t>外国人看護師受入支援事業</t>
    <rPh sb="0" eb="3">
      <t>ガイコクジン</t>
    </rPh>
    <rPh sb="3" eb="6">
      <t>カンゴシ</t>
    </rPh>
    <rPh sb="6" eb="8">
      <t>ウケイレ</t>
    </rPh>
    <rPh sb="8" eb="10">
      <t>シエン</t>
    </rPh>
    <rPh sb="10" eb="12">
      <t>ジギョウ</t>
    </rPh>
    <phoneticPr fontId="3"/>
  </si>
  <si>
    <t>医療技術等国際展開推進事業</t>
    <rPh sb="0" eb="2">
      <t>イリョウ</t>
    </rPh>
    <rPh sb="2" eb="4">
      <t>ギジュツ</t>
    </rPh>
    <rPh sb="4" eb="5">
      <t>トウ</t>
    </rPh>
    <rPh sb="5" eb="7">
      <t>コクサイ</t>
    </rPh>
    <rPh sb="7" eb="9">
      <t>テンカイ</t>
    </rPh>
    <rPh sb="9" eb="11">
      <t>スイシン</t>
    </rPh>
    <rPh sb="11" eb="13">
      <t>ジギョウ</t>
    </rPh>
    <phoneticPr fontId="3"/>
  </si>
  <si>
    <t>⑭</t>
    <phoneticPr fontId="19"/>
  </si>
  <si>
    <t>歯科医療関係者感染症予防講習会</t>
    <phoneticPr fontId="19"/>
  </si>
  <si>
    <t>⑮</t>
    <phoneticPr fontId="19"/>
  </si>
  <si>
    <t>災害歯科保健医療チーム養成支援事業</t>
    <phoneticPr fontId="19"/>
  </si>
  <si>
    <t>⑯</t>
    <phoneticPr fontId="19"/>
  </si>
  <si>
    <t>歯科ヒヤリ・ハット事例収集等事業</t>
    <rPh sb="9" eb="11">
      <t>ジレイ</t>
    </rPh>
    <phoneticPr fontId="3"/>
  </si>
  <si>
    <t>死亡時画像読影技術等向上研修事業</t>
    <rPh sb="14" eb="16">
      <t>ジギョウ</t>
    </rPh>
    <phoneticPr fontId="3"/>
  </si>
  <si>
    <t>医療安全支援センター総合支援事業</t>
    <rPh sb="0" eb="2">
      <t>イリョウ</t>
    </rPh>
    <rPh sb="2" eb="4">
      <t>アンゼン</t>
    </rPh>
    <rPh sb="4" eb="6">
      <t>シエン</t>
    </rPh>
    <rPh sb="10" eb="12">
      <t>ソウゴウ</t>
    </rPh>
    <rPh sb="12" eb="14">
      <t>シエン</t>
    </rPh>
    <rPh sb="14" eb="16">
      <t>ジギョウ</t>
    </rPh>
    <phoneticPr fontId="3"/>
  </si>
  <si>
    <t>医療事故調査等支援団体等連絡協議会運営事業</t>
    <rPh sb="0" eb="2">
      <t>イリョウ</t>
    </rPh>
    <rPh sb="2" eb="4">
      <t>ジコ</t>
    </rPh>
    <rPh sb="4" eb="6">
      <t>チョウサ</t>
    </rPh>
    <rPh sb="6" eb="7">
      <t>トウ</t>
    </rPh>
    <phoneticPr fontId="19"/>
  </si>
  <si>
    <t>医療安全推進事業</t>
  </si>
  <si>
    <t>医療事故情報収集等事業</t>
    <phoneticPr fontId="15"/>
  </si>
  <si>
    <t>産科医療補償制度運営事業</t>
  </si>
  <si>
    <t>医療事故調査・支援センター運営費</t>
  </si>
  <si>
    <t>臨床研究総合促進事業</t>
  </si>
  <si>
    <t>産科医療特別給付事業運営事業</t>
    <phoneticPr fontId="19"/>
  </si>
  <si>
    <t>共用試験公的化に係る体制整備事業（歯科）</t>
    <phoneticPr fontId="19"/>
  </si>
  <si>
    <t>小児医薬品開発支援体制強化事業</t>
    <phoneticPr fontId="19"/>
  </si>
  <si>
    <t>中毒情報センター情報基盤整備事業</t>
    <phoneticPr fontId="19"/>
  </si>
  <si>
    <t>1.都道府県が行う事業（直接補助）</t>
    <phoneticPr fontId="15"/>
  </si>
  <si>
    <t>3.その他（1.2.以外への直接補助）</t>
    <phoneticPr fontId="15"/>
  </si>
  <si>
    <t>4.都道府県が公的5団体に補助する事業（5を除く）</t>
    <phoneticPr fontId="15"/>
  </si>
  <si>
    <t>5.沖縄県が公的5団体に補助するへき地診療所運営事業</t>
    <phoneticPr fontId="15"/>
  </si>
  <si>
    <t>DMAT等活動支援事業</t>
    <rPh sb="4" eb="5">
      <t>トウ</t>
    </rPh>
    <phoneticPr fontId="19"/>
  </si>
  <si>
    <t>産科医療機関確保事業</t>
    <rPh sb="0" eb="2">
      <t>サンカ</t>
    </rPh>
    <rPh sb="2" eb="4">
      <t>イリョウ</t>
    </rPh>
    <rPh sb="4" eb="6">
      <t>キカン</t>
    </rPh>
    <rPh sb="6" eb="8">
      <t>カクホ</t>
    </rPh>
    <rPh sb="8" eb="10">
      <t>ジギョウ</t>
    </rPh>
    <phoneticPr fontId="12"/>
  </si>
  <si>
    <t>a</t>
    <phoneticPr fontId="19"/>
  </si>
  <si>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5"/>
  </si>
  <si>
    <t>新興感染症対応力強化事業</t>
    <phoneticPr fontId="15"/>
  </si>
  <si>
    <t>看護職員確保対策特別事業</t>
  </si>
  <si>
    <t>特定行為研修の組織定着化に係る事業</t>
  </si>
  <si>
    <t>特定行為研修の組織定着化支援事業推進に係るワークショップ等開催事業</t>
  </si>
  <si>
    <t>情報通信機器を利用した死亡診断等検証事業</t>
  </si>
  <si>
    <t>医療の効率化に向けた領域別タスクシフト推進事業</t>
  </si>
  <si>
    <t>医療現場における看護DX促進事業</t>
  </si>
  <si>
    <t>看護師当養成所におけるDX促進事業</t>
  </si>
  <si>
    <t>地域支援型の指定研修機関推進事業</t>
  </si>
  <si>
    <t>地域標準手順書普及等事業</t>
  </si>
  <si>
    <t>地域医療基盤総合推進調査事業</t>
  </si>
  <si>
    <t>へき地医療拠点病院運営事業（モデル事業）</t>
  </si>
  <si>
    <t>㊶</t>
    <phoneticPr fontId="15"/>
  </si>
  <si>
    <t>ICTを活用した勤務環境改善の先駆的取組を行うモデル医療機関調査支援事業</t>
    <rPh sb="8" eb="10">
      <t>キンム</t>
    </rPh>
    <rPh sb="10" eb="12">
      <t>カンキョウ</t>
    </rPh>
    <rPh sb="12" eb="14">
      <t>カイゼン</t>
    </rPh>
    <rPh sb="15" eb="18">
      <t>センクテキ</t>
    </rPh>
    <rPh sb="18" eb="20">
      <t>トリクミ</t>
    </rPh>
    <rPh sb="21" eb="22">
      <t>オコナ</t>
    </rPh>
    <rPh sb="26" eb="28">
      <t>イリョウ</t>
    </rPh>
    <rPh sb="28" eb="30">
      <t>キカン</t>
    </rPh>
    <rPh sb="30" eb="32">
      <t>チョウサ</t>
    </rPh>
    <rPh sb="32" eb="34">
      <t>シエン</t>
    </rPh>
    <rPh sb="34" eb="36">
      <t>ジギョウ</t>
    </rPh>
    <phoneticPr fontId="15"/>
  </si>
  <si>
    <t>㊷</t>
    <phoneticPr fontId="15"/>
  </si>
  <si>
    <t>大学における恒久定員内地域枠設置促進事業</t>
    <rPh sb="0" eb="2">
      <t>ダイガク</t>
    </rPh>
    <rPh sb="6" eb="8">
      <t>コウキュウ</t>
    </rPh>
    <rPh sb="8" eb="10">
      <t>テイイン</t>
    </rPh>
    <rPh sb="10" eb="11">
      <t>ナイ</t>
    </rPh>
    <rPh sb="11" eb="13">
      <t>チイキ</t>
    </rPh>
    <rPh sb="13" eb="14">
      <t>ワク</t>
    </rPh>
    <rPh sb="14" eb="16">
      <t>セッチ</t>
    </rPh>
    <rPh sb="16" eb="18">
      <t>ソクシン</t>
    </rPh>
    <rPh sb="18" eb="20">
      <t>ジギョウ</t>
    </rPh>
    <phoneticPr fontId="15"/>
  </si>
  <si>
    <t>3.その他（1.3.以外への直接補助）</t>
    <rPh sb="10" eb="12">
      <t>イガイ</t>
    </rPh>
    <rPh sb="14" eb="16">
      <t>チョクセツ</t>
    </rPh>
    <rPh sb="16" eb="18">
      <t>ホジョ</t>
    </rPh>
    <phoneticPr fontId="15"/>
  </si>
  <si>
    <t>㊸</t>
    <phoneticPr fontId="15"/>
  </si>
  <si>
    <t>中堅看護職員等の就業継続支援事業</t>
    <rPh sb="0" eb="2">
      <t>チュウケン</t>
    </rPh>
    <rPh sb="2" eb="4">
      <t>カンゴ</t>
    </rPh>
    <rPh sb="4" eb="6">
      <t>ショクイン</t>
    </rPh>
    <rPh sb="6" eb="7">
      <t>ナド</t>
    </rPh>
    <rPh sb="8" eb="10">
      <t>シュウギョウ</t>
    </rPh>
    <rPh sb="10" eb="12">
      <t>ケイゾク</t>
    </rPh>
    <rPh sb="12" eb="14">
      <t>シエン</t>
    </rPh>
    <rPh sb="14" eb="16">
      <t>ジギョウ</t>
    </rPh>
    <phoneticPr fontId="15"/>
  </si>
  <si>
    <t>3.その他（1.4.以外への直接補助）</t>
    <rPh sb="10" eb="12">
      <t>イガイ</t>
    </rPh>
    <rPh sb="14" eb="16">
      <t>チョクセツ</t>
    </rPh>
    <rPh sb="16" eb="18">
      <t>ホジョ</t>
    </rPh>
    <phoneticPr fontId="15"/>
  </si>
  <si>
    <t>㊹</t>
    <phoneticPr fontId="15"/>
  </si>
  <si>
    <t>地域標準手住所普及等事業</t>
    <rPh sb="0" eb="2">
      <t>チイキ</t>
    </rPh>
    <rPh sb="2" eb="4">
      <t>ヒョウジュン</t>
    </rPh>
    <rPh sb="4" eb="5">
      <t>テ</t>
    </rPh>
    <rPh sb="5" eb="7">
      <t>ジュウショ</t>
    </rPh>
    <rPh sb="7" eb="9">
      <t>フキュウ</t>
    </rPh>
    <rPh sb="9" eb="10">
      <t>ナド</t>
    </rPh>
    <rPh sb="10" eb="12">
      <t>ジギョウ</t>
    </rPh>
    <phoneticPr fontId="15"/>
  </si>
  <si>
    <t>3.その他（1.5.以外への直接補助）</t>
    <rPh sb="10" eb="12">
      <t>イガイ</t>
    </rPh>
    <rPh sb="14" eb="16">
      <t>チョクセツ</t>
    </rPh>
    <rPh sb="16" eb="18">
      <t>ホジョ</t>
    </rPh>
    <phoneticPr fontId="15"/>
  </si>
  <si>
    <t>㊺</t>
    <phoneticPr fontId="15"/>
  </si>
  <si>
    <t>総合的な診療能力を持つ医師養成のためのリカレント教員推進事業</t>
    <rPh sb="0" eb="3">
      <t>ソウゴウテキ</t>
    </rPh>
    <rPh sb="4" eb="6">
      <t>シンリョウ</t>
    </rPh>
    <rPh sb="6" eb="8">
      <t>ノウリョク</t>
    </rPh>
    <rPh sb="9" eb="10">
      <t>モ</t>
    </rPh>
    <rPh sb="11" eb="13">
      <t>イシ</t>
    </rPh>
    <rPh sb="13" eb="15">
      <t>ヨウセイ</t>
    </rPh>
    <rPh sb="24" eb="26">
      <t>キョウイン</t>
    </rPh>
    <rPh sb="26" eb="28">
      <t>スイシン</t>
    </rPh>
    <rPh sb="28" eb="30">
      <t>ジギョウ</t>
    </rPh>
    <phoneticPr fontId="15"/>
  </si>
  <si>
    <t>3.その他（1.6.以外への直接補助）</t>
    <rPh sb="10" eb="12">
      <t>イガイ</t>
    </rPh>
    <rPh sb="14" eb="16">
      <t>チョクセツ</t>
    </rPh>
    <rPh sb="16" eb="18">
      <t>ホジョ</t>
    </rPh>
    <phoneticPr fontId="15"/>
  </si>
  <si>
    <t>㊻</t>
    <phoneticPr fontId="15"/>
  </si>
  <si>
    <t>医師偏在是正に向けた広域マッチング事業</t>
    <rPh sb="0" eb="2">
      <t>イシ</t>
    </rPh>
    <rPh sb="2" eb="4">
      <t>ヘンザイ</t>
    </rPh>
    <rPh sb="4" eb="6">
      <t>ゼセイ</t>
    </rPh>
    <rPh sb="7" eb="8">
      <t>ム</t>
    </rPh>
    <rPh sb="10" eb="12">
      <t>コウイキ</t>
    </rPh>
    <rPh sb="17" eb="19">
      <t>ジギョウ</t>
    </rPh>
    <phoneticPr fontId="15"/>
  </si>
  <si>
    <t>3.その他（1.7.以外への直接補助）</t>
    <rPh sb="10" eb="12">
      <t>イガイ</t>
    </rPh>
    <rPh sb="14" eb="16">
      <t>チョクセツ</t>
    </rPh>
    <rPh sb="16" eb="18">
      <t>ホジョ</t>
    </rPh>
    <phoneticPr fontId="15"/>
  </si>
  <si>
    <t>㊼</t>
    <phoneticPr fontId="15"/>
  </si>
  <si>
    <t>歯科医療提供体制構築支援事業</t>
    <rPh sb="10" eb="12">
      <t>シエン</t>
    </rPh>
    <rPh sb="12" eb="14">
      <t>ジギョウ</t>
    </rPh>
    <phoneticPr fontId="15"/>
  </si>
  <si>
    <t>3.その他（1.3.以外への直接補助）</t>
    <phoneticPr fontId="15"/>
  </si>
  <si>
    <t>へき地巡回診療車(船)運営事業</t>
  </si>
  <si>
    <t>歯科医療関係者感染症予防講習会</t>
  </si>
  <si>
    <t>災害歯科保健医療チーム養成支援事業</t>
  </si>
  <si>
    <t>支援団体等連絡協議会運営事業</t>
  </si>
  <si>
    <t>医療事故情報収集等事業</t>
  </si>
  <si>
    <t>共用試験公的化に係る体制整備事業（歯科）</t>
  </si>
  <si>
    <t>㉓</t>
    <phoneticPr fontId="15"/>
  </si>
  <si>
    <t>小児医薬品開発支援体制強化事業</t>
    <rPh sb="0" eb="2">
      <t>ショウニ</t>
    </rPh>
    <rPh sb="2" eb="5">
      <t>イヤクヒン</t>
    </rPh>
    <rPh sb="5" eb="7">
      <t>カイハツ</t>
    </rPh>
    <rPh sb="7" eb="9">
      <t>シエン</t>
    </rPh>
    <rPh sb="9" eb="11">
      <t>タイセイ</t>
    </rPh>
    <rPh sb="11" eb="13">
      <t>キョウカ</t>
    </rPh>
    <rPh sb="13" eb="15">
      <t>ジギョウ</t>
    </rPh>
    <phoneticPr fontId="15"/>
  </si>
  <si>
    <t>㉔</t>
    <phoneticPr fontId="15"/>
  </si>
  <si>
    <t>生成AIを用いた医療事故調査報告書分析・実践研修事業</t>
    <rPh sb="0" eb="2">
      <t>セイセイ</t>
    </rPh>
    <rPh sb="5" eb="6">
      <t>モチ</t>
    </rPh>
    <rPh sb="8" eb="10">
      <t>イリョウ</t>
    </rPh>
    <rPh sb="10" eb="12">
      <t>ジコ</t>
    </rPh>
    <rPh sb="12" eb="14">
      <t>チョウサ</t>
    </rPh>
    <rPh sb="14" eb="17">
      <t>ホウコクショ</t>
    </rPh>
    <rPh sb="17" eb="19">
      <t>ブンセキ</t>
    </rPh>
    <rPh sb="20" eb="22">
      <t>ジッセン</t>
    </rPh>
    <rPh sb="22" eb="24">
      <t>ケンシュウ</t>
    </rPh>
    <rPh sb="24" eb="26">
      <t>ジギョウ</t>
    </rPh>
    <phoneticPr fontId="15"/>
  </si>
  <si>
    <t>㉕</t>
    <phoneticPr fontId="15"/>
  </si>
  <si>
    <t>新規モダリティ対応ヒト初回試験体制整備等事業</t>
    <rPh sb="0" eb="2">
      <t>シンキ</t>
    </rPh>
    <rPh sb="7" eb="9">
      <t>タイオウ</t>
    </rPh>
    <rPh sb="11" eb="13">
      <t>ショカイ</t>
    </rPh>
    <rPh sb="13" eb="15">
      <t>シケン</t>
    </rPh>
    <rPh sb="15" eb="17">
      <t>タイセイ</t>
    </rPh>
    <rPh sb="17" eb="19">
      <t>セイビ</t>
    </rPh>
    <rPh sb="19" eb="20">
      <t>ナド</t>
    </rPh>
    <rPh sb="20" eb="22">
      <t>ジギョウ</t>
    </rPh>
    <phoneticPr fontId="15"/>
  </si>
  <si>
    <t>㉖</t>
    <phoneticPr fontId="15"/>
  </si>
  <si>
    <t>国際共同治験ワンストップ相談窓口事業</t>
    <rPh sb="0" eb="2">
      <t>コクサイ</t>
    </rPh>
    <rPh sb="2" eb="4">
      <t>キョウドウ</t>
    </rPh>
    <rPh sb="4" eb="6">
      <t>チケン</t>
    </rPh>
    <rPh sb="12" eb="14">
      <t>ソウダン</t>
    </rPh>
    <rPh sb="14" eb="16">
      <t>マドグチ</t>
    </rPh>
    <rPh sb="16" eb="18">
      <t>ジギョウ</t>
    </rPh>
    <phoneticPr fontId="15"/>
  </si>
  <si>
    <t>㉗</t>
  </si>
  <si>
    <t>外国人看護師候補者学習支援事業</t>
    <rPh sb="0" eb="3">
      <t>ガイコクジン</t>
    </rPh>
    <rPh sb="3" eb="6">
      <t>カンゴシ</t>
    </rPh>
    <rPh sb="6" eb="9">
      <t>コウホシャ</t>
    </rPh>
    <rPh sb="9" eb="11">
      <t>ガクシュウ</t>
    </rPh>
    <rPh sb="11" eb="13">
      <t>シエン</t>
    </rPh>
    <rPh sb="13" eb="15">
      <t>ジギョウ</t>
    </rPh>
    <phoneticPr fontId="15"/>
  </si>
  <si>
    <t>外国人看護師候補者学習支援事業3.その他（1.2.以外への直接補助）</t>
  </si>
  <si>
    <t>㉘</t>
    <phoneticPr fontId="15"/>
  </si>
  <si>
    <t>生成AIを用いた医療安全に係る院内研修ツールの開発事業</t>
    <rPh sb="0" eb="2">
      <t>セイセイ</t>
    </rPh>
    <rPh sb="5" eb="6">
      <t>モチ</t>
    </rPh>
    <rPh sb="8" eb="10">
      <t>イリョウ</t>
    </rPh>
    <rPh sb="10" eb="12">
      <t>アンゼン</t>
    </rPh>
    <rPh sb="13" eb="14">
      <t>カカ</t>
    </rPh>
    <rPh sb="15" eb="17">
      <t>インナイ</t>
    </rPh>
    <rPh sb="17" eb="19">
      <t>ケンシュウ</t>
    </rPh>
    <rPh sb="23" eb="25">
      <t>カイハツ</t>
    </rPh>
    <rPh sb="25" eb="27">
      <t>ジギョウ</t>
    </rPh>
    <phoneticPr fontId="15"/>
  </si>
  <si>
    <t>中毒情報センター情報基盤整備事業</t>
  </si>
  <si>
    <t>3.その他（1.2.以外への直接補助）</t>
  </si>
  <si>
    <t>事業名</t>
    <rPh sb="0" eb="2">
      <t>ジギョウ</t>
    </rPh>
    <rPh sb="2" eb="3">
      <t>メイ</t>
    </rPh>
    <phoneticPr fontId="12"/>
  </si>
  <si>
    <t>施設（地区又は市町村）の名称</t>
    <rPh sb="0" eb="1">
      <t>シ</t>
    </rPh>
    <rPh sb="1" eb="2">
      <t>セツ</t>
    </rPh>
    <rPh sb="3" eb="5">
      <t>チク</t>
    </rPh>
    <rPh sb="5" eb="6">
      <t>マタ</t>
    </rPh>
    <rPh sb="7" eb="10">
      <t>シチョウソン</t>
    </rPh>
    <rPh sb="12" eb="14">
      <t>メイショウ</t>
    </rPh>
    <phoneticPr fontId="12"/>
  </si>
  <si>
    <t>補助方法</t>
    <rPh sb="0" eb="2">
      <t>ホジョ</t>
    </rPh>
    <rPh sb="2" eb="4">
      <t>ホウホウ</t>
    </rPh>
    <phoneticPr fontId="12"/>
  </si>
  <si>
    <t>算定方法</t>
    <rPh sb="0" eb="2">
      <t>サンテイ</t>
    </rPh>
    <rPh sb="2" eb="4">
      <t>ホウホウ</t>
    </rPh>
    <phoneticPr fontId="15"/>
  </si>
  <si>
    <t>補助率</t>
    <rPh sb="0" eb="3">
      <t>ホジョリツ</t>
    </rPh>
    <phoneticPr fontId="12"/>
  </si>
  <si>
    <t>総事業費</t>
    <rPh sb="0" eb="1">
      <t>ソウ</t>
    </rPh>
    <rPh sb="1" eb="4">
      <t>ジギョウヒ</t>
    </rPh>
    <phoneticPr fontId="12"/>
  </si>
  <si>
    <t>診療収入額
及び寄付金
その他の収入額</t>
    <rPh sb="0" eb="2">
      <t>シンリョウ</t>
    </rPh>
    <rPh sb="2" eb="5">
      <t>シュウニュウガク</t>
    </rPh>
    <rPh sb="6" eb="7">
      <t>オヨ</t>
    </rPh>
    <rPh sb="8" eb="11">
      <t>キフキン</t>
    </rPh>
    <rPh sb="14" eb="15">
      <t>タ</t>
    </rPh>
    <rPh sb="16" eb="19">
      <t>シュウニュウガク</t>
    </rPh>
    <phoneticPr fontId="12"/>
  </si>
  <si>
    <t>差引事業費</t>
    <rPh sb="0" eb="2">
      <t>サシヒキ</t>
    </rPh>
    <rPh sb="2" eb="5">
      <t>ジギョウヒ</t>
    </rPh>
    <phoneticPr fontId="12"/>
  </si>
  <si>
    <t>対象経費の
支出予定額</t>
    <rPh sb="0" eb="2">
      <t>タイショウ</t>
    </rPh>
    <rPh sb="2" eb="4">
      <t>ケイヒ</t>
    </rPh>
    <rPh sb="6" eb="8">
      <t>シシュツ</t>
    </rPh>
    <rPh sb="8" eb="11">
      <t>ヨテイガク</t>
    </rPh>
    <phoneticPr fontId="12"/>
  </si>
  <si>
    <t>基準額</t>
    <rPh sb="0" eb="3">
      <t>キジュンガク</t>
    </rPh>
    <phoneticPr fontId="12"/>
  </si>
  <si>
    <t>選定額</t>
    <rPh sb="0" eb="2">
      <t>センテイ</t>
    </rPh>
    <rPh sb="2" eb="3">
      <t>ガク</t>
    </rPh>
    <phoneticPr fontId="12"/>
  </si>
  <si>
    <t>差引不足額</t>
    <rPh sb="0" eb="2">
      <t>サシヒキ</t>
    </rPh>
    <rPh sb="2" eb="5">
      <t>フソクガク</t>
    </rPh>
    <phoneticPr fontId="12"/>
  </si>
  <si>
    <t>都道府県
補助額</t>
    <rPh sb="0" eb="4">
      <t>トドウフケン</t>
    </rPh>
    <rPh sb="5" eb="8">
      <t>ホジョガク</t>
    </rPh>
    <phoneticPr fontId="12"/>
  </si>
  <si>
    <t>国庫補助
基本額</t>
    <rPh sb="0" eb="2">
      <t>コッコ</t>
    </rPh>
    <rPh sb="2" eb="4">
      <t>ホジョ</t>
    </rPh>
    <rPh sb="5" eb="8">
      <t>キホンガク</t>
    </rPh>
    <phoneticPr fontId="12"/>
  </si>
  <si>
    <t>仕入に係る消費税等相当額</t>
    <phoneticPr fontId="15"/>
  </si>
  <si>
    <t>国庫補助
基本所要額</t>
    <rPh sb="0" eb="2">
      <t>コッコ</t>
    </rPh>
    <rPh sb="2" eb="4">
      <t>ホジョ</t>
    </rPh>
    <rPh sb="5" eb="7">
      <t>キホン</t>
    </rPh>
    <rPh sb="7" eb="10">
      <t>ショヨウガク</t>
    </rPh>
    <phoneticPr fontId="12"/>
  </si>
  <si>
    <t>国庫補助
所要額</t>
    <rPh sb="0" eb="2">
      <t>コッコ</t>
    </rPh>
    <rPh sb="2" eb="4">
      <t>ホジョ</t>
    </rPh>
    <rPh sb="5" eb="8">
      <t>ショヨウガク</t>
    </rPh>
    <phoneticPr fontId="12"/>
  </si>
  <si>
    <t>C=A-B</t>
    <phoneticPr fontId="15"/>
  </si>
  <si>
    <t>D</t>
  </si>
  <si>
    <t xml:space="preserve">F </t>
  </si>
  <si>
    <t xml:space="preserve">G </t>
  </si>
  <si>
    <t>H=F-G</t>
    <phoneticPr fontId="15"/>
  </si>
  <si>
    <t>I</t>
  </si>
  <si>
    <t>J</t>
  </si>
  <si>
    <t>円</t>
    <rPh sb="0" eb="1">
      <t>エン</t>
    </rPh>
    <phoneticPr fontId="12"/>
  </si>
  <si>
    <t>合計</t>
    <rPh sb="0" eb="2">
      <t>ゴウケイ</t>
    </rPh>
    <phoneticPr fontId="15"/>
  </si>
  <si>
    <t>別紙36-3</t>
    <rPh sb="0" eb="2">
      <t>ベッシ</t>
    </rPh>
    <phoneticPr fontId="15"/>
  </si>
  <si>
    <t>基準額算出調書</t>
    <rPh sb="0" eb="3">
      <t>キジュンガク</t>
    </rPh>
    <rPh sb="3" eb="5">
      <t>サンシュツ</t>
    </rPh>
    <rPh sb="5" eb="7">
      <t>チョウショ</t>
    </rPh>
    <phoneticPr fontId="15"/>
  </si>
  <si>
    <t>２．基準額</t>
  </si>
  <si>
    <t>１回あたり、</t>
    <rPh sb="1" eb="2">
      <t>カイ</t>
    </rPh>
    <phoneticPr fontId="15"/>
  </si>
  <si>
    <t>10,042千円</t>
    <rPh sb="6" eb="8">
      <t>センエン</t>
    </rPh>
    <phoneticPr fontId="15"/>
  </si>
  <si>
    <t>事業月数</t>
    <rPh sb="0" eb="2">
      <t>ジギョウ</t>
    </rPh>
    <rPh sb="2" eb="4">
      <t>ゲッスウ</t>
    </rPh>
    <phoneticPr fontId="15"/>
  </si>
  <si>
    <t>×</t>
    <phoneticPr fontId="15"/>
  </si>
  <si>
    <t>/</t>
    <phoneticPr fontId="15"/>
  </si>
  <si>
    <t>＝</t>
    <phoneticPr fontId="15"/>
  </si>
  <si>
    <t>新興感染症対応力強化事業（感染対策等に係る研修事業）</t>
    <rPh sb="0" eb="12">
      <t>シンコウカンセンショウタイオウリョクキョウカジギョウ</t>
    </rPh>
    <rPh sb="13" eb="17">
      <t>カンセンタイサク</t>
    </rPh>
    <rPh sb="17" eb="18">
      <t>ナド</t>
    </rPh>
    <rPh sb="19" eb="20">
      <t>カカ</t>
    </rPh>
    <rPh sb="21" eb="23">
      <t>ケンシュウ</t>
    </rPh>
    <rPh sb="23" eb="25">
      <t>ジギョウ</t>
    </rPh>
    <phoneticPr fontId="15"/>
  </si>
  <si>
    <t>新興感染症対応力強化事業（感染対策等に係る研修事業）</t>
    <rPh sb="0" eb="12">
      <t>シンコウカンセンショウタイオウリョクキョウカジギョウ</t>
    </rPh>
    <rPh sb="13" eb="18">
      <t>カンセンタイサクナド</t>
    </rPh>
    <rPh sb="19" eb="20">
      <t>カカ</t>
    </rPh>
    <rPh sb="21" eb="23">
      <t>ケンシュウ</t>
    </rPh>
    <rPh sb="23" eb="25">
      <t>ジギョウ</t>
    </rPh>
    <phoneticPr fontId="15"/>
  </si>
  <si>
    <t>K=J×補助率</t>
    <rPh sb="4" eb="7">
      <t>ホジョリツ</t>
    </rPh>
    <phoneticPr fontId="15"/>
  </si>
  <si>
    <t>L</t>
    <phoneticPr fontId="15"/>
  </si>
  <si>
    <t>M=K-L</t>
    <phoneticPr fontId="15"/>
  </si>
  <si>
    <t>⑮</t>
    <phoneticPr fontId="15"/>
  </si>
  <si>
    <t>⑯</t>
    <phoneticPr fontId="15"/>
  </si>
  <si>
    <t>⑰</t>
    <phoneticPr fontId="15"/>
  </si>
  <si>
    <t>重点医師偏在対策支援区域における診療所の承継・開業支援事業</t>
  </si>
  <si>
    <t>重点医師偏在対策支援区域における診療所の承継・開業支援事業</t>
    <phoneticPr fontId="15"/>
  </si>
  <si>
    <t>重点医師偏在対策支援区域の医療機関に医師を派遣する派遣元医療機関支援事業</t>
  </si>
  <si>
    <t>重点医師偏在対策支援区域の医療機関に医師を派遣する派遣元医療機関支援事業</t>
    <phoneticPr fontId="15"/>
  </si>
  <si>
    <t>重点医師偏在対策支援区域における医師の勤務・生活環境改善のための代替医師確保支援事業</t>
    <phoneticPr fontId="15"/>
  </si>
  <si>
    <t>⑮重点医師～承継・開業</t>
    <rPh sb="1" eb="3">
      <t>ジュウテン</t>
    </rPh>
    <rPh sb="3" eb="5">
      <t>イシ</t>
    </rPh>
    <rPh sb="6" eb="8">
      <t>ショウケイ</t>
    </rPh>
    <rPh sb="9" eb="11">
      <t>カイギョウ</t>
    </rPh>
    <phoneticPr fontId="15"/>
  </si>
  <si>
    <t>⑯重点医師～派遣元医療機関</t>
    <rPh sb="6" eb="9">
      <t>ハケンモト</t>
    </rPh>
    <rPh sb="9" eb="11">
      <t>イリョウ</t>
    </rPh>
    <rPh sb="11" eb="13">
      <t>キカン</t>
    </rPh>
    <phoneticPr fontId="15"/>
  </si>
  <si>
    <t>⑰重点医師～代替医師確保支援</t>
    <rPh sb="1" eb="3">
      <t>ジュウテン</t>
    </rPh>
    <rPh sb="3" eb="5">
      <t>イシ</t>
    </rPh>
    <rPh sb="6" eb="8">
      <t>ダイタイ</t>
    </rPh>
    <rPh sb="8" eb="10">
      <t>イシ</t>
    </rPh>
    <rPh sb="10" eb="12">
      <t>カクホ</t>
    </rPh>
    <rPh sb="12" eb="14">
      <t>シエン</t>
    </rPh>
    <phoneticPr fontId="15"/>
  </si>
  <si>
    <t>（別紙４２）</t>
    <rPh sb="1" eb="3">
      <t>ベッシ</t>
    </rPh>
    <phoneticPr fontId="15"/>
  </si>
  <si>
    <t>（別紙４３）</t>
    <rPh sb="1" eb="3">
      <t>ベッシ</t>
    </rPh>
    <phoneticPr fontId="15"/>
  </si>
  <si>
    <t>⑮</t>
    <phoneticPr fontId="15"/>
  </si>
  <si>
    <t>⑯</t>
    <phoneticPr fontId="15"/>
  </si>
  <si>
    <t>重点医師偏在対策支援区域における診療所の承継・開業支援事業</t>
    <phoneticPr fontId="15"/>
  </si>
  <si>
    <t>重点医師偏在対策支援区域の医療機関に医師を派遣する派遣元医療機関支援事業</t>
    <phoneticPr fontId="15"/>
  </si>
  <si>
    <t>⑰</t>
    <phoneticPr fontId="15"/>
  </si>
  <si>
    <t>重点医師偏在対策支援区域における医師の勤務・生活環境改善のための代替医師確保支援事業</t>
    <phoneticPr fontId="15"/>
  </si>
  <si>
    <t>b</t>
    <phoneticPr fontId="15"/>
  </si>
  <si>
    <t>g'</t>
    <phoneticPr fontId="15"/>
  </si>
  <si>
    <t>g''</t>
    <phoneticPr fontId="15"/>
  </si>
  <si>
    <t>g'''</t>
    <phoneticPr fontId="15"/>
  </si>
  <si>
    <t>重点医師偏在対策支援区域における医師の勤務・生活環境改善のための代替医師確保支援事業</t>
  </si>
  <si>
    <t>様式３－１７（１）</t>
    <rPh sb="0" eb="2">
      <t>ヨウシキ</t>
    </rPh>
    <phoneticPr fontId="19"/>
  </si>
  <si>
    <t>事業区分：重点医師偏在対策支援区域における承継・開業支援事業</t>
    <rPh sb="0" eb="2">
      <t>ジギョウ</t>
    </rPh>
    <rPh sb="2" eb="4">
      <t>クブン</t>
    </rPh>
    <phoneticPr fontId="19"/>
  </si>
  <si>
    <t>代替医師確保経費</t>
    <rPh sb="0" eb="2">
      <t>ダイタイ</t>
    </rPh>
    <rPh sb="2" eb="4">
      <t>イシ</t>
    </rPh>
    <rPh sb="4" eb="6">
      <t>カクホ</t>
    </rPh>
    <rPh sb="6" eb="8">
      <t>ケイヒ</t>
    </rPh>
    <phoneticPr fontId="15"/>
  </si>
  <si>
    <t>開設者名</t>
    <rPh sb="0" eb="3">
      <t>カイセツシャ</t>
    </rPh>
    <rPh sb="3" eb="4">
      <t>メイ</t>
    </rPh>
    <phoneticPr fontId="15"/>
  </si>
  <si>
    <t>施設名</t>
    <rPh sb="0" eb="2">
      <t>シセツ</t>
    </rPh>
    <rPh sb="2" eb="3">
      <t>メイ</t>
    </rPh>
    <phoneticPr fontId="19"/>
  </si>
  <si>
    <t>病床数</t>
    <rPh sb="0" eb="3">
      <t>ビョウショウスウ</t>
    </rPh>
    <phoneticPr fontId="15"/>
  </si>
  <si>
    <t>所在地</t>
    <rPh sb="0" eb="3">
      <t>ショザイチ</t>
    </rPh>
    <phoneticPr fontId="15"/>
  </si>
  <si>
    <t>支援区域</t>
    <rPh sb="0" eb="2">
      <t>シエン</t>
    </rPh>
    <rPh sb="2" eb="4">
      <t>クイキ</t>
    </rPh>
    <phoneticPr fontId="15"/>
  </si>
  <si>
    <t>R８</t>
    <phoneticPr fontId="15"/>
  </si>
  <si>
    <t>支援対象となる宿日直回数
①ー③</t>
    <rPh sb="7" eb="8">
      <t>シュク</t>
    </rPh>
    <rPh sb="8" eb="10">
      <t>ニッチョク</t>
    </rPh>
    <rPh sb="10" eb="12">
      <t>カイスウ</t>
    </rPh>
    <phoneticPr fontId="15"/>
  </si>
  <si>
    <r>
      <t xml:space="preserve">代替医師の派遣元医療機関（施設名）
</t>
    </r>
    <r>
      <rPr>
        <sz val="9"/>
        <color theme="1"/>
        <rFont val="ＭＳ Ｐゴシック"/>
        <family val="3"/>
        <charset val="128"/>
        <scheme val="minor"/>
      </rPr>
      <t>※派遣されている場合のみ記入</t>
    </r>
    <rPh sb="0" eb="2">
      <t>ダイタイ</t>
    </rPh>
    <rPh sb="2" eb="4">
      <t>イシ</t>
    </rPh>
    <rPh sb="5" eb="7">
      <t>ハケン</t>
    </rPh>
    <rPh sb="7" eb="8">
      <t>モト</t>
    </rPh>
    <rPh sb="8" eb="10">
      <t>イリョウ</t>
    </rPh>
    <rPh sb="10" eb="12">
      <t>キカン</t>
    </rPh>
    <rPh sb="13" eb="16">
      <t>シセツメイ</t>
    </rPh>
    <rPh sb="19" eb="21">
      <t>ハケン</t>
    </rPh>
    <rPh sb="26" eb="28">
      <t>バアイ</t>
    </rPh>
    <rPh sb="30" eb="32">
      <t>キニュウ</t>
    </rPh>
    <phoneticPr fontId="15"/>
  </si>
  <si>
    <t>代替医師の宿日直状況</t>
    <rPh sb="0" eb="2">
      <t>ダイタイ</t>
    </rPh>
    <rPh sb="2" eb="4">
      <t>イシ</t>
    </rPh>
    <rPh sb="5" eb="6">
      <t>シュク</t>
    </rPh>
    <rPh sb="6" eb="8">
      <t>ニッチョク</t>
    </rPh>
    <rPh sb="8" eb="10">
      <t>ジョウキョウ</t>
    </rPh>
    <phoneticPr fontId="15"/>
  </si>
  <si>
    <t>常勤医の宿日直状況</t>
    <rPh sb="0" eb="3">
      <t>ジョウキンイ</t>
    </rPh>
    <rPh sb="4" eb="5">
      <t>シュク</t>
    </rPh>
    <rPh sb="7" eb="9">
      <t>ジョウキョウ</t>
    </rPh>
    <phoneticPr fontId="15"/>
  </si>
  <si>
    <t>年間宿日直回数
①＋②</t>
    <rPh sb="0" eb="2">
      <t>ネンカン</t>
    </rPh>
    <rPh sb="2" eb="3">
      <t>シュク</t>
    </rPh>
    <rPh sb="3" eb="5">
      <t>ニッチョク</t>
    </rPh>
    <rPh sb="5" eb="7">
      <t>カイスウ</t>
    </rPh>
    <phoneticPr fontId="15"/>
  </si>
  <si>
    <t>年間宿日直回数
③＋④</t>
    <rPh sb="0" eb="2">
      <t>ネンカン</t>
    </rPh>
    <rPh sb="2" eb="3">
      <t>シュク</t>
    </rPh>
    <rPh sb="3" eb="5">
      <t>ニッチョク</t>
    </rPh>
    <rPh sb="5" eb="7">
      <t>カイスウ</t>
    </rPh>
    <phoneticPr fontId="15"/>
  </si>
  <si>
    <t>土日祝の
宿日直回数
①</t>
    <rPh sb="0" eb="2">
      <t>ドニチ</t>
    </rPh>
    <rPh sb="2" eb="3">
      <t>シュク</t>
    </rPh>
    <rPh sb="5" eb="8">
      <t>シュクニッチョク</t>
    </rPh>
    <rPh sb="8" eb="10">
      <t>カイスウ</t>
    </rPh>
    <phoneticPr fontId="15"/>
  </si>
  <si>
    <t>土日祝の
宿日直回数
②</t>
    <rPh sb="0" eb="2">
      <t>ドニチ</t>
    </rPh>
    <rPh sb="2" eb="3">
      <t>シュク</t>
    </rPh>
    <rPh sb="5" eb="8">
      <t>シュクニッチョク</t>
    </rPh>
    <rPh sb="8" eb="10">
      <t>カイスウ</t>
    </rPh>
    <phoneticPr fontId="15"/>
  </si>
  <si>
    <t>土日祝の
宿日直回数
③</t>
    <rPh sb="0" eb="2">
      <t>ドニチ</t>
    </rPh>
    <rPh sb="2" eb="3">
      <t>シュク</t>
    </rPh>
    <rPh sb="5" eb="8">
      <t>シュクニッチョク</t>
    </rPh>
    <rPh sb="8" eb="10">
      <t>カイスウ</t>
    </rPh>
    <phoneticPr fontId="15"/>
  </si>
  <si>
    <t>土日祝の
宿日直回数
④</t>
    <rPh sb="0" eb="2">
      <t>ドニチ</t>
    </rPh>
    <rPh sb="2" eb="3">
      <t>シュク</t>
    </rPh>
    <rPh sb="5" eb="8">
      <t>シュクニッチョク</t>
    </rPh>
    <rPh sb="8" eb="10">
      <t>カイスウ</t>
    </rPh>
    <phoneticPr fontId="15"/>
  </si>
  <si>
    <t>うち
日直回数</t>
    <rPh sb="3" eb="5">
      <t>ニッチョク</t>
    </rPh>
    <rPh sb="5" eb="7">
      <t>カイスウ</t>
    </rPh>
    <phoneticPr fontId="15"/>
  </si>
  <si>
    <t>うち
宿直回数</t>
    <rPh sb="3" eb="5">
      <t>シュクチョク</t>
    </rPh>
    <rPh sb="5" eb="7">
      <t>カイスウ</t>
    </rPh>
    <phoneticPr fontId="15"/>
  </si>
  <si>
    <t>●●法人●●会 理事長　厚生 太郎</t>
    <rPh sb="2" eb="4">
      <t>ホウジン</t>
    </rPh>
    <rPh sb="6" eb="7">
      <t>カイ</t>
    </rPh>
    <rPh sb="8" eb="11">
      <t>リジチョウ</t>
    </rPh>
    <rPh sb="12" eb="14">
      <t>コウセイ</t>
    </rPh>
    <rPh sb="15" eb="17">
      <t>タロウ</t>
    </rPh>
    <phoneticPr fontId="15"/>
  </si>
  <si>
    <t>●●●●病院</t>
    <rPh sb="4" eb="6">
      <t>ビョウイン</t>
    </rPh>
    <phoneticPr fontId="15"/>
  </si>
  <si>
    <t>150床</t>
    <rPh sb="3" eb="4">
      <t>ショウ</t>
    </rPh>
    <phoneticPr fontId="15"/>
  </si>
  <si>
    <t>●●県●●市●●一丁目１番１号</t>
    <rPh sb="2" eb="3">
      <t>ケン</t>
    </rPh>
    <rPh sb="5" eb="6">
      <t>シ</t>
    </rPh>
    <rPh sb="8" eb="9">
      <t>1</t>
    </rPh>
    <phoneticPr fontId="15"/>
  </si>
  <si>
    <t>▲▲医療圏</t>
    <rPh sb="2" eb="4">
      <t>イリョウ</t>
    </rPh>
    <rPh sb="4" eb="5">
      <t>ケン</t>
    </rPh>
    <phoneticPr fontId="15"/>
  </si>
  <si>
    <t>240回</t>
    <rPh sb="3" eb="4">
      <t>カイ</t>
    </rPh>
    <phoneticPr fontId="15"/>
  </si>
  <si>
    <t>120回</t>
    <rPh sb="3" eb="4">
      <t>カイ</t>
    </rPh>
    <phoneticPr fontId="15"/>
  </si>
  <si>
    <t>0回</t>
    <rPh sb="1" eb="2">
      <t>カイ</t>
    </rPh>
    <phoneticPr fontId="15"/>
  </si>
  <si>
    <t>60回</t>
    <rPh sb="2" eb="3">
      <t>カイ</t>
    </rPh>
    <phoneticPr fontId="15"/>
  </si>
  <si>
    <t>※フルタイムで日直・宿直を実施していない場合は、勤務時間に応じて、回数を按分すること。</t>
    <rPh sb="7" eb="9">
      <t>ニッチョク</t>
    </rPh>
    <rPh sb="10" eb="12">
      <t>シュクチョク</t>
    </rPh>
    <rPh sb="13" eb="15">
      <t>ジッシ</t>
    </rPh>
    <rPh sb="20" eb="22">
      <t>バアイ</t>
    </rPh>
    <rPh sb="24" eb="26">
      <t>キンム</t>
    </rPh>
    <rPh sb="26" eb="28">
      <t>ジカン</t>
    </rPh>
    <rPh sb="29" eb="30">
      <t>オウ</t>
    </rPh>
    <rPh sb="33" eb="35">
      <t>カイスウ</t>
    </rPh>
    <rPh sb="36" eb="38">
      <t>アンブン</t>
    </rPh>
    <phoneticPr fontId="15"/>
  </si>
  <si>
    <t>施設名：</t>
    <rPh sb="0" eb="2">
      <t>シセツ</t>
    </rPh>
    <rPh sb="2" eb="3">
      <t>メイ</t>
    </rPh>
    <rPh sb="3" eb="4">
      <t>ビョウメイ</t>
    </rPh>
    <phoneticPr fontId="12"/>
  </si>
  <si>
    <t>（１）支出</t>
    <rPh sb="3" eb="5">
      <t>シシュツ</t>
    </rPh>
    <phoneticPr fontId="12"/>
  </si>
  <si>
    <t>区分</t>
    <rPh sb="0" eb="2">
      <t>クブン</t>
    </rPh>
    <phoneticPr fontId="12"/>
  </si>
  <si>
    <t>支出予定額</t>
    <rPh sb="0" eb="2">
      <t>シシュツ</t>
    </rPh>
    <rPh sb="2" eb="5">
      <t>ヨテイガク</t>
    </rPh>
    <phoneticPr fontId="12"/>
  </si>
  <si>
    <t>基準額</t>
    <rPh sb="0" eb="3">
      <t>キジュンガク</t>
    </rPh>
    <phoneticPr fontId="2"/>
  </si>
  <si>
    <t>選定額</t>
    <rPh sb="0" eb="2">
      <t>センテイ</t>
    </rPh>
    <rPh sb="2" eb="3">
      <t>ガク</t>
    </rPh>
    <phoneticPr fontId="2"/>
  </si>
  <si>
    <t>算出内訳</t>
    <rPh sb="0" eb="2">
      <t>サンシュツ</t>
    </rPh>
    <rPh sb="2" eb="4">
      <t>ウチワケ</t>
    </rPh>
    <phoneticPr fontId="15"/>
  </si>
  <si>
    <t>職員基本給</t>
  </si>
  <si>
    <t>職員諸手当</t>
  </si>
  <si>
    <t>非常勤職員手当</t>
  </si>
  <si>
    <t>諸謝金</t>
    <rPh sb="0" eb="3">
      <t>ショシャキン</t>
    </rPh>
    <phoneticPr fontId="15"/>
  </si>
  <si>
    <t>旅費</t>
    <rPh sb="0" eb="2">
      <t>リョヒ</t>
    </rPh>
    <phoneticPr fontId="15"/>
  </si>
  <si>
    <t>社会保険料</t>
    <phoneticPr fontId="15"/>
  </si>
  <si>
    <t>合　　計</t>
    <rPh sb="0" eb="1">
      <t>ア</t>
    </rPh>
    <rPh sb="3" eb="4">
      <t>ケイ</t>
    </rPh>
    <phoneticPr fontId="12"/>
  </si>
  <si>
    <t>（その他）</t>
    <rPh sb="3" eb="4">
      <t>タ</t>
    </rPh>
    <phoneticPr fontId="12"/>
  </si>
  <si>
    <t>（２）収入</t>
    <rPh sb="3" eb="5">
      <t>シュウニュウ</t>
    </rPh>
    <phoneticPr fontId="12"/>
  </si>
  <si>
    <t>収入見込額</t>
    <phoneticPr fontId="12"/>
  </si>
  <si>
    <t>円</t>
    <rPh sb="0" eb="1">
      <t>エン</t>
    </rPh>
    <phoneticPr fontId="15"/>
  </si>
  <si>
    <t>診療収入</t>
    <rPh sb="0" eb="2">
      <t>シンリョウ</t>
    </rPh>
    <rPh sb="2" eb="4">
      <t>シュウニュウ</t>
    </rPh>
    <phoneticPr fontId="12"/>
  </si>
  <si>
    <t>寄付金その他の収入</t>
    <rPh sb="0" eb="3">
      <t>キフキン</t>
    </rPh>
    <rPh sb="5" eb="6">
      <t>タ</t>
    </rPh>
    <rPh sb="7" eb="9">
      <t>シュウニュウ</t>
    </rPh>
    <phoneticPr fontId="12"/>
  </si>
  <si>
    <t>（記入上の注意事項）</t>
  </si>
  <si>
    <t xml:space="preserve">  １．「区分」欄は、該当の名称がない場合は、内容を検討し、補助対象と類似しているときは、具体的に〇〇費</t>
    <phoneticPr fontId="12"/>
  </si>
  <si>
    <t>　３．（１）支出の「その他」欄は補助対象以外の経費を計上すること。</t>
    <rPh sb="6" eb="8">
      <t>シシュツ</t>
    </rPh>
    <phoneticPr fontId="12"/>
  </si>
  <si>
    <t>日直・宿直回数</t>
    <rPh sb="0" eb="2">
      <t>ニッチョク</t>
    </rPh>
    <rPh sb="3" eb="5">
      <t>シュクチョク</t>
    </rPh>
    <rPh sb="5" eb="7">
      <t>カイスウ</t>
    </rPh>
    <phoneticPr fontId="15"/>
  </si>
  <si>
    <t>様式第３－１　医師の勤務・生活環境改善のための代替医師確保支援事業　総括表</t>
    <rPh sb="0" eb="2">
      <t>ヨウシキ</t>
    </rPh>
    <rPh sb="2" eb="3">
      <t>ダイ</t>
    </rPh>
    <rPh sb="7" eb="9">
      <t>イシ</t>
    </rPh>
    <rPh sb="10" eb="12">
      <t>キンム</t>
    </rPh>
    <rPh sb="13" eb="15">
      <t>セイカツ</t>
    </rPh>
    <rPh sb="15" eb="17">
      <t>カンキョウ</t>
    </rPh>
    <rPh sb="17" eb="19">
      <t>カイゼン</t>
    </rPh>
    <rPh sb="23" eb="27">
      <t>ダイタイイシ</t>
    </rPh>
    <rPh sb="27" eb="29">
      <t>カクホ</t>
    </rPh>
    <rPh sb="29" eb="31">
      <t>シエン</t>
    </rPh>
    <rPh sb="31" eb="33">
      <t>ジギョウ</t>
    </rPh>
    <rPh sb="34" eb="37">
      <t>ソウカツヒョウ</t>
    </rPh>
    <phoneticPr fontId="15"/>
  </si>
  <si>
    <t>様式第３－２</t>
    <rPh sb="0" eb="2">
      <t>ヨウシキ</t>
    </rPh>
    <rPh sb="2" eb="3">
      <t>ダイ</t>
    </rPh>
    <phoneticPr fontId="15"/>
  </si>
  <si>
    <t>様式第３－３</t>
    <rPh sb="0" eb="2">
      <t>ヨウシキ</t>
    </rPh>
    <rPh sb="2" eb="3">
      <t>ダイ</t>
    </rPh>
    <phoneticPr fontId="15"/>
  </si>
  <si>
    <t>所要額明細書</t>
    <phoneticPr fontId="12"/>
  </si>
  <si>
    <t>様式第３－４</t>
    <rPh sb="0" eb="2">
      <t>ヨウシキ</t>
    </rPh>
    <rPh sb="2" eb="3">
      <t>ダイ</t>
    </rPh>
    <phoneticPr fontId="15"/>
  </si>
  <si>
    <t>・色付きセル（水色）のみ入力してください。</t>
    <rPh sb="1" eb="3">
      <t>イロツ</t>
    </rPh>
    <rPh sb="7" eb="9">
      <t>ミズイロ</t>
    </rPh>
    <rPh sb="12" eb="14">
      <t>ニュウリョク</t>
    </rPh>
    <phoneticPr fontId="15"/>
  </si>
  <si>
    <t>申請可否確認欄</t>
    <rPh sb="0" eb="2">
      <t>シンセイ</t>
    </rPh>
    <rPh sb="2" eb="4">
      <t>カヒ</t>
    </rPh>
    <rPh sb="4" eb="7">
      <t>カクニンラン</t>
    </rPh>
    <phoneticPr fontId="15"/>
  </si>
  <si>
    <t>総事業費－収入</t>
    <rPh sb="0" eb="4">
      <t>ソウジギョウヒ</t>
    </rPh>
    <rPh sb="5" eb="7">
      <t>シュウニュウ</t>
    </rPh>
    <phoneticPr fontId="15"/>
  </si>
  <si>
    <t>※収入が支出を上回る場合、補助対象外となります。</t>
    <rPh sb="1" eb="3">
      <t>シュウニュウ</t>
    </rPh>
    <rPh sb="4" eb="6">
      <t>シシュツ</t>
    </rPh>
    <rPh sb="7" eb="9">
      <t>ウワマワ</t>
    </rPh>
    <rPh sb="10" eb="12">
      <t>バアイ</t>
    </rPh>
    <rPh sb="13" eb="15">
      <t>ホジョ</t>
    </rPh>
    <rPh sb="15" eb="17">
      <t>タイショウ</t>
    </rPh>
    <rPh sb="17" eb="18">
      <t>ガイ</t>
    </rPh>
    <phoneticPr fontId="15"/>
  </si>
  <si>
    <t>医師の勤務・生活環境改善のための代替医師確保支援事業　事業計画</t>
    <rPh sb="0" eb="2">
      <t>イシ</t>
    </rPh>
    <rPh sb="3" eb="5">
      <t>キンム</t>
    </rPh>
    <rPh sb="6" eb="8">
      <t>セイカツ</t>
    </rPh>
    <rPh sb="8" eb="10">
      <t>カンキョウ</t>
    </rPh>
    <rPh sb="10" eb="12">
      <t>カイゼン</t>
    </rPh>
    <rPh sb="16" eb="18">
      <t>ダイタイ</t>
    </rPh>
    <rPh sb="18" eb="20">
      <t>イシ</t>
    </rPh>
    <rPh sb="20" eb="22">
      <t>カクホ</t>
    </rPh>
    <rPh sb="22" eb="24">
      <t>シエン</t>
    </rPh>
    <rPh sb="24" eb="26">
      <t>ジギョウ</t>
    </rPh>
    <rPh sb="27" eb="29">
      <t>ジギョウ</t>
    </rPh>
    <rPh sb="29" eb="31">
      <t>ケイカク</t>
    </rPh>
    <phoneticPr fontId="19"/>
  </si>
  <si>
    <t>記載例</t>
    <rPh sb="0" eb="2">
      <t>キサイ</t>
    </rPh>
    <rPh sb="2" eb="3">
      <t>レイ</t>
    </rPh>
    <phoneticPr fontId="15"/>
  </si>
  <si>
    <t>R９</t>
    <phoneticPr fontId="15"/>
  </si>
  <si>
    <t>記載例</t>
    <rPh sb="0" eb="3">
      <t>キサイレイ</t>
    </rPh>
    <phoneticPr fontId="15"/>
  </si>
  <si>
    <t>　１．令和８年度と令和９年度（予定）を比較して、代替医師の宿日直回数が増加した分の支出、収入を記載すること。（増加していない部分は記載しない。）</t>
    <rPh sb="3" eb="5">
      <t>レイワ</t>
    </rPh>
    <rPh sb="6" eb="8">
      <t>ネンド</t>
    </rPh>
    <rPh sb="9" eb="11">
      <t>レイワ</t>
    </rPh>
    <rPh sb="12" eb="14">
      <t>ネンド</t>
    </rPh>
    <rPh sb="15" eb="17">
      <t>ヨテイ</t>
    </rPh>
    <rPh sb="19" eb="21">
      <t>ヒカク</t>
    </rPh>
    <rPh sb="24" eb="26">
      <t>ダイタイ</t>
    </rPh>
    <rPh sb="26" eb="28">
      <t>イシ</t>
    </rPh>
    <rPh sb="29" eb="32">
      <t>シュクニッチョク</t>
    </rPh>
    <rPh sb="32" eb="34">
      <t>カイスウ</t>
    </rPh>
    <rPh sb="35" eb="37">
      <t>ゾウカ</t>
    </rPh>
    <rPh sb="39" eb="40">
      <t>ブン</t>
    </rPh>
    <rPh sb="41" eb="43">
      <t>シシュツ</t>
    </rPh>
    <rPh sb="44" eb="46">
      <t>シュウニュウ</t>
    </rPh>
    <rPh sb="47" eb="49">
      <t>キサイ</t>
    </rPh>
    <rPh sb="55" eb="57">
      <t>ゾウカ</t>
    </rPh>
    <rPh sb="62" eb="64">
      <t>ブブン</t>
    </rPh>
    <rPh sb="65" eb="67">
      <t>キサイ</t>
    </rPh>
    <phoneticPr fontId="15"/>
  </si>
  <si>
    <t>　　として計上し、対象とする経費以外のときは、「その他」の経費に計上し、内訳は算出内訳欄に記入すること。</t>
    <rPh sb="39" eb="41">
      <t>サンシュツ</t>
    </rPh>
    <rPh sb="41" eb="43">
      <t>ウチワケ</t>
    </rPh>
    <phoneticPr fontId="12"/>
  </si>
  <si>
    <t xml:space="preserve">  ２．「支出予定額」欄は、当該年度分の支出予定額を計上し、その算出基礎を具体的に明らかにすること。</t>
    <rPh sb="11" eb="12">
      <t>ラン</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</si>
</sst>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General&quot;件&quot;"/>
    <numFmt numFmtId="179" formatCode="#,##0&quot;円&quot;;&quot;△ &quot;#,##0&quot;&quot;&quot;円&quot;"/>
    <numFmt numFmtId="180" formatCode="#,##0&quot;円&quot;"/>
  </numFmts>
  <fonts count="6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12"/>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1"/>
      <color rgb="FF000000"/>
      <name val="ＭＳ Ｐゴシック"/>
      <family val="3"/>
      <charset val="128"/>
      <scheme val="minor"/>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9"/>
      <color indexed="81"/>
      <name val="MS P ゴシック"/>
      <family val="3"/>
      <charset val="128"/>
    </font>
    <font>
      <sz val="28"/>
      <color theme="1"/>
      <name val="ＭＳ Ｐゴシック"/>
      <family val="3"/>
      <charset val="128"/>
      <scheme val="minor"/>
    </font>
    <font>
      <sz val="12"/>
      <color rgb="FFFF0000"/>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b/>
      <sz val="12"/>
      <name val="ＭＳ Ｐゴシック"/>
      <family val="3"/>
      <charset val="128"/>
      <scheme val="minor"/>
    </font>
    <font>
      <b/>
      <sz val="9"/>
      <color indexed="81"/>
      <name val="MS P ゴシック"/>
      <family val="3"/>
      <charset val="128"/>
    </font>
    <font>
      <sz val="10"/>
      <name val="ＭＳ Ｐゴシック"/>
      <family val="3"/>
      <charset val="128"/>
      <scheme val="minor"/>
    </font>
  </fonts>
  <fills count="44">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
      <patternFill patternType="solid">
        <fgColor theme="0" tint="-0.14999847407452621"/>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right style="thin">
        <color indexed="64"/>
      </right>
      <top style="thin">
        <color indexed="64"/>
      </top>
      <bottom style="double">
        <color auto="1"/>
      </bottom>
      <diagonal/>
    </border>
    <border>
      <left style="thin">
        <color indexed="64"/>
      </left>
      <right style="thin">
        <color indexed="64"/>
      </right>
      <top style="thin">
        <color indexed="64"/>
      </top>
      <bottom style="double">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diagonalDown="1">
      <left style="medium">
        <color auto="1"/>
      </left>
      <right/>
      <top style="medium">
        <color auto="1"/>
      </top>
      <bottom/>
      <diagonal style="thin">
        <color auto="1"/>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thick">
        <color auto="1"/>
      </left>
      <right style="thick">
        <color auto="1"/>
      </right>
      <top style="thick">
        <color auto="1"/>
      </top>
      <bottom/>
      <diagonal/>
    </border>
    <border diagonalDown="1">
      <left style="medium">
        <color auto="1"/>
      </left>
      <right/>
      <top/>
      <bottom/>
      <diagonal style="thin">
        <color auto="1"/>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ck">
        <color auto="1"/>
      </left>
      <right style="thick">
        <color auto="1"/>
      </right>
      <top/>
      <bottom/>
      <diagonal/>
    </border>
    <border>
      <left/>
      <right style="medium">
        <color indexed="64"/>
      </right>
      <top/>
      <bottom/>
      <diagonal/>
    </border>
    <border diagonalDown="1">
      <left style="medium">
        <color auto="1"/>
      </left>
      <right/>
      <top/>
      <bottom style="medium">
        <color auto="1"/>
      </bottom>
      <diagonal style="thin">
        <color auto="1"/>
      </diagonal>
    </border>
    <border>
      <left style="thin">
        <color indexed="64"/>
      </left>
      <right/>
      <top style="thin">
        <color indexed="64"/>
      </top>
      <bottom style="medium">
        <color indexed="64"/>
      </bottom>
      <diagonal/>
    </border>
    <border>
      <left style="thick">
        <color auto="1"/>
      </left>
      <right style="thick">
        <color auto="1"/>
      </right>
      <top/>
      <bottom style="medium">
        <color auto="1"/>
      </bottom>
      <diagonal/>
    </border>
    <border>
      <left/>
      <right style="medium">
        <color indexed="64"/>
      </right>
      <top/>
      <bottom style="medium">
        <color indexed="64"/>
      </bottom>
      <diagonal/>
    </border>
    <border>
      <left style="medium">
        <color auto="1"/>
      </left>
      <right style="medium">
        <color indexed="64"/>
      </right>
      <top style="medium">
        <color auto="1"/>
      </top>
      <bottom style="hair">
        <color indexed="64"/>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style="thin">
        <color indexed="64"/>
      </left>
      <right/>
      <top style="medium">
        <color auto="1"/>
      </top>
      <bottom style="hair">
        <color indexed="64"/>
      </bottom>
      <diagonal/>
    </border>
    <border>
      <left style="thick">
        <color auto="1"/>
      </left>
      <right style="thick">
        <color auto="1"/>
      </right>
      <top style="medium">
        <color auto="1"/>
      </top>
      <bottom style="hair">
        <color indexed="64"/>
      </bottom>
      <diagonal/>
    </border>
    <border>
      <left/>
      <right style="medium">
        <color indexed="64"/>
      </right>
      <top style="medium">
        <color auto="1"/>
      </top>
      <bottom style="hair">
        <color indexed="64"/>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auto="1"/>
      </left>
      <right style="thick">
        <color auto="1"/>
      </right>
      <top style="hair">
        <color auto="1"/>
      </top>
      <bottom style="hair">
        <color auto="1"/>
      </bottom>
      <diagonal/>
    </border>
    <border>
      <left/>
      <right style="medium">
        <color indexed="64"/>
      </right>
      <top style="hair">
        <color indexed="64"/>
      </top>
      <bottom style="hair">
        <color indexed="64"/>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ck">
        <color auto="1"/>
      </left>
      <right style="thick">
        <color auto="1"/>
      </right>
      <top/>
      <bottom style="hair">
        <color auto="1"/>
      </bottom>
      <diagonal/>
    </border>
    <border>
      <left style="thin">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ck">
        <color auto="1"/>
      </left>
      <right style="thick">
        <color auto="1"/>
      </right>
      <top style="hair">
        <color auto="1"/>
      </top>
      <bottom style="thick">
        <color auto="1"/>
      </bottom>
      <diagonal/>
    </border>
    <border>
      <left/>
      <right style="medium">
        <color indexed="64"/>
      </right>
      <top style="hair">
        <color indexed="64"/>
      </top>
      <bottom style="medium">
        <color indexed="64"/>
      </bottom>
      <diagonal/>
    </border>
    <border>
      <left style="medium">
        <color auto="1"/>
      </left>
      <right style="thin">
        <color auto="1"/>
      </right>
      <top style="hair">
        <color auto="1"/>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s>
  <cellStyleXfs count="101">
    <xf numFmtId="0" fontId="0" fillId="0" borderId="0">
      <alignment vertical="center"/>
    </xf>
    <xf numFmtId="0" fontId="13" fillId="0" borderId="0">
      <alignment vertical="center"/>
    </xf>
    <xf numFmtId="0" fontId="14" fillId="0" borderId="0">
      <alignment vertical="center"/>
    </xf>
    <xf numFmtId="0" fontId="11" fillId="0" borderId="0">
      <alignment vertical="center"/>
    </xf>
    <xf numFmtId="0" fontId="20" fillId="0" borderId="0"/>
    <xf numFmtId="38" fontId="13" fillId="0" borderId="0" applyFont="0" applyFill="0" applyBorder="0" applyAlignment="0" applyProtection="0">
      <alignment vertical="center"/>
    </xf>
    <xf numFmtId="0" fontId="14" fillId="0" borderId="0">
      <alignment vertical="center"/>
    </xf>
    <xf numFmtId="0" fontId="13" fillId="0" borderId="0">
      <alignment vertical="center"/>
    </xf>
    <xf numFmtId="0" fontId="13" fillId="0" borderId="0">
      <alignment vertical="center"/>
    </xf>
    <xf numFmtId="0" fontId="20" fillId="0" borderId="0"/>
    <xf numFmtId="0" fontId="13" fillId="0" borderId="0"/>
    <xf numFmtId="0" fontId="23" fillId="0" borderId="0">
      <alignment vertical="center"/>
    </xf>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0" borderId="0" applyNumberFormat="0" applyFill="0" applyBorder="0" applyAlignment="0" applyProtection="0">
      <alignment vertical="center"/>
    </xf>
    <xf numFmtId="0" fontId="26" fillId="27" borderId="22" applyNumberFormat="0" applyAlignment="0" applyProtection="0">
      <alignment vertical="center"/>
    </xf>
    <xf numFmtId="0" fontId="27" fillId="28" borderId="0" applyNumberFormat="0" applyBorder="0" applyAlignment="0" applyProtection="0">
      <alignment vertical="center"/>
    </xf>
    <xf numFmtId="9" fontId="13" fillId="0" borderId="0" applyFont="0" applyFill="0" applyBorder="0" applyAlignment="0" applyProtection="0">
      <alignment vertical="center"/>
    </xf>
    <xf numFmtId="0" fontId="23" fillId="29" borderId="23" applyNumberFormat="0" applyAlignment="0" applyProtection="0">
      <alignment vertical="center"/>
    </xf>
    <xf numFmtId="0" fontId="28" fillId="0" borderId="21" applyNumberFormat="0" applyFill="0" applyAlignment="0" applyProtection="0">
      <alignment vertical="center"/>
    </xf>
    <xf numFmtId="0" fontId="29" fillId="30" borderId="0" applyNumberFormat="0" applyBorder="0" applyAlignment="0" applyProtection="0">
      <alignment vertical="center"/>
    </xf>
    <xf numFmtId="0" fontId="30" fillId="31" borderId="19" applyNumberFormat="0" applyAlignment="0" applyProtection="0">
      <alignment vertical="center"/>
    </xf>
    <xf numFmtId="0" fontId="31" fillId="0" borderId="0" applyNumberFormat="0" applyFill="0" applyBorder="0" applyAlignment="0" applyProtection="0">
      <alignment vertical="center"/>
    </xf>
    <xf numFmtId="38" fontId="23" fillId="0" borderId="0" applyFill="0" applyBorder="0" applyAlignment="0" applyProtection="0">
      <alignment vertical="center"/>
    </xf>
    <xf numFmtId="38" fontId="21" fillId="0" borderId="0" applyFont="0" applyFill="0" applyBorder="0" applyAlignment="0" applyProtection="0"/>
    <xf numFmtId="38" fontId="32" fillId="0" borderId="0" applyFont="0" applyFill="0" applyBorder="0" applyAlignment="0" applyProtection="0"/>
    <xf numFmtId="38" fontId="33" fillId="0" borderId="0" applyFont="0" applyFill="0" applyBorder="0" applyAlignment="0" applyProtection="0"/>
    <xf numFmtId="38" fontId="14" fillId="0" borderId="0" applyFont="0" applyFill="0" applyBorder="0" applyAlignment="0" applyProtection="0">
      <alignment vertical="center"/>
    </xf>
    <xf numFmtId="0" fontId="34" fillId="0" borderId="17" applyNumberFormat="0" applyFill="0" applyAlignment="0" applyProtection="0">
      <alignment vertical="center"/>
    </xf>
    <xf numFmtId="0" fontId="35" fillId="0" borderId="27" applyNumberFormat="0" applyFill="0" applyAlignment="0" applyProtection="0">
      <alignment vertical="center"/>
    </xf>
    <xf numFmtId="0" fontId="36" fillId="0" borderId="18" applyNumberFormat="0" applyFill="0" applyAlignment="0" applyProtection="0">
      <alignment vertical="center"/>
    </xf>
    <xf numFmtId="0" fontId="36" fillId="0" borderId="0" applyNumberFormat="0" applyFill="0" applyBorder="0" applyAlignment="0" applyProtection="0">
      <alignment vertical="center"/>
    </xf>
    <xf numFmtId="0" fontId="37" fillId="0" borderId="24" applyNumberFormat="0" applyFill="0" applyAlignment="0" applyProtection="0">
      <alignment vertical="center"/>
    </xf>
    <xf numFmtId="0" fontId="38" fillId="31" borderId="20" applyNumberFormat="0" applyAlignment="0" applyProtection="0">
      <alignment vertical="center"/>
    </xf>
    <xf numFmtId="0" fontId="39" fillId="0" borderId="0" applyNumberFormat="0" applyFill="0" applyBorder="0" applyAlignment="0" applyProtection="0">
      <alignment vertical="center"/>
    </xf>
    <xf numFmtId="0" fontId="40" fillId="32" borderId="19" applyNumberFormat="0" applyAlignment="0" applyProtection="0">
      <alignment vertical="center"/>
    </xf>
    <xf numFmtId="0" fontId="23" fillId="0" borderId="0"/>
    <xf numFmtId="0" fontId="23" fillId="0" borderId="0">
      <alignment vertical="center"/>
    </xf>
    <xf numFmtId="0" fontId="14" fillId="0" borderId="0">
      <alignment vertical="center"/>
    </xf>
    <xf numFmtId="0" fontId="41" fillId="33" borderId="0" applyNumberFormat="0" applyBorder="0" applyAlignment="0" applyProtection="0">
      <alignment vertical="center"/>
    </xf>
    <xf numFmtId="0" fontId="13" fillId="0" borderId="0"/>
    <xf numFmtId="38" fontId="13" fillId="0" borderId="0" applyFont="0" applyFill="0" applyBorder="0" applyAlignment="0" applyProtection="0"/>
    <xf numFmtId="0" fontId="13" fillId="0" borderId="0"/>
    <xf numFmtId="0" fontId="21" fillId="0" borderId="0"/>
    <xf numFmtId="0" fontId="32" fillId="0" borderId="0"/>
    <xf numFmtId="0" fontId="33" fillId="0" borderId="0"/>
    <xf numFmtId="0" fontId="42" fillId="0" borderId="0"/>
    <xf numFmtId="0" fontId="43" fillId="0" borderId="0"/>
    <xf numFmtId="0" fontId="13" fillId="0" borderId="0">
      <alignment vertical="center"/>
    </xf>
    <xf numFmtId="0" fontId="13" fillId="0" borderId="0">
      <alignment vertical="center"/>
    </xf>
    <xf numFmtId="38" fontId="14" fillId="0" borderId="0" applyFont="0" applyFill="0" applyBorder="0" applyAlignment="0" applyProtection="0">
      <alignment vertical="center"/>
    </xf>
    <xf numFmtId="0" fontId="13" fillId="0" borderId="0"/>
    <xf numFmtId="38" fontId="13" fillId="0" borderId="0" applyFont="0" applyFill="0" applyBorder="0" applyAlignment="0" applyProtection="0"/>
    <xf numFmtId="0" fontId="43" fillId="0" borderId="0"/>
    <xf numFmtId="1" fontId="45" fillId="0" borderId="0"/>
    <xf numFmtId="0" fontId="48" fillId="0" borderId="0"/>
    <xf numFmtId="0" fontId="10" fillId="0" borderId="0">
      <alignment vertical="center"/>
    </xf>
    <xf numFmtId="0" fontId="14" fillId="0" borderId="0">
      <alignment vertical="center"/>
    </xf>
    <xf numFmtId="0" fontId="14"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20" fillId="0" borderId="0"/>
    <xf numFmtId="0" fontId="5" fillId="0" borderId="0">
      <alignment vertical="center"/>
    </xf>
    <xf numFmtId="0" fontId="20"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cellStyleXfs>
  <cellXfs count="516">
    <xf numFmtId="0" fontId="0" fillId="0" borderId="0" xfId="0">
      <alignment vertical="center"/>
    </xf>
    <xf numFmtId="0" fontId="16" fillId="0" borderId="0" xfId="0" applyFont="1">
      <alignment vertical="center"/>
    </xf>
    <xf numFmtId="0" fontId="17" fillId="0" borderId="0" xfId="0" applyFont="1">
      <alignment vertical="center"/>
    </xf>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horizontal="centerContinuous" vertical="center"/>
    </xf>
    <xf numFmtId="0" fontId="16" fillId="0" borderId="0" xfId="10" applyFont="1" applyAlignment="1">
      <alignment horizontal="right" vertical="center"/>
    </xf>
    <xf numFmtId="0" fontId="16" fillId="0" borderId="0" xfId="10" applyFont="1" applyAlignment="1">
      <alignment vertical="center"/>
    </xf>
    <xf numFmtId="0" fontId="16" fillId="0" borderId="0" xfId="10" applyFont="1" applyAlignment="1">
      <alignment vertical="center" wrapText="1" shrinkToFit="1"/>
    </xf>
    <xf numFmtId="0" fontId="16" fillId="0" borderId="0" xfId="10" applyFont="1" applyAlignment="1">
      <alignment vertical="center" shrinkToFit="1"/>
    </xf>
    <xf numFmtId="177" fontId="16" fillId="0" borderId="0" xfId="10" applyNumberFormat="1" applyFont="1" applyAlignment="1">
      <alignment vertical="center" shrinkToFit="1"/>
    </xf>
    <xf numFmtId="3" fontId="16" fillId="0" borderId="0" xfId="10" applyNumberFormat="1" applyFont="1" applyAlignment="1">
      <alignment vertical="center"/>
    </xf>
    <xf numFmtId="0" fontId="16" fillId="0" borderId="0" xfId="10" applyFont="1" applyAlignment="1">
      <alignment vertical="center" wrapText="1"/>
    </xf>
    <xf numFmtId="0" fontId="16" fillId="0" borderId="2" xfId="10" applyFont="1" applyBorder="1" applyAlignment="1">
      <alignment horizontal="center" vertical="center" wrapText="1" shrinkToFit="1"/>
    </xf>
    <xf numFmtId="0" fontId="16" fillId="0" borderId="7" xfId="10" applyFont="1" applyBorder="1" applyAlignment="1">
      <alignment horizontal="center" vertical="center" shrinkToFit="1"/>
    </xf>
    <xf numFmtId="0" fontId="16" fillId="0" borderId="0" xfId="10" applyFont="1" applyAlignment="1" applyProtection="1">
      <alignment horizontal="right" vertical="center"/>
      <protection locked="0"/>
    </xf>
    <xf numFmtId="0" fontId="16" fillId="0" borderId="4" xfId="10" applyFont="1" applyBorder="1" applyAlignment="1" applyProtection="1">
      <alignment vertical="center" wrapText="1" shrinkToFit="1"/>
      <protection locked="0"/>
    </xf>
    <xf numFmtId="0" fontId="16" fillId="0" borderId="13" xfId="10" applyFont="1" applyBorder="1" applyAlignment="1" applyProtection="1">
      <alignment vertical="center" shrinkToFit="1"/>
      <protection locked="0"/>
    </xf>
    <xf numFmtId="0" fontId="16" fillId="0" borderId="13" xfId="10" applyFont="1" applyBorder="1" applyAlignment="1" applyProtection="1">
      <alignment vertical="center"/>
      <protection locked="0"/>
    </xf>
    <xf numFmtId="0" fontId="16" fillId="0" borderId="13" xfId="10" applyFont="1" applyBorder="1" applyAlignment="1" applyProtection="1">
      <alignment horizontal="right" vertical="center"/>
      <protection locked="0"/>
    </xf>
    <xf numFmtId="0" fontId="16" fillId="0" borderId="13" xfId="10" applyFont="1" applyBorder="1" applyAlignment="1" applyProtection="1">
      <alignment horizontal="right" vertical="center" shrinkToFit="1"/>
      <protection locked="0"/>
    </xf>
    <xf numFmtId="3" fontId="16" fillId="0" borderId="11" xfId="10" applyNumberFormat="1" applyFont="1" applyBorder="1" applyAlignment="1" applyProtection="1">
      <alignment horizontal="right" vertical="center"/>
      <protection locked="0"/>
    </xf>
    <xf numFmtId="0" fontId="16" fillId="0" borderId="0" xfId="10" applyFont="1" applyAlignment="1" applyProtection="1">
      <alignment vertical="center"/>
      <protection locked="0"/>
    </xf>
    <xf numFmtId="12" fontId="16" fillId="0" borderId="1" xfId="10" applyNumberFormat="1" applyFont="1" applyBorder="1" applyAlignment="1">
      <alignment horizontal="right" vertical="center"/>
    </xf>
    <xf numFmtId="0" fontId="16" fillId="0" borderId="26" xfId="10" applyFont="1" applyBorder="1" applyAlignment="1">
      <alignment vertical="center" wrapText="1"/>
    </xf>
    <xf numFmtId="3" fontId="16" fillId="0" borderId="25" xfId="10" applyNumberFormat="1" applyFont="1" applyBorder="1" applyAlignment="1">
      <alignment vertical="center"/>
    </xf>
    <xf numFmtId="0" fontId="16" fillId="0" borderId="0" xfId="0" applyFont="1" applyAlignment="1">
      <alignment horizontal="right" vertical="center"/>
    </xf>
    <xf numFmtId="0" fontId="0" fillId="0" borderId="16" xfId="0" applyBorder="1" applyAlignment="1">
      <alignment horizontal="center" vertical="center"/>
    </xf>
    <xf numFmtId="0" fontId="16" fillId="0" borderId="11" xfId="0" applyFont="1" applyBorder="1">
      <alignment vertical="center"/>
    </xf>
    <xf numFmtId="0" fontId="0" fillId="0" borderId="10" xfId="0" applyBorder="1" applyAlignment="1">
      <alignment horizontal="center" vertical="center"/>
    </xf>
    <xf numFmtId="0" fontId="16" fillId="34" borderId="0" xfId="0" applyFont="1" applyFill="1" applyAlignment="1">
      <alignment horizontal="right" vertical="center"/>
    </xf>
    <xf numFmtId="0" fontId="16" fillId="34" borderId="3" xfId="10" applyFont="1" applyFill="1" applyBorder="1" applyAlignment="1" applyProtection="1">
      <alignment vertical="center" wrapText="1" shrinkToFit="1"/>
      <protection locked="0"/>
    </xf>
    <xf numFmtId="0" fontId="16" fillId="0" borderId="25" xfId="10" applyFont="1" applyBorder="1" applyAlignment="1">
      <alignment horizontal="center" vertical="center" wrapText="1" shrinkToFit="1"/>
    </xf>
    <xf numFmtId="0" fontId="16" fillId="0" borderId="28" xfId="10" applyFont="1" applyBorder="1" applyAlignment="1">
      <alignment vertical="center" wrapText="1" shrinkToFit="1"/>
    </xf>
    <xf numFmtId="0" fontId="16" fillId="0" borderId="29" xfId="10" applyFont="1" applyBorder="1" applyAlignment="1">
      <alignment vertical="center" wrapText="1" shrinkToFit="1"/>
    </xf>
    <xf numFmtId="0" fontId="16" fillId="0" borderId="29" xfId="10" applyFont="1" applyBorder="1" applyAlignment="1">
      <alignment vertical="center" wrapText="1"/>
    </xf>
    <xf numFmtId="0" fontId="0" fillId="0" borderId="3" xfId="0" applyBorder="1" applyAlignment="1">
      <alignment vertical="center" wrapText="1"/>
    </xf>
    <xf numFmtId="0" fontId="16" fillId="35" borderId="7" xfId="10" applyFont="1" applyFill="1" applyBorder="1" applyAlignment="1">
      <alignment horizontal="center" vertical="center" shrinkToFit="1"/>
    </xf>
    <xf numFmtId="0" fontId="16" fillId="0" borderId="1" xfId="60" applyFont="1" applyBorder="1" applyAlignment="1">
      <alignment vertical="top" wrapText="1"/>
    </xf>
    <xf numFmtId="0" fontId="16" fillId="0" borderId="2" xfId="10" applyFont="1" applyBorder="1" applyAlignment="1">
      <alignment horizontal="center" vertical="center"/>
    </xf>
    <xf numFmtId="0" fontId="16" fillId="0" borderId="2" xfId="10" applyFont="1" applyBorder="1" applyAlignment="1">
      <alignment horizontal="center" vertical="center" shrinkToFit="1"/>
    </xf>
    <xf numFmtId="0" fontId="16" fillId="0" borderId="7" xfId="10" applyFont="1" applyBorder="1" applyAlignment="1">
      <alignment horizontal="center" vertical="center" wrapText="1"/>
    </xf>
    <xf numFmtId="176" fontId="16" fillId="0" borderId="3" xfId="10" applyNumberFormat="1" applyFont="1" applyBorder="1" applyAlignment="1">
      <alignment horizontal="right" vertical="center"/>
    </xf>
    <xf numFmtId="176" fontId="16" fillId="0" borderId="3" xfId="10" applyNumberFormat="1" applyFont="1" applyBorder="1" applyAlignment="1">
      <alignment vertical="center"/>
    </xf>
    <xf numFmtId="176" fontId="16" fillId="0" borderId="1" xfId="10" applyNumberFormat="1" applyFont="1" applyBorder="1" applyAlignment="1">
      <alignment horizontal="right" vertical="center"/>
    </xf>
    <xf numFmtId="176" fontId="16" fillId="0" borderId="25" xfId="10" applyNumberFormat="1" applyFont="1" applyBorder="1" applyAlignment="1">
      <alignment vertical="center"/>
    </xf>
    <xf numFmtId="176" fontId="16" fillId="34" borderId="2" xfId="10" applyNumberFormat="1" applyFont="1" applyFill="1" applyBorder="1" applyAlignment="1" applyProtection="1">
      <alignment vertical="center"/>
      <protection locked="0"/>
    </xf>
    <xf numFmtId="176" fontId="16" fillId="34" borderId="1" xfId="10" applyNumberFormat="1" applyFont="1" applyFill="1" applyBorder="1" applyAlignment="1" applyProtection="1">
      <alignment horizontal="right" vertical="center"/>
      <protection locked="0"/>
    </xf>
    <xf numFmtId="176" fontId="16" fillId="0" borderId="1" xfId="10" applyNumberFormat="1" applyFont="1" applyBorder="1" applyAlignment="1">
      <alignment vertical="center"/>
    </xf>
    <xf numFmtId="176" fontId="16" fillId="34" borderId="1" xfId="10" applyNumberFormat="1" applyFont="1" applyFill="1" applyBorder="1" applyAlignment="1" applyProtection="1">
      <alignment vertical="center"/>
      <protection locked="0"/>
    </xf>
    <xf numFmtId="178" fontId="16" fillId="0" borderId="26" xfId="10" applyNumberFormat="1" applyFont="1" applyBorder="1" applyAlignment="1">
      <alignment horizontal="center" vertical="center" wrapText="1" shrinkToFit="1"/>
    </xf>
    <xf numFmtId="0" fontId="44" fillId="0" borderId="11" xfId="0" applyFont="1" applyBorder="1" applyAlignment="1">
      <alignment horizontal="center" vertical="center" wrapText="1"/>
    </xf>
    <xf numFmtId="176" fontId="16" fillId="0" borderId="0" xfId="0" applyNumberFormat="1" applyFont="1">
      <alignment vertical="center"/>
    </xf>
    <xf numFmtId="0" fontId="46" fillId="0" borderId="0" xfId="64" applyFont="1"/>
    <xf numFmtId="0" fontId="47" fillId="0" borderId="0" xfId="64" applyFont="1"/>
    <xf numFmtId="0" fontId="47" fillId="0" borderId="0" xfId="77" applyFont="1"/>
    <xf numFmtId="0" fontId="48" fillId="0" borderId="0" xfId="77"/>
    <xf numFmtId="0" fontId="47" fillId="36" borderId="30" xfId="77" applyFont="1" applyFill="1" applyBorder="1" applyAlignment="1">
      <alignment horizontal="center" vertical="center"/>
    </xf>
    <xf numFmtId="0" fontId="47" fillId="36" borderId="31" xfId="77" applyFont="1" applyFill="1" applyBorder="1" applyAlignment="1">
      <alignment horizontal="center" vertical="center"/>
    </xf>
    <xf numFmtId="0" fontId="47" fillId="37" borderId="31" xfId="77" applyFont="1" applyFill="1" applyBorder="1" applyAlignment="1">
      <alignment horizontal="center" vertical="center"/>
    </xf>
    <xf numFmtId="0" fontId="47" fillId="36" borderId="1" xfId="77" applyFont="1" applyFill="1" applyBorder="1" applyAlignment="1">
      <alignment horizontal="center" vertical="center"/>
    </xf>
    <xf numFmtId="0" fontId="47" fillId="38" borderId="32" xfId="77" applyFont="1" applyFill="1" applyBorder="1" applyAlignment="1">
      <alignment horizontal="center" vertical="center" wrapText="1"/>
    </xf>
    <xf numFmtId="0" fontId="47" fillId="39" borderId="33" xfId="77" applyFont="1" applyFill="1" applyBorder="1" applyAlignment="1">
      <alignment horizontal="center" vertical="center" wrapText="1"/>
    </xf>
    <xf numFmtId="0" fontId="47" fillId="40" borderId="34" xfId="77" applyFont="1" applyFill="1" applyBorder="1" applyAlignment="1">
      <alignment horizontal="center" vertical="center"/>
    </xf>
    <xf numFmtId="0" fontId="47" fillId="0" borderId="0" xfId="77" applyFont="1" applyAlignment="1">
      <alignment horizontal="center" vertical="center"/>
    </xf>
    <xf numFmtId="0" fontId="47" fillId="0" borderId="0" xfId="77" applyFont="1" applyAlignment="1">
      <alignment vertical="center"/>
    </xf>
    <xf numFmtId="0" fontId="47" fillId="0" borderId="35" xfId="77" applyFont="1" applyBorder="1" applyAlignment="1">
      <alignment horizontal="center" vertical="center"/>
    </xf>
    <xf numFmtId="0" fontId="47" fillId="0" borderId="36" xfId="77" applyFont="1" applyBorder="1" applyAlignment="1">
      <alignment horizontal="center" vertical="center"/>
    </xf>
    <xf numFmtId="0" fontId="47" fillId="0" borderId="37" xfId="77" applyFont="1" applyBorder="1" applyAlignment="1">
      <alignment horizontal="center" vertical="center"/>
    </xf>
    <xf numFmtId="0" fontId="47" fillId="0" borderId="6" xfId="77" applyFont="1" applyBorder="1" applyAlignment="1">
      <alignment horizontal="center" vertical="center"/>
    </xf>
    <xf numFmtId="0" fontId="47" fillId="37" borderId="1" xfId="77" applyFont="1" applyFill="1" applyBorder="1" applyAlignment="1">
      <alignment horizontal="center" vertical="center"/>
    </xf>
    <xf numFmtId="0" fontId="47" fillId="41" borderId="1" xfId="77" applyFont="1" applyFill="1" applyBorder="1" applyAlignment="1">
      <alignment horizontal="center" vertical="center"/>
    </xf>
    <xf numFmtId="0" fontId="47" fillId="40" borderId="38" xfId="77" applyFont="1" applyFill="1" applyBorder="1" applyAlignment="1">
      <alignment horizontal="center" vertical="center"/>
    </xf>
    <xf numFmtId="0" fontId="47" fillId="0" borderId="1" xfId="77" applyFont="1" applyBorder="1" applyAlignment="1">
      <alignment horizontal="center" vertical="center"/>
    </xf>
    <xf numFmtId="0" fontId="47" fillId="0" borderId="39" xfId="77" applyFont="1" applyBorder="1" applyAlignment="1">
      <alignment horizontal="center" vertical="center"/>
    </xf>
    <xf numFmtId="0" fontId="46" fillId="36" borderId="1" xfId="77" applyFont="1" applyFill="1" applyBorder="1" applyAlignment="1">
      <alignment horizontal="center" vertical="center"/>
    </xf>
    <xf numFmtId="0" fontId="47" fillId="40" borderId="1" xfId="77" applyFont="1" applyFill="1" applyBorder="1" applyAlignment="1">
      <alignment horizontal="center" vertical="center"/>
    </xf>
    <xf numFmtId="0" fontId="47" fillId="0" borderId="8" xfId="77" applyFont="1" applyBorder="1" applyAlignment="1">
      <alignment horizontal="center" vertical="center"/>
    </xf>
    <xf numFmtId="0" fontId="47" fillId="0" borderId="14" xfId="77" applyFont="1" applyBorder="1" applyAlignment="1">
      <alignment horizontal="center" vertical="center"/>
    </xf>
    <xf numFmtId="0" fontId="47" fillId="0" borderId="5" xfId="77" applyFont="1" applyBorder="1" applyAlignment="1">
      <alignment horizontal="center" vertical="center"/>
    </xf>
    <xf numFmtId="0" fontId="47" fillId="0" borderId="7" xfId="77" applyFont="1" applyBorder="1" applyAlignment="1">
      <alignment horizontal="center" vertical="center"/>
    </xf>
    <xf numFmtId="0" fontId="47" fillId="0" borderId="9" xfId="77" applyFont="1" applyBorder="1" applyAlignment="1">
      <alignment horizontal="center" vertical="center"/>
    </xf>
    <xf numFmtId="0" fontId="47" fillId="40" borderId="10" xfId="77" applyFont="1" applyFill="1" applyBorder="1" applyAlignment="1">
      <alignment horizontal="center" vertical="center"/>
    </xf>
    <xf numFmtId="0" fontId="47" fillId="0" borderId="10" xfId="77" applyFont="1" applyBorder="1" applyAlignment="1">
      <alignment horizontal="center" vertical="center"/>
    </xf>
    <xf numFmtId="0" fontId="47" fillId="41" borderId="2" xfId="77" applyFont="1" applyFill="1" applyBorder="1" applyAlignment="1">
      <alignment horizontal="center" vertical="center"/>
    </xf>
    <xf numFmtId="0" fontId="47" fillId="40" borderId="5" xfId="77" applyFont="1" applyFill="1" applyBorder="1" applyAlignment="1">
      <alignment horizontal="center" vertical="center"/>
    </xf>
    <xf numFmtId="0" fontId="47" fillId="0" borderId="11" xfId="77" applyFont="1" applyBorder="1" applyAlignment="1">
      <alignment horizontal="center" vertical="center"/>
    </xf>
    <xf numFmtId="0" fontId="49" fillId="0" borderId="8" xfId="77" applyFont="1" applyBorder="1" applyAlignment="1">
      <alignment horizontal="center" vertical="center"/>
    </xf>
    <xf numFmtId="0" fontId="47" fillId="0" borderId="15" xfId="77" applyFont="1" applyBorder="1" applyAlignment="1">
      <alignment horizontal="center" vertical="center"/>
    </xf>
    <xf numFmtId="0" fontId="50" fillId="0" borderId="9" xfId="77" applyFont="1" applyBorder="1" applyAlignment="1">
      <alignment horizontal="center" vertical="center"/>
    </xf>
    <xf numFmtId="0" fontId="51" fillId="0" borderId="8" xfId="77" applyFont="1" applyBorder="1" applyAlignment="1">
      <alignment horizontal="center" vertical="center"/>
    </xf>
    <xf numFmtId="0" fontId="46" fillId="0" borderId="15" xfId="77" applyFont="1" applyBorder="1" applyAlignment="1">
      <alignment horizontal="center" vertical="center"/>
    </xf>
    <xf numFmtId="0" fontId="50" fillId="0" borderId="15" xfId="77" applyFont="1" applyBorder="1" applyAlignment="1">
      <alignment horizontal="center" vertical="center"/>
    </xf>
    <xf numFmtId="0" fontId="52" fillId="0" borderId="0" xfId="77" applyFont="1"/>
    <xf numFmtId="20" fontId="48" fillId="0" borderId="0" xfId="77" applyNumberFormat="1"/>
    <xf numFmtId="0" fontId="46" fillId="0" borderId="0" xfId="77" applyFont="1"/>
    <xf numFmtId="0" fontId="53" fillId="0" borderId="3" xfId="0" applyFont="1" applyBorder="1" applyAlignment="1">
      <alignment vertical="center" wrapText="1"/>
    </xf>
    <xf numFmtId="0" fontId="16" fillId="0" borderId="3" xfId="10" applyFont="1" applyBorder="1" applyAlignment="1" applyProtection="1">
      <alignment vertical="center" wrapText="1"/>
      <protection locked="0"/>
    </xf>
    <xf numFmtId="0" fontId="0" fillId="0" borderId="0" xfId="0" applyAlignment="1">
      <alignment vertical="center" wrapText="1"/>
    </xf>
    <xf numFmtId="0" fontId="16" fillId="0" borderId="3" xfId="60" applyFont="1" applyBorder="1" applyAlignment="1">
      <alignment vertical="top" wrapText="1"/>
    </xf>
    <xf numFmtId="0" fontId="54" fillId="0" borderId="36" xfId="77" applyFont="1" applyBorder="1" applyAlignment="1">
      <alignment horizontal="center" vertical="center"/>
    </xf>
    <xf numFmtId="0" fontId="54" fillId="0" borderId="0" xfId="77" applyFont="1" applyAlignment="1">
      <alignment horizontal="center" vertical="center"/>
    </xf>
    <xf numFmtId="0" fontId="54" fillId="0" borderId="1" xfId="77" applyFont="1" applyBorder="1" applyAlignment="1">
      <alignment horizontal="center" vertical="center"/>
    </xf>
    <xf numFmtId="0" fontId="54" fillId="0" borderId="10" xfId="77" applyFont="1" applyBorder="1" applyAlignment="1">
      <alignment horizontal="center" vertical="center"/>
    </xf>
    <xf numFmtId="0" fontId="54" fillId="0" borderId="11" xfId="77" applyFont="1" applyBorder="1" applyAlignment="1">
      <alignment horizontal="center" vertical="center"/>
    </xf>
    <xf numFmtId="0" fontId="14" fillId="0" borderId="0" xfId="0" applyFont="1">
      <alignment vertical="center"/>
    </xf>
    <xf numFmtId="0" fontId="14" fillId="0" borderId="8" xfId="0" applyFont="1" applyBorder="1">
      <alignment vertical="center"/>
    </xf>
    <xf numFmtId="0" fontId="14" fillId="0" borderId="15" xfId="0" applyFont="1" applyBorder="1">
      <alignment vertical="center"/>
    </xf>
    <xf numFmtId="0" fontId="14" fillId="0" borderId="14" xfId="0" applyFont="1" applyBorder="1">
      <alignment vertical="center"/>
    </xf>
    <xf numFmtId="0" fontId="14" fillId="0" borderId="9" xfId="0" applyFont="1" applyBorder="1">
      <alignment vertical="center"/>
    </xf>
    <xf numFmtId="0" fontId="14" fillId="0" borderId="13" xfId="0" applyFont="1" applyBorder="1">
      <alignment vertical="center"/>
    </xf>
    <xf numFmtId="0" fontId="14" fillId="0" borderId="0" xfId="0" applyFont="1" applyAlignment="1">
      <alignment vertical="center" wrapText="1"/>
    </xf>
    <xf numFmtId="179" fontId="14" fillId="0" borderId="0" xfId="0" applyNumberFormat="1" applyFont="1">
      <alignment vertical="center"/>
    </xf>
    <xf numFmtId="0" fontId="14" fillId="34" borderId="1" xfId="0" applyFont="1" applyFill="1" applyBorder="1">
      <alignment vertical="center"/>
    </xf>
    <xf numFmtId="179" fontId="14" fillId="0" borderId="13" xfId="0" applyNumberFormat="1"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6" fillId="0" borderId="0" xfId="0" applyFont="1" applyAlignment="1">
      <alignment vertical="center" wrapText="1"/>
    </xf>
    <xf numFmtId="0" fontId="16" fillId="0" borderId="1" xfId="0"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horizontal="centerContinuous" vertical="center" shrinkToFit="1"/>
    </xf>
    <xf numFmtId="176" fontId="16" fillId="2" borderId="0" xfId="0" applyNumberFormat="1" applyFont="1" applyFill="1">
      <alignment vertical="center"/>
    </xf>
    <xf numFmtId="0" fontId="16" fillId="0" borderId="0" xfId="0" applyFont="1" applyAlignment="1">
      <alignment horizontal="left" vertical="center" shrinkToFit="1"/>
    </xf>
    <xf numFmtId="0" fontId="16" fillId="0" borderId="0" xfId="0" applyFont="1" applyAlignment="1">
      <alignment horizontal="left" vertical="center" wrapText="1" shrinkToFit="1"/>
    </xf>
    <xf numFmtId="0" fontId="44" fillId="0" borderId="11" xfId="0" applyFont="1" applyBorder="1" applyAlignment="1">
      <alignment horizontal="justify" vertical="center" wrapText="1"/>
    </xf>
    <xf numFmtId="0" fontId="44" fillId="0" borderId="4" xfId="0" applyFont="1" applyBorder="1" applyAlignment="1">
      <alignment horizontal="right" vertical="center" wrapText="1"/>
    </xf>
    <xf numFmtId="0" fontId="44" fillId="0" borderId="4" xfId="0" applyFont="1" applyBorder="1" applyAlignment="1">
      <alignment horizontal="justify" vertical="center" wrapText="1"/>
    </xf>
    <xf numFmtId="0" fontId="44" fillId="0" borderId="2" xfId="0" applyFont="1" applyBorder="1" applyAlignment="1">
      <alignment horizontal="justify" vertical="center" wrapText="1"/>
    </xf>
    <xf numFmtId="0" fontId="0" fillId="0" borderId="0" xfId="0" applyAlignment="1">
      <alignment horizontal="center" vertical="center"/>
    </xf>
    <xf numFmtId="0" fontId="0" fillId="0" borderId="1" xfId="0" applyBorder="1">
      <alignment vertical="center"/>
    </xf>
    <xf numFmtId="0" fontId="16" fillId="0" borderId="10" xfId="0" applyFont="1" applyBorder="1" applyAlignment="1">
      <alignment horizontal="center" vertical="center"/>
    </xf>
    <xf numFmtId="0" fontId="16" fillId="0" borderId="3" xfId="0" applyFont="1" applyBorder="1" applyAlignment="1">
      <alignment vertical="center" wrapText="1"/>
    </xf>
    <xf numFmtId="0" fontId="0" fillId="0" borderId="1" xfId="0" applyBorder="1" applyAlignment="1">
      <alignment horizontal="center" vertical="center"/>
    </xf>
    <xf numFmtId="0" fontId="53" fillId="0" borderId="0" xfId="0" applyFont="1">
      <alignment vertical="center"/>
    </xf>
    <xf numFmtId="0" fontId="53" fillId="0" borderId="1" xfId="0" applyFont="1" applyBorder="1">
      <alignment vertical="center"/>
    </xf>
    <xf numFmtId="0" fontId="0" fillId="0" borderId="3" xfId="60" applyFont="1" applyBorder="1" applyAlignment="1">
      <alignment vertical="top" wrapText="1"/>
    </xf>
    <xf numFmtId="0" fontId="0" fillId="0" borderId="1" xfId="60" applyFont="1" applyBorder="1" applyAlignment="1">
      <alignment vertical="top" wrapText="1"/>
    </xf>
    <xf numFmtId="0" fontId="53" fillId="0" borderId="1" xfId="0" applyFont="1" applyBorder="1" applyAlignment="1">
      <alignment vertical="center" wrapText="1"/>
    </xf>
    <xf numFmtId="0" fontId="16" fillId="0" borderId="16" xfId="0" applyFont="1" applyBorder="1" applyAlignment="1">
      <alignment horizontal="center" vertical="center"/>
    </xf>
    <xf numFmtId="0" fontId="53" fillId="0" borderId="10" xfId="0" applyFont="1" applyBorder="1" applyAlignment="1">
      <alignment horizontal="center" vertical="center"/>
    </xf>
    <xf numFmtId="0" fontId="53" fillId="0" borderId="16" xfId="0" applyFont="1" applyBorder="1" applyAlignment="1">
      <alignment horizontal="center" vertical="center"/>
    </xf>
    <xf numFmtId="0" fontId="0" fillId="0" borderId="13" xfId="0" applyBorder="1" applyAlignment="1">
      <alignment horizontal="center" vertical="center" wrapText="1"/>
    </xf>
    <xf numFmtId="0" fontId="16" fillId="0" borderId="4" xfId="0" applyFont="1" applyBorder="1">
      <alignment vertical="center"/>
    </xf>
    <xf numFmtId="0" fontId="16" fillId="0" borderId="2" xfId="0" applyFont="1" applyBorder="1">
      <alignment vertical="center"/>
    </xf>
    <xf numFmtId="0" fontId="16" fillId="0" borderId="1" xfId="0" applyFont="1" applyBorder="1" applyAlignment="1">
      <alignment horizontal="center" vertical="center"/>
    </xf>
    <xf numFmtId="0" fontId="14" fillId="0" borderId="0" xfId="80" applyAlignment="1">
      <alignment vertical="center" textRotation="255"/>
    </xf>
    <xf numFmtId="0" fontId="14" fillId="0" borderId="0" xfId="80" applyAlignment="1">
      <alignment horizontal="center" vertical="center"/>
    </xf>
    <xf numFmtId="0" fontId="14" fillId="0" borderId="0" xfId="80">
      <alignment vertical="center"/>
    </xf>
    <xf numFmtId="0" fontId="14" fillId="0" borderId="1" xfId="80" applyBorder="1" applyAlignment="1">
      <alignment horizontal="center" vertical="center"/>
    </xf>
    <xf numFmtId="0" fontId="14" fillId="0" borderId="1" xfId="80" applyBorder="1">
      <alignment vertical="center"/>
    </xf>
    <xf numFmtId="0" fontId="14" fillId="0" borderId="1" xfId="80" applyBorder="1" applyAlignment="1">
      <alignment vertical="center" wrapText="1"/>
    </xf>
    <xf numFmtId="0" fontId="14" fillId="0" borderId="1" xfId="80" applyBorder="1" applyAlignment="1">
      <alignment horizontal="left" vertical="center" wrapText="1"/>
    </xf>
    <xf numFmtId="12" fontId="14" fillId="0" borderId="1" xfId="80" applyNumberFormat="1" applyBorder="1" applyAlignment="1">
      <alignment horizontal="center" vertical="center"/>
    </xf>
    <xf numFmtId="0" fontId="14" fillId="0" borderId="1" xfId="80" applyBorder="1" applyAlignment="1">
      <alignment vertical="center" wrapText="1" shrinkToFit="1"/>
    </xf>
    <xf numFmtId="0" fontId="16" fillId="0" borderId="1" xfId="80" applyFont="1" applyBorder="1" applyAlignment="1">
      <alignment horizontal="center" vertical="center"/>
    </xf>
    <xf numFmtId="0" fontId="16" fillId="0" borderId="1" xfId="80" applyFont="1" applyBorder="1" applyAlignment="1">
      <alignment vertical="center" wrapText="1"/>
    </xf>
    <xf numFmtId="0" fontId="14" fillId="0" borderId="2" xfId="80" applyBorder="1" applyAlignment="1">
      <alignment vertical="center" wrapText="1"/>
    </xf>
    <xf numFmtId="0" fontId="14" fillId="42" borderId="0" xfId="80" applyFill="1">
      <alignment vertical="center"/>
    </xf>
    <xf numFmtId="0" fontId="14" fillId="0" borderId="45" xfId="80" applyBorder="1" applyAlignment="1">
      <alignment horizontal="center" vertical="center"/>
    </xf>
    <xf numFmtId="0" fontId="14" fillId="0" borderId="45" xfId="80" applyBorder="1" applyAlignment="1">
      <alignment vertical="center" wrapText="1"/>
    </xf>
    <xf numFmtId="0" fontId="14" fillId="0" borderId="45" xfId="80" applyBorder="1">
      <alignment vertical="center"/>
    </xf>
    <xf numFmtId="12" fontId="14" fillId="0" borderId="45" xfId="80" applyNumberFormat="1" applyBorder="1" applyAlignment="1">
      <alignment horizontal="center" vertical="center"/>
    </xf>
    <xf numFmtId="0" fontId="14" fillId="0" borderId="2" xfId="80" applyBorder="1" applyAlignment="1">
      <alignment horizontal="center" vertical="center"/>
    </xf>
    <xf numFmtId="0" fontId="14" fillId="0" borderId="2" xfId="80" applyBorder="1">
      <alignment vertical="center"/>
    </xf>
    <xf numFmtId="12" fontId="14" fillId="0" borderId="2" xfId="80" applyNumberFormat="1" applyBorder="1" applyAlignment="1">
      <alignment horizontal="center" vertical="center"/>
    </xf>
    <xf numFmtId="0" fontId="14" fillId="0" borderId="11" xfId="80" applyBorder="1" applyAlignment="1">
      <alignment horizontal="center" vertical="center"/>
    </xf>
    <xf numFmtId="0" fontId="14" fillId="0" borderId="11" xfId="80" applyBorder="1" applyAlignment="1">
      <alignment vertical="center" wrapText="1"/>
    </xf>
    <xf numFmtId="0" fontId="14" fillId="0" borderId="11" xfId="80" applyBorder="1">
      <alignment vertical="center"/>
    </xf>
    <xf numFmtId="12" fontId="14" fillId="0" borderId="11" xfId="80" applyNumberFormat="1" applyBorder="1" applyAlignment="1">
      <alignment horizontal="center" vertical="center"/>
    </xf>
    <xf numFmtId="0" fontId="14" fillId="0" borderId="12" xfId="80" applyBorder="1" applyAlignment="1">
      <alignment horizontal="center" vertical="center"/>
    </xf>
    <xf numFmtId="0" fontId="14" fillId="0" borderId="12" xfId="80" applyBorder="1" applyAlignment="1">
      <alignment vertical="center" wrapText="1"/>
    </xf>
    <xf numFmtId="0" fontId="14" fillId="0" borderId="12" xfId="80" applyBorder="1">
      <alignment vertical="center"/>
    </xf>
    <xf numFmtId="12" fontId="14" fillId="0" borderId="12" xfId="80" applyNumberFormat="1" applyBorder="1" applyAlignment="1">
      <alignment horizontal="center" vertical="center"/>
    </xf>
    <xf numFmtId="0" fontId="14" fillId="0" borderId="2" xfId="80" applyBorder="1" applyAlignment="1">
      <alignment vertical="center" textRotation="255"/>
    </xf>
    <xf numFmtId="0" fontId="53" fillId="0" borderId="0" xfId="80" applyFont="1">
      <alignment vertical="center"/>
    </xf>
    <xf numFmtId="0" fontId="53" fillId="0" borderId="1" xfId="80" applyFont="1" applyBorder="1">
      <alignment vertical="center"/>
    </xf>
    <xf numFmtId="0" fontId="14" fillId="0" borderId="8" xfId="80" applyBorder="1">
      <alignment vertical="center"/>
    </xf>
    <xf numFmtId="0" fontId="14" fillId="0" borderId="3" xfId="80" applyBorder="1" applyAlignment="1">
      <alignment vertical="center" wrapText="1"/>
    </xf>
    <xf numFmtId="0" fontId="53" fillId="0" borderId="3" xfId="80" applyFont="1" applyBorder="1" applyAlignment="1">
      <alignment vertical="center" wrapText="1"/>
    </xf>
    <xf numFmtId="0" fontId="3" fillId="0" borderId="0" xfId="99">
      <alignment vertical="center"/>
    </xf>
    <xf numFmtId="0" fontId="14" fillId="0" borderId="9" xfId="80" applyBorder="1">
      <alignment vertical="center"/>
    </xf>
    <xf numFmtId="0" fontId="16" fillId="0" borderId="3" xfId="80" applyFont="1" applyBorder="1" applyAlignment="1">
      <alignment vertical="center" wrapText="1"/>
    </xf>
    <xf numFmtId="0" fontId="14" fillId="0" borderId="46" xfId="80" applyBorder="1">
      <alignment vertical="center"/>
    </xf>
    <xf numFmtId="0" fontId="16" fillId="0" borderId="45" xfId="80" applyFont="1" applyBorder="1" applyAlignment="1">
      <alignment horizontal="center" vertical="center"/>
    </xf>
    <xf numFmtId="0" fontId="16" fillId="0" borderId="47" xfId="80" applyFont="1" applyBorder="1" applyAlignment="1">
      <alignment vertical="center" wrapText="1"/>
    </xf>
    <xf numFmtId="0" fontId="53" fillId="0" borderId="47" xfId="80" applyFont="1" applyBorder="1" applyAlignment="1">
      <alignment vertical="center" wrapText="1"/>
    </xf>
    <xf numFmtId="0" fontId="16" fillId="0" borderId="45" xfId="60" applyFont="1" applyBorder="1" applyAlignment="1">
      <alignment vertical="top" wrapText="1"/>
    </xf>
    <xf numFmtId="0" fontId="14" fillId="0" borderId="48" xfId="80" applyBorder="1">
      <alignment vertical="center"/>
    </xf>
    <xf numFmtId="0" fontId="14" fillId="0" borderId="49" xfId="80" applyBorder="1" applyAlignment="1">
      <alignment vertical="center" wrapText="1"/>
    </xf>
    <xf numFmtId="0" fontId="53" fillId="0" borderId="49" xfId="80" applyFont="1" applyBorder="1" applyAlignment="1">
      <alignment vertical="center" wrapText="1"/>
    </xf>
    <xf numFmtId="0" fontId="0" fillId="0" borderId="49" xfId="60" applyFont="1" applyBorder="1" applyAlignment="1">
      <alignment vertical="top" wrapText="1"/>
    </xf>
    <xf numFmtId="0" fontId="14" fillId="0" borderId="47" xfId="80" applyBorder="1" applyAlignment="1">
      <alignment vertical="center" wrapText="1"/>
    </xf>
    <xf numFmtId="0" fontId="14" fillId="0" borderId="48" xfId="80" applyBorder="1" applyAlignment="1">
      <alignment horizontal="center" vertical="center"/>
    </xf>
    <xf numFmtId="0" fontId="16" fillId="0" borderId="12" xfId="60" applyFont="1" applyBorder="1" applyAlignment="1">
      <alignment vertical="top" wrapText="1"/>
    </xf>
    <xf numFmtId="0" fontId="14" fillId="0" borderId="9" xfId="80" applyBorder="1" applyAlignment="1">
      <alignment horizontal="center" vertical="center"/>
    </xf>
    <xf numFmtId="0" fontId="14" fillId="0" borderId="46" xfId="80" applyBorder="1" applyAlignment="1">
      <alignment horizontal="center" vertical="center"/>
    </xf>
    <xf numFmtId="0" fontId="0" fillId="0" borderId="47" xfId="60" applyFont="1" applyBorder="1" applyAlignment="1">
      <alignment vertical="top" wrapText="1"/>
    </xf>
    <xf numFmtId="0" fontId="16" fillId="0" borderId="12" xfId="80" applyFont="1" applyBorder="1" applyAlignment="1">
      <alignment horizontal="center" vertical="center"/>
    </xf>
    <xf numFmtId="0" fontId="16" fillId="0" borderId="49" xfId="80" applyFont="1" applyBorder="1" applyAlignment="1">
      <alignment vertical="center" wrapText="1"/>
    </xf>
    <xf numFmtId="0" fontId="16" fillId="0" borderId="49" xfId="60" applyFont="1" applyBorder="1" applyAlignment="1">
      <alignment vertical="top" wrapText="1"/>
    </xf>
    <xf numFmtId="0" fontId="16" fillId="0" borderId="47" xfId="60" applyFont="1" applyBorder="1" applyAlignment="1">
      <alignment vertical="top" wrapText="1"/>
    </xf>
    <xf numFmtId="0" fontId="0" fillId="0" borderId="45" xfId="60" applyFont="1" applyBorder="1" applyAlignment="1">
      <alignment vertical="top" wrapText="1"/>
    </xf>
    <xf numFmtId="0" fontId="14" fillId="0" borderId="7" xfId="80" applyBorder="1" applyAlignment="1">
      <alignment vertical="center" wrapText="1"/>
    </xf>
    <xf numFmtId="0" fontId="53" fillId="0" borderId="7" xfId="80" applyFont="1" applyBorder="1" applyAlignment="1">
      <alignment vertical="center" wrapText="1"/>
    </xf>
    <xf numFmtId="0" fontId="0" fillId="0" borderId="7" xfId="60" applyFont="1" applyBorder="1" applyAlignment="1">
      <alignment vertical="top" wrapText="1"/>
    </xf>
    <xf numFmtId="0" fontId="14" fillId="0" borderId="49" xfId="80" applyBorder="1">
      <alignment vertical="center"/>
    </xf>
    <xf numFmtId="0" fontId="53" fillId="0" borderId="12" xfId="80" applyFont="1" applyBorder="1" applyAlignment="1">
      <alignment vertical="center" wrapText="1"/>
    </xf>
    <xf numFmtId="0" fontId="0" fillId="0" borderId="12" xfId="60" applyFont="1" applyBorder="1" applyAlignment="1">
      <alignment vertical="top" wrapText="1"/>
    </xf>
    <xf numFmtId="0" fontId="14" fillId="0" borderId="5" xfId="80" applyBorder="1" applyAlignment="1">
      <alignment horizontal="center" vertical="center"/>
    </xf>
    <xf numFmtId="0" fontId="14" fillId="0" borderId="3" xfId="80" applyBorder="1">
      <alignment vertical="center"/>
    </xf>
    <xf numFmtId="0" fontId="53" fillId="0" borderId="1" xfId="80" applyFont="1" applyBorder="1" applyAlignment="1">
      <alignment vertical="center" wrapText="1"/>
    </xf>
    <xf numFmtId="0" fontId="14" fillId="0" borderId="8" xfId="80" applyBorder="1" applyAlignment="1">
      <alignment horizontal="center" vertical="center"/>
    </xf>
    <xf numFmtId="0" fontId="14" fillId="0" borderId="47" xfId="80" applyBorder="1">
      <alignment vertical="center"/>
    </xf>
    <xf numFmtId="0" fontId="53" fillId="0" borderId="45" xfId="80" applyFont="1" applyBorder="1" applyAlignment="1">
      <alignment vertical="center" wrapText="1"/>
    </xf>
    <xf numFmtId="0" fontId="16" fillId="0" borderId="2" xfId="60" applyFont="1" applyBorder="1" applyAlignment="1">
      <alignment vertical="top" wrapText="1"/>
    </xf>
    <xf numFmtId="0" fontId="14" fillId="0" borderId="7" xfId="80" applyBorder="1">
      <alignment vertical="center"/>
    </xf>
    <xf numFmtId="0" fontId="16" fillId="0" borderId="1" xfId="0" applyFont="1" applyBorder="1">
      <alignment vertical="center"/>
    </xf>
    <xf numFmtId="0" fontId="56" fillId="0" borderId="4" xfId="80" applyFont="1" applyBorder="1" applyAlignment="1">
      <alignment horizontal="center" vertical="center" textRotation="255"/>
    </xf>
    <xf numFmtId="0" fontId="0" fillId="0" borderId="16" xfId="0" applyBorder="1" applyAlignment="1">
      <alignment vertical="center" wrapText="1"/>
    </xf>
    <xf numFmtId="0" fontId="14" fillId="0" borderId="4" xfId="80" applyBorder="1" applyAlignment="1">
      <alignment horizontal="center" vertical="center"/>
    </xf>
    <xf numFmtId="0" fontId="0" fillId="0" borderId="45" xfId="80" applyFont="1" applyBorder="1" applyAlignment="1">
      <alignment horizontal="center" vertical="center"/>
    </xf>
    <xf numFmtId="0" fontId="0" fillId="0" borderId="45" xfId="80" applyFont="1" applyBorder="1" applyAlignment="1">
      <alignment vertical="center" wrapText="1"/>
    </xf>
    <xf numFmtId="0" fontId="16" fillId="0" borderId="6" xfId="0" applyFont="1" applyBorder="1">
      <alignment vertical="center"/>
    </xf>
    <xf numFmtId="0" fontId="0" fillId="0" borderId="9" xfId="80" applyFont="1" applyBorder="1" applyAlignment="1">
      <alignment horizontal="center" vertical="center"/>
    </xf>
    <xf numFmtId="0" fontId="57" fillId="0" borderId="0" xfId="0" applyFont="1">
      <alignment vertical="center"/>
    </xf>
    <xf numFmtId="0" fontId="0" fillId="0" borderId="16" xfId="0" applyBorder="1" applyAlignment="1">
      <alignment horizontal="center" vertical="center" wrapText="1"/>
    </xf>
    <xf numFmtId="0" fontId="0" fillId="0" borderId="4" xfId="80" applyFont="1" applyBorder="1">
      <alignment vertical="center"/>
    </xf>
    <xf numFmtId="0" fontId="53" fillId="0" borderId="2" xfId="80" applyFont="1" applyBorder="1" applyAlignment="1">
      <alignment vertical="center" wrapText="1"/>
    </xf>
    <xf numFmtId="0" fontId="53" fillId="0" borderId="41" xfId="80" applyFont="1" applyBorder="1" applyAlignment="1">
      <alignment vertical="center" wrapText="1"/>
    </xf>
    <xf numFmtId="0" fontId="16" fillId="0" borderId="41" xfId="60" applyFont="1" applyBorder="1" applyAlignment="1">
      <alignment vertical="top" wrapText="1"/>
    </xf>
    <xf numFmtId="0" fontId="14" fillId="0" borderId="15" xfId="80" applyBorder="1">
      <alignment vertical="center"/>
    </xf>
    <xf numFmtId="0" fontId="16" fillId="0" borderId="1" xfId="80" applyFont="1" applyBorder="1">
      <alignment vertical="center"/>
    </xf>
    <xf numFmtId="0" fontId="16" fillId="0" borderId="3" xfId="80" applyFont="1" applyBorder="1">
      <alignment vertical="center"/>
    </xf>
    <xf numFmtId="0" fontId="0" fillId="0" borderId="1" xfId="80" applyFont="1" applyBorder="1" applyAlignment="1">
      <alignment horizontal="center" vertical="center"/>
    </xf>
    <xf numFmtId="0" fontId="53" fillId="0" borderId="14" xfId="80" applyFont="1" applyBorder="1" applyAlignment="1">
      <alignment vertical="center" wrapText="1"/>
    </xf>
    <xf numFmtId="0" fontId="16" fillId="0" borderId="11" xfId="60" applyFont="1" applyBorder="1" applyAlignment="1">
      <alignment vertical="top" wrapText="1"/>
    </xf>
    <xf numFmtId="0" fontId="14" fillId="0" borderId="4" xfId="80" applyBorder="1">
      <alignment vertical="center"/>
    </xf>
    <xf numFmtId="0" fontId="0" fillId="0" borderId="12" xfId="80" applyFont="1" applyBorder="1">
      <alignment vertical="center"/>
    </xf>
    <xf numFmtId="176" fontId="16" fillId="0" borderId="29" xfId="10" applyNumberFormat="1" applyFont="1" applyBorder="1" applyAlignment="1">
      <alignment vertical="center"/>
    </xf>
    <xf numFmtId="176" fontId="16" fillId="0" borderId="1" xfId="10" applyNumberFormat="1" applyFont="1" applyBorder="1" applyAlignment="1" applyProtection="1">
      <alignment horizontal="right" vertical="center"/>
      <protection locked="0"/>
    </xf>
    <xf numFmtId="176" fontId="16" fillId="34" borderId="3" xfId="10" applyNumberFormat="1" applyFont="1" applyFill="1" applyBorder="1" applyAlignment="1">
      <alignment vertical="center"/>
    </xf>
    <xf numFmtId="3" fontId="16" fillId="0" borderId="2" xfId="10" applyNumberFormat="1" applyFont="1" applyBorder="1" applyAlignment="1">
      <alignment horizontal="center" vertical="center"/>
    </xf>
    <xf numFmtId="0" fontId="0" fillId="0" borderId="4" xfId="80" applyFont="1" applyBorder="1" applyAlignment="1">
      <alignment horizontal="center" vertical="center"/>
    </xf>
    <xf numFmtId="0" fontId="0" fillId="0" borderId="4" xfId="80" applyFont="1" applyBorder="1" applyAlignment="1">
      <alignment vertical="center" wrapText="1"/>
    </xf>
    <xf numFmtId="12" fontId="14" fillId="0" borderId="4" xfId="80" applyNumberFormat="1" applyBorder="1" applyAlignment="1">
      <alignment horizontal="center" vertical="center"/>
    </xf>
    <xf numFmtId="12" fontId="14" fillId="0" borderId="0" xfId="80" applyNumberFormat="1" applyAlignment="1">
      <alignment horizontal="center" vertical="center"/>
    </xf>
    <xf numFmtId="0" fontId="0" fillId="0" borderId="1" xfId="80" applyFont="1" applyBorder="1" applyAlignment="1">
      <alignment vertical="center" wrapText="1"/>
    </xf>
    <xf numFmtId="0" fontId="16" fillId="0" borderId="45" xfId="0" applyFont="1" applyBorder="1" applyAlignment="1">
      <alignment vertical="center" wrapText="1"/>
    </xf>
    <xf numFmtId="12" fontId="0" fillId="0" borderId="1" xfId="80" applyNumberFormat="1" applyFont="1" applyBorder="1" applyAlignment="1">
      <alignment horizontal="center" vertical="center"/>
    </xf>
    <xf numFmtId="0" fontId="0" fillId="0" borderId="41" xfId="80" applyFont="1" applyBorder="1" applyAlignment="1">
      <alignment horizontal="center" vertical="center"/>
    </xf>
    <xf numFmtId="0" fontId="0" fillId="0" borderId="52" xfId="80" applyFont="1" applyBorder="1" applyAlignment="1">
      <alignment horizontal="center" vertical="center"/>
    </xf>
    <xf numFmtId="0" fontId="14" fillId="0" borderId="51" xfId="80" applyBorder="1" applyAlignment="1">
      <alignment horizontal="center" vertical="center" wrapText="1"/>
    </xf>
    <xf numFmtId="0" fontId="14" fillId="0" borderId="51" xfId="80" applyBorder="1" applyAlignment="1">
      <alignment horizontal="center" vertical="center"/>
    </xf>
    <xf numFmtId="0" fontId="0" fillId="0" borderId="53" xfId="80" applyFont="1" applyBorder="1" applyAlignment="1">
      <alignment vertical="center" wrapText="1"/>
    </xf>
    <xf numFmtId="0" fontId="53" fillId="0" borderId="53" xfId="80" applyFont="1" applyBorder="1" applyAlignment="1">
      <alignment vertical="center" wrapText="1"/>
    </xf>
    <xf numFmtId="0" fontId="0" fillId="0" borderId="53" xfId="60" applyFont="1" applyBorder="1" applyAlignment="1">
      <alignment vertical="top" wrapText="1"/>
    </xf>
    <xf numFmtId="0" fontId="0" fillId="0" borderId="51" xfId="80" applyFont="1" applyBorder="1">
      <alignment vertical="center"/>
    </xf>
    <xf numFmtId="0" fontId="0" fillId="0" borderId="1" xfId="80" applyFont="1" applyBorder="1">
      <alignment vertical="center"/>
    </xf>
    <xf numFmtId="0" fontId="0" fillId="0" borderId="2" xfId="80" applyFont="1" applyBorder="1">
      <alignment vertical="center"/>
    </xf>
    <xf numFmtId="0" fontId="14" fillId="0" borderId="44" xfId="80" applyBorder="1" applyAlignment="1">
      <alignment horizontal="center" vertical="center"/>
    </xf>
    <xf numFmtId="0" fontId="53" fillId="0" borderId="50" xfId="80" applyFont="1" applyBorder="1" applyAlignment="1">
      <alignment vertical="center" wrapText="1"/>
    </xf>
    <xf numFmtId="0" fontId="14" fillId="0" borderId="41" xfId="80" applyBorder="1" applyAlignment="1">
      <alignment horizontal="center" vertical="center"/>
    </xf>
    <xf numFmtId="0" fontId="53" fillId="0" borderId="55" xfId="80" applyFont="1" applyBorder="1" applyAlignment="1">
      <alignment vertical="center" wrapText="1"/>
    </xf>
    <xf numFmtId="0" fontId="0" fillId="0" borderId="55" xfId="60" applyFont="1" applyBorder="1" applyAlignment="1">
      <alignment vertical="top" wrapText="1"/>
    </xf>
    <xf numFmtId="0" fontId="0" fillId="0" borderId="41" xfId="80" applyFont="1" applyBorder="1">
      <alignment vertical="center"/>
    </xf>
    <xf numFmtId="0" fontId="0" fillId="0" borderId="1" xfId="80" applyFont="1" applyBorder="1" applyAlignment="1">
      <alignment horizontal="left" vertical="center" wrapText="1"/>
    </xf>
    <xf numFmtId="0" fontId="0" fillId="0" borderId="41" xfId="80" applyFont="1" applyBorder="1" applyAlignment="1">
      <alignment horizontal="left" vertical="center" wrapText="1"/>
    </xf>
    <xf numFmtId="0" fontId="0" fillId="0" borderId="44" xfId="80" applyFont="1" applyBorder="1" applyAlignment="1">
      <alignment horizontal="center" vertical="center"/>
    </xf>
    <xf numFmtId="0" fontId="0" fillId="0" borderId="46" xfId="80" applyFont="1" applyBorder="1" applyAlignment="1">
      <alignment horizontal="center" vertical="center"/>
    </xf>
    <xf numFmtId="0" fontId="0" fillId="0" borderId="2" xfId="60" applyFont="1" applyBorder="1" applyAlignment="1">
      <alignment vertical="top" wrapText="1"/>
    </xf>
    <xf numFmtId="0" fontId="0" fillId="0" borderId="2" xfId="80" applyFont="1" applyBorder="1" applyAlignment="1">
      <alignment horizontal="left" vertical="center" wrapText="1"/>
    </xf>
    <xf numFmtId="0" fontId="14" fillId="0" borderId="12" xfId="80" applyBorder="1" applyAlignment="1">
      <alignment horizontal="left" vertical="center" wrapText="1"/>
    </xf>
    <xf numFmtId="0" fontId="0" fillId="0" borderId="0" xfId="80" applyFont="1" applyAlignment="1">
      <alignment horizontal="center" vertical="center"/>
    </xf>
    <xf numFmtId="0" fontId="0" fillId="0" borderId="45" xfId="80" applyFont="1" applyBorder="1" applyAlignment="1">
      <alignment horizontal="left" vertical="center" wrapText="1"/>
    </xf>
    <xf numFmtId="0" fontId="16" fillId="0" borderId="45" xfId="80" applyFont="1" applyBorder="1">
      <alignment vertical="center"/>
    </xf>
    <xf numFmtId="0" fontId="16" fillId="0" borderId="12" xfId="80" applyFont="1" applyBorder="1">
      <alignment vertical="center"/>
    </xf>
    <xf numFmtId="0" fontId="16" fillId="0" borderId="2" xfId="80" applyFont="1" applyBorder="1">
      <alignment vertical="center"/>
    </xf>
    <xf numFmtId="0" fontId="16" fillId="0" borderId="11" xfId="80" applyFont="1" applyBorder="1" applyAlignment="1">
      <alignment vertical="center" wrapText="1"/>
    </xf>
    <xf numFmtId="0" fontId="16" fillId="0" borderId="0" xfId="80" applyFont="1">
      <alignment vertical="center"/>
    </xf>
    <xf numFmtId="0" fontId="16" fillId="0" borderId="4" xfId="80" applyFont="1" applyBorder="1" applyAlignment="1">
      <alignment horizontal="center" vertical="center"/>
    </xf>
    <xf numFmtId="0" fontId="16" fillId="0" borderId="2" xfId="80" applyFont="1" applyBorder="1" applyAlignment="1">
      <alignment vertical="center" wrapText="1"/>
    </xf>
    <xf numFmtId="0" fontId="16" fillId="0" borderId="41" xfId="80" applyFont="1" applyBorder="1" applyAlignment="1">
      <alignment horizontal="center" vertical="center"/>
    </xf>
    <xf numFmtId="0" fontId="16" fillId="0" borderId="41" xfId="80" applyFont="1" applyBorder="1" applyAlignment="1">
      <alignment vertical="center" wrapText="1"/>
    </xf>
    <xf numFmtId="0" fontId="16" fillId="0" borderId="11" xfId="80" applyFont="1" applyBorder="1" applyAlignment="1">
      <alignment horizontal="center" vertical="center"/>
    </xf>
    <xf numFmtId="0" fontId="16" fillId="0" borderId="11" xfId="80" applyFont="1" applyBorder="1">
      <alignment vertical="center"/>
    </xf>
    <xf numFmtId="0" fontId="16" fillId="0" borderId="14" xfId="80" applyFont="1" applyBorder="1">
      <alignment vertical="center"/>
    </xf>
    <xf numFmtId="0" fontId="16" fillId="0" borderId="47" xfId="80" applyFont="1" applyBorder="1">
      <alignment vertical="center"/>
    </xf>
    <xf numFmtId="176" fontId="16" fillId="0" borderId="28" xfId="10" applyNumberFormat="1" applyFont="1" applyBorder="1" applyAlignment="1">
      <alignment horizontal="right" vertical="center"/>
    </xf>
    <xf numFmtId="0" fontId="16" fillId="0" borderId="1" xfId="10" applyFont="1" applyBorder="1" applyAlignment="1" applyProtection="1">
      <alignment vertical="center" wrapText="1" shrinkToFit="1"/>
      <protection locked="0"/>
    </xf>
    <xf numFmtId="176" fontId="16" fillId="0" borderId="3" xfId="10" applyNumberFormat="1" applyFont="1" applyBorder="1" applyAlignment="1" applyProtection="1">
      <alignment horizontal="right" vertical="center"/>
      <protection locked="0"/>
    </xf>
    <xf numFmtId="176" fontId="16" fillId="0" borderId="1" xfId="10" applyNumberFormat="1" applyFont="1" applyBorder="1" applyAlignment="1" applyProtection="1">
      <alignment vertical="center"/>
      <protection locked="0"/>
    </xf>
    <xf numFmtId="176" fontId="16" fillId="0" borderId="2" xfId="10" applyNumberFormat="1" applyFont="1" applyBorder="1" applyAlignment="1" applyProtection="1">
      <alignment vertical="center"/>
      <protection locked="0"/>
    </xf>
    <xf numFmtId="0" fontId="2" fillId="0" borderId="0" xfId="100">
      <alignment vertical="center"/>
    </xf>
    <xf numFmtId="0" fontId="0" fillId="0" borderId="0" xfId="100" applyFont="1">
      <alignment vertical="center"/>
    </xf>
    <xf numFmtId="0" fontId="58" fillId="0" borderId="0" xfId="100" applyFont="1">
      <alignment vertical="center"/>
    </xf>
    <xf numFmtId="0" fontId="59" fillId="0" borderId="0" xfId="100" applyFont="1">
      <alignment vertical="center"/>
    </xf>
    <xf numFmtId="0" fontId="2" fillId="34" borderId="59" xfId="100" applyFill="1" applyBorder="1" applyAlignment="1">
      <alignment horizontal="center" vertical="center" wrapText="1"/>
    </xf>
    <xf numFmtId="0" fontId="2" fillId="34" borderId="16" xfId="100" applyFill="1" applyBorder="1" applyAlignment="1">
      <alignment horizontal="center" vertical="center"/>
    </xf>
    <xf numFmtId="0" fontId="2" fillId="34" borderId="3" xfId="100" applyFill="1" applyBorder="1" applyAlignment="1">
      <alignment horizontal="center" vertical="center"/>
    </xf>
    <xf numFmtId="0" fontId="63" fillId="34" borderId="45" xfId="100" applyFont="1" applyFill="1" applyBorder="1" applyAlignment="1">
      <alignment horizontal="center" vertical="center" wrapText="1"/>
    </xf>
    <xf numFmtId="0" fontId="63" fillId="34" borderId="70" xfId="100" applyFont="1" applyFill="1" applyBorder="1" applyAlignment="1">
      <alignment horizontal="center" vertical="center" wrapText="1"/>
    </xf>
    <xf numFmtId="0" fontId="63" fillId="34" borderId="11" xfId="100" applyFont="1" applyFill="1" applyBorder="1" applyAlignment="1">
      <alignment horizontal="center" vertical="center" wrapText="1"/>
    </xf>
    <xf numFmtId="0" fontId="63" fillId="34" borderId="8" xfId="100" applyFont="1" applyFill="1" applyBorder="1" applyAlignment="1">
      <alignment horizontal="center" vertical="center" wrapText="1"/>
    </xf>
    <xf numFmtId="0" fontId="2" fillId="0" borderId="80" xfId="100" applyBorder="1" applyAlignment="1">
      <alignment horizontal="center" vertical="center"/>
    </xf>
    <xf numFmtId="0" fontId="2" fillId="0" borderId="82" xfId="100" applyBorder="1" applyAlignment="1">
      <alignment horizontal="center" vertical="center" wrapText="1"/>
    </xf>
    <xf numFmtId="0" fontId="2" fillId="0" borderId="81" xfId="100" applyBorder="1" applyAlignment="1">
      <alignment horizontal="center" vertical="center" wrapText="1"/>
    </xf>
    <xf numFmtId="0" fontId="2" fillId="0" borderId="84" xfId="100" applyBorder="1" applyAlignment="1">
      <alignment horizontal="center" vertical="center" wrapText="1"/>
    </xf>
    <xf numFmtId="0" fontId="2" fillId="0" borderId="83" xfId="100" applyBorder="1" applyAlignment="1">
      <alignment horizontal="center" vertical="center" wrapText="1"/>
    </xf>
    <xf numFmtId="0" fontId="2" fillId="0" borderId="85" xfId="100" applyBorder="1" applyAlignment="1">
      <alignment horizontal="center" vertical="center" wrapText="1"/>
    </xf>
    <xf numFmtId="0" fontId="2" fillId="0" borderId="81" xfId="100" applyBorder="1" applyAlignment="1">
      <alignment vertical="center" wrapText="1"/>
    </xf>
    <xf numFmtId="0" fontId="2" fillId="0" borderId="87" xfId="100" applyBorder="1" applyAlignment="1">
      <alignment horizontal="center" vertical="center" wrapText="1"/>
    </xf>
    <xf numFmtId="0" fontId="2" fillId="0" borderId="88" xfId="100" applyBorder="1" applyAlignment="1">
      <alignment horizontal="center" vertical="center" wrapText="1"/>
    </xf>
    <xf numFmtId="0" fontId="2" fillId="0" borderId="89" xfId="100" applyBorder="1" applyAlignment="1">
      <alignment horizontal="center" vertical="center" wrapText="1"/>
    </xf>
    <xf numFmtId="0" fontId="2" fillId="0" borderId="90" xfId="100" applyBorder="1" applyAlignment="1">
      <alignment horizontal="center" vertical="center" wrapText="1"/>
    </xf>
    <xf numFmtId="0" fontId="2" fillId="0" borderId="91" xfId="100" applyBorder="1" applyAlignment="1">
      <alignment horizontal="center" vertical="center" wrapText="1"/>
    </xf>
    <xf numFmtId="0" fontId="2" fillId="0" borderId="86" xfId="100" applyBorder="1" applyAlignment="1">
      <alignment horizontal="center" vertical="center" wrapText="1"/>
    </xf>
    <xf numFmtId="0" fontId="2" fillId="0" borderId="92" xfId="100" applyBorder="1" applyAlignment="1">
      <alignment horizontal="center" vertical="center" wrapText="1"/>
    </xf>
    <xf numFmtId="0" fontId="2" fillId="0" borderId="93" xfId="100" applyBorder="1" applyAlignment="1">
      <alignment horizontal="center" vertical="center" wrapText="1"/>
    </xf>
    <xf numFmtId="0" fontId="2" fillId="0" borderId="95" xfId="100" applyBorder="1" applyAlignment="1">
      <alignment horizontal="center" vertical="center"/>
    </xf>
    <xf numFmtId="0" fontId="2" fillId="0" borderId="96" xfId="100" applyBorder="1" applyAlignment="1">
      <alignment vertical="center" wrapText="1"/>
    </xf>
    <xf numFmtId="0" fontId="2" fillId="0" borderId="97" xfId="100" applyBorder="1" applyAlignment="1">
      <alignment horizontal="center" vertical="center" wrapText="1"/>
    </xf>
    <xf numFmtId="0" fontId="2" fillId="0" borderId="98" xfId="100" applyBorder="1" applyAlignment="1">
      <alignment horizontal="center" vertical="center" wrapText="1"/>
    </xf>
    <xf numFmtId="0" fontId="2" fillId="0" borderId="96" xfId="100" applyBorder="1" applyAlignment="1">
      <alignment horizontal="center" vertical="center" wrapText="1"/>
    </xf>
    <xf numFmtId="0" fontId="2" fillId="0" borderId="99" xfId="100" applyBorder="1" applyAlignment="1">
      <alignment horizontal="center" vertical="center" wrapText="1"/>
    </xf>
    <xf numFmtId="0" fontId="2" fillId="0" borderId="100" xfId="100" applyBorder="1" applyAlignment="1">
      <alignment horizontal="center" vertical="center" wrapText="1"/>
    </xf>
    <xf numFmtId="0" fontId="2" fillId="0" borderId="101" xfId="100" applyBorder="1" applyAlignment="1">
      <alignment horizontal="center" vertical="center" wrapText="1"/>
    </xf>
    <xf numFmtId="0" fontId="2" fillId="0" borderId="0" xfId="100" applyAlignment="1">
      <alignment horizontal="center" vertical="center"/>
    </xf>
    <xf numFmtId="0" fontId="64" fillId="0" borderId="0" xfId="0" applyFont="1" applyAlignment="1">
      <alignment horizontal="centerContinuous" vertical="center"/>
    </xf>
    <xf numFmtId="0" fontId="16" fillId="0" borderId="3" xfId="0" applyFont="1" applyBorder="1" applyAlignment="1">
      <alignment horizontal="center" vertical="center"/>
    </xf>
    <xf numFmtId="0" fontId="16" fillId="0" borderId="9" xfId="0" applyFont="1" applyBorder="1" applyAlignment="1">
      <alignment horizontal="left" vertical="center" shrinkToFit="1"/>
    </xf>
    <xf numFmtId="0" fontId="16" fillId="0" borderId="11" xfId="0" applyFont="1" applyBorder="1" applyAlignment="1">
      <alignment horizontal="center" vertical="center"/>
    </xf>
    <xf numFmtId="3" fontId="16" fillId="0" borderId="4" xfId="0" applyNumberFormat="1" applyFont="1" applyBorder="1" applyAlignment="1">
      <alignment horizontal="right" vertical="center"/>
    </xf>
    <xf numFmtId="0" fontId="16" fillId="34" borderId="9" xfId="0" applyFont="1" applyFill="1" applyBorder="1" applyAlignment="1">
      <alignment horizontal="left" vertical="center"/>
    </xf>
    <xf numFmtId="3" fontId="16" fillId="34" borderId="9" xfId="0" applyNumberFormat="1" applyFont="1" applyFill="1" applyBorder="1" applyAlignment="1">
      <alignment horizontal="right" vertical="center"/>
    </xf>
    <xf numFmtId="0" fontId="16" fillId="34" borderId="4" xfId="0" applyFont="1" applyFill="1" applyBorder="1">
      <alignment vertical="center"/>
    </xf>
    <xf numFmtId="3" fontId="16" fillId="34" borderId="4" xfId="0" applyNumberFormat="1" applyFont="1" applyFill="1" applyBorder="1" applyAlignment="1">
      <alignment horizontal="right" vertical="center"/>
    </xf>
    <xf numFmtId="0" fontId="16" fillId="34" borderId="5" xfId="0" applyFont="1" applyFill="1" applyBorder="1" applyAlignment="1">
      <alignment horizontal="left" vertical="center"/>
    </xf>
    <xf numFmtId="3" fontId="16" fillId="34" borderId="2" xfId="0" applyNumberFormat="1" applyFont="1" applyFill="1" applyBorder="1" applyAlignment="1">
      <alignment horizontal="right" vertical="center"/>
    </xf>
    <xf numFmtId="3" fontId="16" fillId="0" borderId="2" xfId="0" applyNumberFormat="1" applyFont="1" applyBorder="1" applyAlignment="1">
      <alignment horizontal="right" vertical="center"/>
    </xf>
    <xf numFmtId="0" fontId="16" fillId="34" borderId="2" xfId="0" applyFont="1" applyFill="1" applyBorder="1">
      <alignment vertical="center"/>
    </xf>
    <xf numFmtId="0" fontId="16" fillId="0" borderId="2" xfId="0" applyFont="1" applyBorder="1" applyAlignment="1">
      <alignment horizontal="center" vertical="center"/>
    </xf>
    <xf numFmtId="3" fontId="16" fillId="0" borderId="2" xfId="0" applyNumberFormat="1" applyFont="1" applyBorder="1">
      <alignment vertical="center"/>
    </xf>
    <xf numFmtId="0" fontId="16" fillId="0" borderId="8" xfId="0" applyFont="1" applyBorder="1" applyAlignment="1">
      <alignment horizontal="left" vertical="center"/>
    </xf>
    <xf numFmtId="3" fontId="16" fillId="0" borderId="11" xfId="0" applyNumberFormat="1" applyFont="1" applyBorder="1" applyAlignment="1">
      <alignment horizontal="right" vertical="center"/>
    </xf>
    <xf numFmtId="0" fontId="16" fillId="34" borderId="5" xfId="0" applyFont="1" applyFill="1" applyBorder="1" applyAlignment="1">
      <alignment horizontal="center" vertical="center"/>
    </xf>
    <xf numFmtId="3" fontId="16" fillId="0" borderId="1" xfId="0" applyNumberFormat="1" applyFont="1" applyBorder="1" applyAlignment="1">
      <alignment horizontal="right" vertical="center"/>
    </xf>
    <xf numFmtId="3" fontId="16" fillId="0" borderId="0" xfId="0" applyNumberFormat="1" applyFont="1" applyAlignment="1">
      <alignment horizontal="right" vertical="center"/>
    </xf>
    <xf numFmtId="0" fontId="16" fillId="0" borderId="8" xfId="0" applyFont="1" applyBorder="1" applyAlignment="1">
      <alignment horizontal="center" vertical="center"/>
    </xf>
    <xf numFmtId="3" fontId="16" fillId="0" borderId="11" xfId="0" applyNumberFormat="1" applyFont="1" applyBorder="1" applyAlignment="1">
      <alignment horizontal="center" vertical="center"/>
    </xf>
    <xf numFmtId="3" fontId="16" fillId="0" borderId="1" xfId="0" applyNumberFormat="1" applyFont="1" applyBorder="1" applyAlignment="1">
      <alignment horizontal="centerContinuous" vertical="center"/>
    </xf>
    <xf numFmtId="3" fontId="16" fillId="0" borderId="10" xfId="0" applyNumberFormat="1" applyFont="1" applyBorder="1" applyAlignment="1">
      <alignment horizontal="centerContinuous" vertical="center"/>
    </xf>
    <xf numFmtId="0" fontId="16" fillId="0" borderId="3" xfId="0" applyFont="1" applyBorder="1" applyAlignment="1">
      <alignment horizontal="centerContinuous" vertical="center"/>
    </xf>
    <xf numFmtId="0" fontId="16" fillId="0" borderId="5" xfId="0" applyFont="1" applyBorder="1">
      <alignment vertical="center"/>
    </xf>
    <xf numFmtId="0" fontId="16" fillId="0" borderId="10" xfId="0" applyFont="1" applyBorder="1" applyAlignment="1">
      <alignment vertical="center" shrinkToFit="1"/>
    </xf>
    <xf numFmtId="3" fontId="16" fillId="34" borderId="1" xfId="0" applyNumberFormat="1" applyFont="1" applyFill="1" applyBorder="1" applyAlignment="1">
      <alignment horizontal="right" vertical="center"/>
    </xf>
    <xf numFmtId="0" fontId="16" fillId="0" borderId="5" xfId="0" applyFont="1" applyBorder="1" applyAlignment="1">
      <alignment horizontal="center" vertical="center"/>
    </xf>
    <xf numFmtId="3" fontId="16" fillId="0" borderId="5" xfId="0" applyNumberFormat="1" applyFont="1" applyBorder="1" applyAlignment="1">
      <alignment horizontal="right" vertical="center"/>
    </xf>
    <xf numFmtId="3" fontId="16" fillId="0" borderId="6" xfId="0" applyNumberFormat="1" applyFont="1" applyBorder="1" applyAlignment="1">
      <alignment horizontal="right" vertical="center"/>
    </xf>
    <xf numFmtId="3" fontId="16" fillId="0" borderId="7" xfId="0" applyNumberFormat="1" applyFont="1" applyBorder="1" applyAlignment="1">
      <alignment horizontal="right" vertical="center"/>
    </xf>
    <xf numFmtId="179" fontId="16" fillId="35" borderId="13" xfId="0" applyNumberFormat="1" applyFont="1" applyFill="1" applyBorder="1">
      <alignment vertical="center"/>
    </xf>
    <xf numFmtId="0" fontId="16" fillId="0" borderId="9" xfId="0" applyFont="1" applyBorder="1">
      <alignment vertical="center"/>
    </xf>
    <xf numFmtId="0" fontId="16" fillId="0" borderId="13" xfId="0" applyFont="1" applyBorder="1">
      <alignment vertical="center"/>
    </xf>
    <xf numFmtId="0" fontId="16" fillId="34" borderId="1" xfId="0" applyFont="1" applyFill="1" applyBorder="1">
      <alignment vertical="center"/>
    </xf>
    <xf numFmtId="0" fontId="16" fillId="0" borderId="7" xfId="0" applyFont="1" applyBorder="1">
      <alignment vertical="center"/>
    </xf>
    <xf numFmtId="3" fontId="16" fillId="0" borderId="0" xfId="0" applyNumberFormat="1" applyFont="1">
      <alignment vertical="center"/>
    </xf>
    <xf numFmtId="0" fontId="2" fillId="0" borderId="94" xfId="100" applyBorder="1" applyAlignment="1">
      <alignment horizontal="center" vertical="center"/>
    </xf>
    <xf numFmtId="0" fontId="2" fillId="0" borderId="102" xfId="100" applyBorder="1" applyAlignment="1">
      <alignment vertical="center" wrapText="1"/>
    </xf>
    <xf numFmtId="0" fontId="2" fillId="0" borderId="103" xfId="100" applyBorder="1" applyAlignment="1">
      <alignment horizontal="center" vertical="center" wrapText="1"/>
    </xf>
    <xf numFmtId="180" fontId="16" fillId="0" borderId="9" xfId="0" applyNumberFormat="1" applyFont="1" applyBorder="1" applyAlignment="1">
      <alignment horizontal="right" vertical="center"/>
    </xf>
    <xf numFmtId="3" fontId="16" fillId="0" borderId="104" xfId="0" applyNumberFormat="1" applyFont="1" applyBorder="1" applyAlignment="1">
      <alignment horizontal="center" vertical="center"/>
    </xf>
    <xf numFmtId="3" fontId="66" fillId="0" borderId="10" xfId="0" applyNumberFormat="1" applyFont="1" applyBorder="1" applyAlignment="1">
      <alignment horizontal="center" vertical="center"/>
    </xf>
    <xf numFmtId="3" fontId="53" fillId="0" borderId="0" xfId="0" applyNumberFormat="1" applyFont="1" applyAlignment="1">
      <alignment horizontal="left" vertical="center"/>
    </xf>
    <xf numFmtId="0" fontId="16" fillId="43" borderId="0" xfId="10" applyFont="1" applyFill="1" applyAlignment="1">
      <alignment horizontal="right" vertical="center"/>
    </xf>
    <xf numFmtId="0" fontId="16" fillId="43" borderId="1" xfId="10" applyFont="1" applyFill="1" applyBorder="1" applyAlignment="1" applyProtection="1">
      <alignment vertical="center" wrapText="1" shrinkToFit="1"/>
      <protection locked="0"/>
    </xf>
    <xf numFmtId="0" fontId="16" fillId="43" borderId="3" xfId="10" applyFont="1" applyFill="1" applyBorder="1" applyAlignment="1" applyProtection="1">
      <alignment vertical="center" wrapText="1" shrinkToFit="1"/>
      <protection locked="0"/>
    </xf>
    <xf numFmtId="0" fontId="16" fillId="43" borderId="3" xfId="10" applyFont="1" applyFill="1" applyBorder="1" applyAlignment="1" applyProtection="1">
      <alignment vertical="center" wrapText="1"/>
      <protection locked="0"/>
    </xf>
    <xf numFmtId="12" fontId="16" fillId="43" borderId="1" xfId="10" applyNumberFormat="1" applyFont="1" applyFill="1" applyBorder="1" applyAlignment="1">
      <alignment horizontal="right" vertical="center"/>
    </xf>
    <xf numFmtId="176" fontId="16" fillId="43" borderId="1" xfId="10" applyNumberFormat="1" applyFont="1" applyFill="1" applyBorder="1" applyAlignment="1" applyProtection="1">
      <alignment vertical="center"/>
      <protection locked="0"/>
    </xf>
    <xf numFmtId="176" fontId="16" fillId="43" borderId="1" xfId="10" applyNumberFormat="1" applyFont="1" applyFill="1" applyBorder="1" applyAlignment="1">
      <alignment vertical="center"/>
    </xf>
    <xf numFmtId="176" fontId="16" fillId="43" borderId="1" xfId="10" applyNumberFormat="1" applyFont="1" applyFill="1" applyBorder="1" applyAlignment="1" applyProtection="1">
      <alignment horizontal="right" vertical="center"/>
      <protection locked="0"/>
    </xf>
    <xf numFmtId="176" fontId="16" fillId="43" borderId="1" xfId="10" applyNumberFormat="1" applyFont="1" applyFill="1" applyBorder="1" applyAlignment="1">
      <alignment horizontal="right" vertical="center"/>
    </xf>
    <xf numFmtId="176" fontId="16" fillId="43" borderId="3" xfId="10" applyNumberFormat="1" applyFont="1" applyFill="1" applyBorder="1" applyAlignment="1" applyProtection="1">
      <alignment horizontal="right" vertical="center"/>
      <protection locked="0"/>
    </xf>
    <xf numFmtId="176" fontId="16" fillId="43" borderId="3" xfId="10" applyNumberFormat="1" applyFont="1" applyFill="1" applyBorder="1" applyAlignment="1">
      <alignment vertical="center"/>
    </xf>
    <xf numFmtId="176" fontId="16" fillId="43" borderId="3" xfId="10" applyNumberFormat="1" applyFont="1" applyFill="1" applyBorder="1" applyAlignment="1">
      <alignment horizontal="right" vertical="center"/>
    </xf>
    <xf numFmtId="0" fontId="16" fillId="43" borderId="0" xfId="10" applyFont="1" applyFill="1" applyAlignment="1">
      <alignment vertical="center"/>
    </xf>
    <xf numFmtId="0" fontId="2" fillId="43" borderId="73" xfId="100" applyFill="1" applyBorder="1" applyAlignment="1">
      <alignment horizontal="center" vertical="center"/>
    </xf>
    <xf numFmtId="0" fontId="2" fillId="43" borderId="74" xfId="100" applyFill="1" applyBorder="1" applyAlignment="1">
      <alignment horizontal="left" vertical="center" wrapText="1"/>
    </xf>
    <xf numFmtId="0" fontId="2" fillId="43" borderId="75" xfId="100" applyFill="1" applyBorder="1" applyAlignment="1">
      <alignment horizontal="left" vertical="center" wrapText="1"/>
    </xf>
    <xf numFmtId="0" fontId="2" fillId="43" borderId="75" xfId="100" applyFill="1" applyBorder="1" applyAlignment="1">
      <alignment horizontal="center" vertical="center" wrapText="1"/>
    </xf>
    <xf numFmtId="0" fontId="2" fillId="43" borderId="76" xfId="100" applyFill="1" applyBorder="1" applyAlignment="1">
      <alignment horizontal="left" vertical="center" wrapText="1"/>
    </xf>
    <xf numFmtId="0" fontId="2" fillId="43" borderId="74" xfId="100" applyFill="1" applyBorder="1" applyAlignment="1">
      <alignment horizontal="center" vertical="center" wrapText="1"/>
    </xf>
    <xf numFmtId="0" fontId="2" fillId="43" borderId="77" xfId="100" applyFill="1" applyBorder="1" applyAlignment="1">
      <alignment horizontal="center" vertical="center" wrapText="1"/>
    </xf>
    <xf numFmtId="0" fontId="2" fillId="43" borderId="76" xfId="100" applyFill="1" applyBorder="1" applyAlignment="1">
      <alignment horizontal="center" vertical="center" wrapText="1"/>
    </xf>
    <xf numFmtId="0" fontId="2" fillId="43" borderId="78" xfId="100" applyFill="1" applyBorder="1" applyAlignment="1">
      <alignment horizontal="center" vertical="center" wrapText="1"/>
    </xf>
    <xf numFmtId="0" fontId="2" fillId="43" borderId="79" xfId="100" applyFill="1" applyBorder="1" applyAlignment="1">
      <alignment horizontal="left" vertical="center" wrapText="1"/>
    </xf>
    <xf numFmtId="0" fontId="2" fillId="43" borderId="0" xfId="100" applyFill="1">
      <alignment vertical="center"/>
    </xf>
    <xf numFmtId="0" fontId="2" fillId="43" borderId="80" xfId="100" applyFill="1" applyBorder="1" applyAlignment="1">
      <alignment horizontal="center" vertical="center"/>
    </xf>
    <xf numFmtId="0" fontId="2" fillId="43" borderId="81" xfId="100" applyFill="1" applyBorder="1" applyAlignment="1">
      <alignment horizontal="left" vertical="center" wrapText="1"/>
    </xf>
    <xf numFmtId="0" fontId="2" fillId="43" borderId="82" xfId="100" applyFill="1" applyBorder="1" applyAlignment="1">
      <alignment horizontal="left" vertical="center" wrapText="1"/>
    </xf>
    <xf numFmtId="0" fontId="2" fillId="43" borderId="82" xfId="100" applyFill="1" applyBorder="1" applyAlignment="1">
      <alignment horizontal="center" vertical="center" wrapText="1"/>
    </xf>
    <xf numFmtId="0" fontId="2" fillId="43" borderId="83" xfId="100" applyFill="1" applyBorder="1" applyAlignment="1">
      <alignment horizontal="left" vertical="center" wrapText="1"/>
    </xf>
    <xf numFmtId="0" fontId="2" fillId="43" borderId="81" xfId="100" applyFill="1" applyBorder="1" applyAlignment="1">
      <alignment horizontal="center" vertical="center" wrapText="1"/>
    </xf>
    <xf numFmtId="0" fontId="2" fillId="43" borderId="84" xfId="100" applyFill="1" applyBorder="1" applyAlignment="1">
      <alignment horizontal="center" vertical="center" wrapText="1"/>
    </xf>
    <xf numFmtId="0" fontId="2" fillId="43" borderId="83" xfId="100" applyFill="1" applyBorder="1" applyAlignment="1">
      <alignment horizontal="center" vertical="center" wrapText="1"/>
    </xf>
    <xf numFmtId="0" fontId="2" fillId="43" borderId="85" xfId="100" applyFill="1" applyBorder="1" applyAlignment="1">
      <alignment horizontal="center" vertical="center" wrapText="1"/>
    </xf>
    <xf numFmtId="0" fontId="2" fillId="43" borderId="86" xfId="100" applyFill="1" applyBorder="1" applyAlignment="1">
      <alignment horizontal="left" vertical="center" wrapText="1"/>
    </xf>
    <xf numFmtId="0" fontId="16" fillId="0" borderId="0" xfId="0" applyFont="1" applyAlignment="1">
      <alignment horizontal="center" vertical="center" textRotation="255" shrinkToFit="1"/>
    </xf>
    <xf numFmtId="0" fontId="16" fillId="0" borderId="0" xfId="0" applyFont="1" applyAlignment="1">
      <alignment horizontal="left" vertical="center" wrapText="1"/>
    </xf>
    <xf numFmtId="0" fontId="16" fillId="0" borderId="11" xfId="10" applyFont="1" applyBorder="1" applyAlignment="1">
      <alignment horizontal="center" vertical="center" wrapText="1"/>
    </xf>
    <xf numFmtId="0" fontId="16" fillId="0" borderId="4" xfId="10" applyFont="1" applyBorder="1" applyAlignment="1">
      <alignment horizontal="center" vertical="center" wrapText="1"/>
    </xf>
    <xf numFmtId="0" fontId="16" fillId="0" borderId="11" xfId="10" applyFont="1" applyBorder="1" applyAlignment="1">
      <alignment horizontal="center" vertical="center" wrapText="1" shrinkToFit="1"/>
    </xf>
    <xf numFmtId="0" fontId="16" fillId="0" borderId="4" xfId="10" applyFont="1" applyBorder="1" applyAlignment="1">
      <alignment horizontal="center" vertical="center" wrapText="1" shrinkToFit="1"/>
    </xf>
    <xf numFmtId="177" fontId="16" fillId="0" borderId="11" xfId="10" applyNumberFormat="1" applyFont="1" applyBorder="1" applyAlignment="1">
      <alignment horizontal="center" vertical="center" wrapText="1" shrinkToFit="1"/>
    </xf>
    <xf numFmtId="177" fontId="16" fillId="0" borderId="4" xfId="10" applyNumberFormat="1" applyFont="1" applyBorder="1" applyAlignment="1">
      <alignment horizontal="center" vertical="center" wrapText="1" shrinkToFit="1"/>
    </xf>
    <xf numFmtId="3" fontId="16" fillId="0" borderId="11" xfId="10" applyNumberFormat="1" applyFont="1" applyBorder="1" applyAlignment="1">
      <alignment horizontal="center" vertical="center" wrapText="1"/>
    </xf>
    <xf numFmtId="3" fontId="16" fillId="0" borderId="4" xfId="10" applyNumberFormat="1" applyFont="1" applyBorder="1" applyAlignment="1">
      <alignment horizontal="center" vertical="center" wrapText="1"/>
    </xf>
    <xf numFmtId="0" fontId="46" fillId="0" borderId="1" xfId="77" applyFont="1" applyBorder="1" applyAlignment="1">
      <alignment horizontal="center" vertical="center"/>
    </xf>
    <xf numFmtId="0" fontId="46" fillId="0" borderId="11" xfId="77" applyFont="1" applyBorder="1" applyAlignment="1">
      <alignment horizontal="center" vertical="center"/>
    </xf>
    <xf numFmtId="0" fontId="47" fillId="0" borderId="0" xfId="77" applyFont="1" applyAlignment="1">
      <alignment horizontal="center" vertical="center"/>
    </xf>
    <xf numFmtId="0" fontId="47" fillId="0" borderId="0" xfId="77" applyFont="1" applyAlignment="1">
      <alignment horizontal="left"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7" xfId="0" applyFont="1" applyBorder="1" applyAlignment="1">
      <alignment horizontal="center" vertical="center" wrapText="1"/>
    </xf>
    <xf numFmtId="0" fontId="0" fillId="0" borderId="1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53" fillId="0" borderId="14" xfId="0" applyFont="1" applyBorder="1" applyAlignment="1">
      <alignment horizontal="center" vertical="center" wrapText="1"/>
    </xf>
    <xf numFmtId="0" fontId="53" fillId="0" borderId="7" xfId="0" applyFont="1" applyBorder="1" applyAlignment="1">
      <alignment horizontal="center" vertical="center" wrapText="1"/>
    </xf>
    <xf numFmtId="0" fontId="14" fillId="0" borderId="12" xfId="80" applyBorder="1" applyAlignment="1">
      <alignment horizontal="center" vertical="center" wrapText="1"/>
    </xf>
    <xf numFmtId="0" fontId="14" fillId="0" borderId="1" xfId="80" applyBorder="1" applyAlignment="1">
      <alignment horizontal="center" vertical="center" wrapText="1"/>
    </xf>
    <xf numFmtId="0" fontId="14" fillId="0" borderId="45" xfId="80" applyBorder="1" applyAlignment="1">
      <alignment horizontal="center" vertical="center" wrapText="1"/>
    </xf>
    <xf numFmtId="0" fontId="0" fillId="0" borderId="48" xfId="80" applyFont="1" applyBorder="1" applyAlignment="1">
      <alignment horizontal="center" vertical="center" wrapText="1"/>
    </xf>
    <xf numFmtId="0" fontId="0" fillId="0" borderId="9" xfId="80" applyFont="1" applyBorder="1" applyAlignment="1">
      <alignment horizontal="center" vertical="center" wrapText="1"/>
    </xf>
    <xf numFmtId="0" fontId="0" fillId="0" borderId="46" xfId="80" applyFont="1" applyBorder="1" applyAlignment="1">
      <alignment horizontal="center" vertical="center" wrapText="1"/>
    </xf>
    <xf numFmtId="0" fontId="14" fillId="0" borderId="44" xfId="80" applyBorder="1" applyAlignment="1">
      <alignment horizontal="center" vertical="center" wrapText="1"/>
    </xf>
    <xf numFmtId="0" fontId="14" fillId="0" borderId="4" xfId="80" applyBorder="1" applyAlignment="1">
      <alignment horizontal="center" vertical="center" wrapText="1"/>
    </xf>
    <xf numFmtId="0" fontId="14" fillId="0" borderId="41" xfId="80" applyBorder="1" applyAlignment="1">
      <alignment horizontal="center" vertical="center" wrapText="1"/>
    </xf>
    <xf numFmtId="0" fontId="0" fillId="0" borderId="44" xfId="80" applyFont="1" applyBorder="1" applyAlignment="1">
      <alignment horizontal="center" vertical="center" wrapText="1"/>
    </xf>
    <xf numFmtId="0" fontId="0" fillId="0" borderId="4" xfId="80" applyFont="1" applyBorder="1" applyAlignment="1">
      <alignment horizontal="center" vertical="center" wrapText="1"/>
    </xf>
    <xf numFmtId="0" fontId="0" fillId="0" borderId="41" xfId="80" applyFont="1" applyBorder="1" applyAlignment="1">
      <alignment horizontal="center" vertical="center" wrapText="1"/>
    </xf>
    <xf numFmtId="0" fontId="16" fillId="0" borderId="12" xfId="80" applyFont="1" applyBorder="1" applyAlignment="1">
      <alignment horizontal="center" vertical="center" wrapText="1"/>
    </xf>
    <xf numFmtId="0" fontId="16" fillId="0" borderId="1" xfId="80" applyFont="1" applyBorder="1" applyAlignment="1">
      <alignment horizontal="center" vertical="center" wrapText="1"/>
    </xf>
    <xf numFmtId="0" fontId="16" fillId="0" borderId="45" xfId="80" applyFont="1" applyBorder="1" applyAlignment="1">
      <alignment horizontal="center" vertical="center" wrapText="1"/>
    </xf>
    <xf numFmtId="0" fontId="14" fillId="0" borderId="48" xfId="80" applyBorder="1" applyAlignment="1">
      <alignment horizontal="center" vertical="center"/>
    </xf>
    <xf numFmtId="0" fontId="14" fillId="0" borderId="46" xfId="80" applyBorder="1" applyAlignment="1">
      <alignment horizontal="center" vertical="center"/>
    </xf>
    <xf numFmtId="0" fontId="14" fillId="0" borderId="2" xfId="80" applyBorder="1" applyAlignment="1">
      <alignment horizontal="center" vertical="center" wrapText="1"/>
    </xf>
    <xf numFmtId="0" fontId="14" fillId="0" borderId="10" xfId="80" applyBorder="1" applyAlignment="1">
      <alignment horizontal="center" vertical="center"/>
    </xf>
    <xf numFmtId="0" fontId="14" fillId="0" borderId="16" xfId="80" applyBorder="1" applyAlignment="1">
      <alignment horizontal="center" vertical="center"/>
    </xf>
    <xf numFmtId="0" fontId="14" fillId="0" borderId="3" xfId="80" applyBorder="1" applyAlignment="1">
      <alignment horizontal="center" vertical="center"/>
    </xf>
    <xf numFmtId="0" fontId="56" fillId="0" borderId="44" xfId="80" applyFont="1" applyBorder="1" applyAlignment="1">
      <alignment horizontal="center" vertical="center" textRotation="255"/>
    </xf>
    <xf numFmtId="0" fontId="56" fillId="0" borderId="4" xfId="80" applyFont="1" applyBorder="1" applyAlignment="1">
      <alignment horizontal="center" vertical="center" textRotation="255"/>
    </xf>
    <xf numFmtId="0" fontId="56" fillId="0" borderId="12" xfId="80" applyFont="1" applyBorder="1" applyAlignment="1">
      <alignment horizontal="center" vertical="center" textRotation="255"/>
    </xf>
    <xf numFmtId="0" fontId="56" fillId="0" borderId="1" xfId="80" applyFont="1" applyBorder="1" applyAlignment="1">
      <alignment horizontal="center" vertical="center" textRotation="255"/>
    </xf>
    <xf numFmtId="0" fontId="56" fillId="0" borderId="45" xfId="80" applyFont="1" applyBorder="1" applyAlignment="1">
      <alignment horizontal="center" vertical="center" textRotation="255"/>
    </xf>
    <xf numFmtId="0" fontId="14" fillId="0" borderId="1" xfId="80" applyBorder="1" applyAlignment="1">
      <alignment horizontal="center" vertical="center"/>
    </xf>
    <xf numFmtId="0" fontId="16" fillId="0" borderId="1" xfId="80" applyFont="1" applyBorder="1" applyAlignment="1">
      <alignment horizontal="center" vertical="center"/>
    </xf>
    <xf numFmtId="0" fontId="1" fillId="43" borderId="68" xfId="100" applyFont="1" applyFill="1" applyBorder="1" applyAlignment="1">
      <alignment horizontal="center" vertical="center"/>
    </xf>
    <xf numFmtId="0" fontId="2" fillId="43" borderId="68" xfId="100" applyFill="1" applyBorder="1" applyAlignment="1">
      <alignment horizontal="center" vertical="center"/>
    </xf>
    <xf numFmtId="0" fontId="1" fillId="34" borderId="57" xfId="100" applyFont="1" applyFill="1" applyBorder="1" applyAlignment="1">
      <alignment horizontal="center" vertical="center" wrapText="1"/>
    </xf>
    <xf numFmtId="0" fontId="2" fillId="34" borderId="44" xfId="100" applyFill="1" applyBorder="1" applyAlignment="1">
      <alignment horizontal="center" vertical="center" wrapText="1"/>
    </xf>
    <xf numFmtId="0" fontId="2" fillId="34" borderId="48" xfId="100" applyFill="1" applyBorder="1" applyAlignment="1">
      <alignment horizontal="center" vertical="center" wrapText="1"/>
    </xf>
    <xf numFmtId="0" fontId="1" fillId="34" borderId="60" xfId="100" applyFont="1" applyFill="1" applyBorder="1" applyAlignment="1">
      <alignment horizontal="center" vertical="center" wrapText="1"/>
    </xf>
    <xf numFmtId="0" fontId="2" fillId="34" borderId="61" xfId="100" applyFill="1" applyBorder="1" applyAlignment="1">
      <alignment horizontal="center" vertical="center" wrapText="1"/>
    </xf>
    <xf numFmtId="0" fontId="60" fillId="34" borderId="62" xfId="100" applyFont="1" applyFill="1" applyBorder="1" applyAlignment="1">
      <alignment horizontal="center" vertical="center" wrapText="1"/>
    </xf>
    <xf numFmtId="0" fontId="60" fillId="34" borderId="67" xfId="100" applyFont="1" applyFill="1" applyBorder="1" applyAlignment="1">
      <alignment horizontal="center" vertical="center" wrapText="1"/>
    </xf>
    <xf numFmtId="0" fontId="60" fillId="34" borderId="71" xfId="100" applyFont="1" applyFill="1" applyBorder="1" applyAlignment="1">
      <alignment horizontal="center" vertical="center" wrapText="1"/>
    </xf>
    <xf numFmtId="0" fontId="2" fillId="34" borderId="59" xfId="100" applyFill="1" applyBorder="1" applyAlignment="1">
      <alignment horizontal="center" vertical="center" wrapText="1"/>
    </xf>
    <xf numFmtId="0" fontId="2" fillId="34" borderId="68" xfId="100" applyFill="1" applyBorder="1" applyAlignment="1">
      <alignment horizontal="center" vertical="center" wrapText="1"/>
    </xf>
    <xf numFmtId="0" fontId="2" fillId="34" borderId="72" xfId="100" applyFill="1" applyBorder="1" applyAlignment="1">
      <alignment horizontal="center" vertical="center" wrapText="1"/>
    </xf>
    <xf numFmtId="0" fontId="2" fillId="34" borderId="40" xfId="100" applyFill="1" applyBorder="1" applyAlignment="1">
      <alignment horizontal="center" vertical="center"/>
    </xf>
    <xf numFmtId="0" fontId="2" fillId="34" borderId="1" xfId="100" applyFill="1" applyBorder="1" applyAlignment="1">
      <alignment horizontal="center" vertical="center"/>
    </xf>
    <xf numFmtId="0" fontId="2" fillId="34" borderId="1" xfId="100" applyFill="1" applyBorder="1" applyAlignment="1">
      <alignment horizontal="center" vertical="center" wrapText="1"/>
    </xf>
    <xf numFmtId="0" fontId="2" fillId="34" borderId="10" xfId="100" applyFill="1" applyBorder="1" applyAlignment="1">
      <alignment horizontal="center" vertical="center" wrapText="1"/>
    </xf>
    <xf numFmtId="0" fontId="2" fillId="34" borderId="66" xfId="100" applyFill="1" applyBorder="1" applyAlignment="1">
      <alignment horizontal="center" vertical="center" wrapText="1"/>
    </xf>
    <xf numFmtId="0" fontId="2" fillId="34" borderId="65" xfId="100" applyFill="1" applyBorder="1" applyAlignment="1">
      <alignment horizontal="center" vertical="center" wrapText="1"/>
    </xf>
    <xf numFmtId="0" fontId="2" fillId="34" borderId="42" xfId="100" applyFill="1" applyBorder="1" applyAlignment="1">
      <alignment horizontal="center" vertical="center" wrapText="1"/>
    </xf>
    <xf numFmtId="0" fontId="2" fillId="34" borderId="8" xfId="100" applyFill="1" applyBorder="1" applyAlignment="1">
      <alignment horizontal="center" vertical="center" wrapText="1"/>
    </xf>
    <xf numFmtId="0" fontId="2" fillId="34" borderId="9" xfId="100" applyFill="1" applyBorder="1" applyAlignment="1">
      <alignment horizontal="center" vertical="center" wrapText="1"/>
    </xf>
    <xf numFmtId="0" fontId="2" fillId="34" borderId="46" xfId="100" applyFill="1" applyBorder="1" applyAlignment="1">
      <alignment horizontal="center" vertical="center" wrapText="1"/>
    </xf>
    <xf numFmtId="0" fontId="62" fillId="34" borderId="54" xfId="100" applyFont="1" applyFill="1" applyBorder="1" applyAlignment="1">
      <alignment horizontal="center" vertical="center" wrapText="1"/>
    </xf>
    <xf numFmtId="0" fontId="62" fillId="34" borderId="43" xfId="100" applyFont="1" applyFill="1" applyBorder="1" applyAlignment="1">
      <alignment horizontal="center" vertical="center"/>
    </xf>
    <xf numFmtId="0" fontId="2" fillId="34" borderId="41" xfId="100" applyFill="1" applyBorder="1" applyAlignment="1">
      <alignment horizontal="center" vertical="center"/>
    </xf>
    <xf numFmtId="0" fontId="2" fillId="34" borderId="58" xfId="100" applyFill="1" applyBorder="1" applyAlignment="1">
      <alignment horizontal="center" vertical="center" wrapText="1"/>
    </xf>
    <xf numFmtId="0" fontId="2" fillId="0" borderId="56" xfId="100" applyBorder="1">
      <alignment vertical="center"/>
    </xf>
    <xf numFmtId="0" fontId="2" fillId="0" borderId="63" xfId="100" applyBorder="1">
      <alignment vertical="center"/>
    </xf>
    <xf numFmtId="0" fontId="2" fillId="0" borderId="69" xfId="100" applyBorder="1">
      <alignment vertical="center"/>
    </xf>
    <xf numFmtId="0" fontId="2" fillId="34" borderId="57" xfId="100" applyFill="1" applyBorder="1" applyAlignment="1">
      <alignment horizontal="center" vertical="center"/>
    </xf>
    <xf numFmtId="0" fontId="2" fillId="34" borderId="64" xfId="100" applyFill="1" applyBorder="1" applyAlignment="1">
      <alignment horizontal="center" vertical="center"/>
    </xf>
    <xf numFmtId="0" fontId="2" fillId="34" borderId="43" xfId="100" applyFill="1" applyBorder="1" applyAlignment="1">
      <alignment horizontal="center" vertical="center"/>
    </xf>
    <xf numFmtId="0" fontId="2" fillId="34" borderId="4" xfId="100" applyFill="1" applyBorder="1" applyAlignment="1">
      <alignment horizontal="center" vertical="center" wrapText="1"/>
    </xf>
    <xf numFmtId="0" fontId="2" fillId="34" borderId="41" xfId="100" applyFill="1" applyBorder="1" applyAlignment="1">
      <alignment horizontal="center" vertical="center" wrapText="1"/>
    </xf>
    <xf numFmtId="0" fontId="16" fillId="0" borderId="10" xfId="0" applyFont="1" applyBorder="1" applyAlignment="1">
      <alignment horizontal="center" vertical="center"/>
    </xf>
    <xf numFmtId="0" fontId="16" fillId="0" borderId="16" xfId="0" applyFont="1" applyBorder="1" applyAlignment="1">
      <alignment horizontal="center" vertical="center"/>
    </xf>
    <xf numFmtId="0" fontId="16" fillId="0" borderId="3" xfId="0" applyFont="1" applyBorder="1" applyAlignment="1">
      <alignment horizontal="center" vertical="center"/>
    </xf>
    <xf numFmtId="0" fontId="16" fillId="0" borderId="8" xfId="0" applyFont="1" applyBorder="1" applyAlignment="1">
      <alignment horizontal="left" vertical="center" wrapText="1"/>
    </xf>
    <xf numFmtId="0" fontId="16" fillId="0" borderId="15" xfId="0" applyFont="1" applyBorder="1" applyAlignment="1">
      <alignment horizontal="left" vertical="center" wrapText="1"/>
    </xf>
    <xf numFmtId="3" fontId="16" fillId="0" borderId="8" xfId="0" applyNumberFormat="1" applyFont="1" applyBorder="1">
      <alignment vertical="center"/>
    </xf>
    <xf numFmtId="3" fontId="16" fillId="0" borderId="15" xfId="0" applyNumberFormat="1" applyFont="1" applyBorder="1">
      <alignment vertical="center"/>
    </xf>
    <xf numFmtId="3" fontId="16" fillId="0" borderId="14" xfId="0" applyNumberFormat="1" applyFont="1" applyBorder="1">
      <alignment vertical="center"/>
    </xf>
    <xf numFmtId="3" fontId="16" fillId="34" borderId="5" xfId="0" applyNumberFormat="1" applyFont="1" applyFill="1" applyBorder="1">
      <alignment vertical="center"/>
    </xf>
    <xf numFmtId="3" fontId="16" fillId="34" borderId="6" xfId="0" applyNumberFormat="1" applyFont="1" applyFill="1" applyBorder="1">
      <alignment vertical="center"/>
    </xf>
    <xf numFmtId="3" fontId="16" fillId="34" borderId="7" xfId="0" applyNumberFormat="1" applyFont="1" applyFill="1" applyBorder="1">
      <alignment vertical="center"/>
    </xf>
  </cellXfs>
  <cellStyles count="101">
    <cellStyle name="20% - アクセント 1 2" xfId="12" xr:uid="{00000000-0005-0000-0000-000000000000}"/>
    <cellStyle name="20% - アクセント 2 2" xfId="13" xr:uid="{00000000-0005-0000-0000-000001000000}"/>
    <cellStyle name="20% - アクセント 3 2" xfId="14" xr:uid="{00000000-0005-0000-0000-000002000000}"/>
    <cellStyle name="20% - アクセント 4 2" xfId="15" xr:uid="{00000000-0005-0000-0000-000003000000}"/>
    <cellStyle name="20% - アクセント 5 2" xfId="16" xr:uid="{00000000-0005-0000-0000-000004000000}"/>
    <cellStyle name="20% - アクセント 6 2" xfId="17" xr:uid="{00000000-0005-0000-0000-000005000000}"/>
    <cellStyle name="40% - アクセント 1 2" xfId="18" xr:uid="{00000000-0005-0000-0000-000006000000}"/>
    <cellStyle name="40% - アクセント 2 2" xfId="19" xr:uid="{00000000-0005-0000-0000-000007000000}"/>
    <cellStyle name="40% - アクセント 3 2" xfId="20" xr:uid="{00000000-0005-0000-0000-000008000000}"/>
    <cellStyle name="40% - アクセント 4 2" xfId="21" xr:uid="{00000000-0005-0000-0000-000009000000}"/>
    <cellStyle name="40% - アクセント 5 2" xfId="22" xr:uid="{00000000-0005-0000-0000-00000A000000}"/>
    <cellStyle name="40% - アクセント 6 2" xfId="23" xr:uid="{00000000-0005-0000-0000-00000B000000}"/>
    <cellStyle name="60% - アクセント 1 2" xfId="24" xr:uid="{00000000-0005-0000-0000-00000C000000}"/>
    <cellStyle name="60% - アクセント 2 2" xfId="25" xr:uid="{00000000-0005-0000-0000-00000D000000}"/>
    <cellStyle name="60% - アクセント 3 2" xfId="26" xr:uid="{00000000-0005-0000-0000-00000E000000}"/>
    <cellStyle name="60% - アクセント 4 2" xfId="27" xr:uid="{00000000-0005-0000-0000-00000F000000}"/>
    <cellStyle name="60% - アクセント 5 2" xfId="28" xr:uid="{00000000-0005-0000-0000-000010000000}"/>
    <cellStyle name="60% - アクセント 6 2" xfId="29" xr:uid="{00000000-0005-0000-0000-000011000000}"/>
    <cellStyle name="アクセント 1 2" xfId="30" xr:uid="{00000000-0005-0000-0000-000012000000}"/>
    <cellStyle name="アクセント 2 2" xfId="31" xr:uid="{00000000-0005-0000-0000-000013000000}"/>
    <cellStyle name="アクセント 3 2" xfId="32" xr:uid="{00000000-0005-0000-0000-000014000000}"/>
    <cellStyle name="アクセント 4 2" xfId="33" xr:uid="{00000000-0005-0000-0000-000015000000}"/>
    <cellStyle name="アクセント 5 2" xfId="34" xr:uid="{00000000-0005-0000-0000-000016000000}"/>
    <cellStyle name="アクセント 6 2" xfId="35" xr:uid="{00000000-0005-0000-0000-000017000000}"/>
    <cellStyle name="タイトル 2" xfId="36" xr:uid="{00000000-0005-0000-0000-000018000000}"/>
    <cellStyle name="チェック セル 2" xfId="37" xr:uid="{00000000-0005-0000-0000-000019000000}"/>
    <cellStyle name="どちらでもない 2" xfId="38" xr:uid="{00000000-0005-0000-0000-00001A000000}"/>
    <cellStyle name="パーセント 2" xfId="39" xr:uid="{00000000-0005-0000-0000-00001B000000}"/>
    <cellStyle name="メモ 2" xfId="40" xr:uid="{00000000-0005-0000-0000-00001C000000}"/>
    <cellStyle name="リンク セル 2" xfId="41" xr:uid="{00000000-0005-0000-0000-00001D000000}"/>
    <cellStyle name="悪い 2" xfId="42" xr:uid="{00000000-0005-0000-0000-00001E000000}"/>
    <cellStyle name="計算 2" xfId="43" xr:uid="{00000000-0005-0000-0000-00001F000000}"/>
    <cellStyle name="警告文 2" xfId="44" xr:uid="{00000000-0005-0000-0000-000020000000}"/>
    <cellStyle name="桁区切り 2" xfId="5" xr:uid="{00000000-0005-0000-0000-000021000000}"/>
    <cellStyle name="桁区切り 2 2" xfId="45" xr:uid="{00000000-0005-0000-0000-000022000000}"/>
    <cellStyle name="桁区切り 2 3" xfId="63" xr:uid="{00000000-0005-0000-0000-000023000000}"/>
    <cellStyle name="桁区切り 3" xfId="46" xr:uid="{00000000-0005-0000-0000-000024000000}"/>
    <cellStyle name="桁区切り 3 2" xfId="72" xr:uid="{00000000-0005-0000-0000-000025000000}"/>
    <cellStyle name="桁区切り 4" xfId="47" xr:uid="{00000000-0005-0000-0000-000026000000}"/>
    <cellStyle name="桁区切り 4 2" xfId="74" xr:uid="{00000000-0005-0000-0000-000027000000}"/>
    <cellStyle name="桁区切り 5" xfId="48" xr:uid="{00000000-0005-0000-0000-000028000000}"/>
    <cellStyle name="桁区切り 6" xfId="49" xr:uid="{00000000-0005-0000-0000-000029000000}"/>
    <cellStyle name="見出し 1 2" xfId="50" xr:uid="{00000000-0005-0000-0000-00002A000000}"/>
    <cellStyle name="見出し 2 2" xfId="51" xr:uid="{00000000-0005-0000-0000-00002B000000}"/>
    <cellStyle name="見出し 3 2" xfId="52" xr:uid="{00000000-0005-0000-0000-00002C000000}"/>
    <cellStyle name="見出し 4 2" xfId="53" xr:uid="{00000000-0005-0000-0000-00002D000000}"/>
    <cellStyle name="集計 2" xfId="54" xr:uid="{00000000-0005-0000-0000-00002E000000}"/>
    <cellStyle name="出力 2" xfId="55" xr:uid="{00000000-0005-0000-0000-00002F000000}"/>
    <cellStyle name="説明文 2" xfId="56" xr:uid="{00000000-0005-0000-0000-000030000000}"/>
    <cellStyle name="入力 2" xfId="57" xr:uid="{00000000-0005-0000-0000-000031000000}"/>
    <cellStyle name="標準" xfId="0" builtinId="0"/>
    <cellStyle name="標準 10" xfId="68" xr:uid="{00000000-0005-0000-0000-000033000000}"/>
    <cellStyle name="標準 11" xfId="78" xr:uid="{00000000-0005-0000-0000-000034000000}"/>
    <cellStyle name="標準 11 2" xfId="79" xr:uid="{00000000-0005-0000-0000-000035000000}"/>
    <cellStyle name="標準 11 3" xfId="94" xr:uid="{00000000-0005-0000-0000-000036000000}"/>
    <cellStyle name="標準 12" xfId="99" xr:uid="{3E3B8FDF-4B9C-4305-B1E8-E768524CC79C}"/>
    <cellStyle name="標準 2" xfId="1" xr:uid="{00000000-0005-0000-0000-000037000000}"/>
    <cellStyle name="標準 2 2" xfId="58" xr:uid="{00000000-0005-0000-0000-000038000000}"/>
    <cellStyle name="標準 2 2 2" xfId="71" xr:uid="{00000000-0005-0000-0000-000039000000}"/>
    <cellStyle name="標準 2 2 3" xfId="86" xr:uid="{00000000-0005-0000-0000-00003A000000}"/>
    <cellStyle name="標準 2 3" xfId="59" xr:uid="{00000000-0005-0000-0000-00003B000000}"/>
    <cellStyle name="標準 2 3 2" xfId="80" xr:uid="{00000000-0005-0000-0000-00003C000000}"/>
    <cellStyle name="標準 2 4" xfId="60" xr:uid="{00000000-0005-0000-0000-00003D000000}"/>
    <cellStyle name="標準 2 5" xfId="64" xr:uid="{00000000-0005-0000-0000-00003E000000}"/>
    <cellStyle name="標準 2 6" xfId="75" xr:uid="{00000000-0005-0000-0000-00003F000000}"/>
    <cellStyle name="標準 2 7" xfId="77" xr:uid="{00000000-0005-0000-0000-000040000000}"/>
    <cellStyle name="標準 3" xfId="2" xr:uid="{00000000-0005-0000-0000-000041000000}"/>
    <cellStyle name="標準 3 2" xfId="65" xr:uid="{00000000-0005-0000-0000-000042000000}"/>
    <cellStyle name="標準 4" xfId="3" xr:uid="{00000000-0005-0000-0000-000043000000}"/>
    <cellStyle name="標準 4 2" xfId="62" xr:uid="{00000000-0005-0000-0000-000044000000}"/>
    <cellStyle name="標準 4 3" xfId="66" xr:uid="{00000000-0005-0000-0000-000045000000}"/>
    <cellStyle name="標準 4 4" xfId="69" xr:uid="{00000000-0005-0000-0000-000046000000}"/>
    <cellStyle name="標準 4 5" xfId="81" xr:uid="{00000000-0005-0000-0000-000047000000}"/>
    <cellStyle name="標準 4 5 2" xfId="82" xr:uid="{00000000-0005-0000-0000-000048000000}"/>
    <cellStyle name="標準 4 5 2 2" xfId="92" xr:uid="{00000000-0005-0000-0000-000049000000}"/>
    <cellStyle name="標準 4 5 2 3" xfId="96" xr:uid="{00000000-0005-0000-0000-00004A000000}"/>
    <cellStyle name="標準 4 5 3" xfId="83" xr:uid="{00000000-0005-0000-0000-00004B000000}"/>
    <cellStyle name="標準 4 5 3 2" xfId="90" xr:uid="{00000000-0005-0000-0000-00004C000000}"/>
    <cellStyle name="標準 4 5 3 3" xfId="97" xr:uid="{00000000-0005-0000-0000-00004D000000}"/>
    <cellStyle name="標準 4 5 4" xfId="84" xr:uid="{00000000-0005-0000-0000-00004E000000}"/>
    <cellStyle name="標準 4 5 4 2" xfId="91" xr:uid="{00000000-0005-0000-0000-00004F000000}"/>
    <cellStyle name="標準 4 5 4 3" xfId="98" xr:uid="{00000000-0005-0000-0000-000050000000}"/>
    <cellStyle name="標準 4 5 5" xfId="87" xr:uid="{00000000-0005-0000-0000-000051000000}"/>
    <cellStyle name="標準 4 5 6" xfId="95" xr:uid="{00000000-0005-0000-0000-000052000000}"/>
    <cellStyle name="標準 4 6" xfId="89" xr:uid="{00000000-0005-0000-0000-000053000000}"/>
    <cellStyle name="標準 4 7" xfId="85" xr:uid="{00000000-0005-0000-0000-000054000000}"/>
    <cellStyle name="標準 4 8" xfId="93" xr:uid="{00000000-0005-0000-0000-000055000000}"/>
    <cellStyle name="標準 5" xfId="4" xr:uid="{00000000-0005-0000-0000-000056000000}"/>
    <cellStyle name="標準 5 2" xfId="67" xr:uid="{00000000-0005-0000-0000-000057000000}"/>
    <cellStyle name="標準 5 3" xfId="70" xr:uid="{00000000-0005-0000-0000-000058000000}"/>
    <cellStyle name="標準 5 4" xfId="88" xr:uid="{00000000-0005-0000-0000-000059000000}"/>
    <cellStyle name="標準 5 5" xfId="100" xr:uid="{E32968D1-B5DC-4738-A80B-502038E0A606}"/>
    <cellStyle name="標準 6" xfId="6" xr:uid="{00000000-0005-0000-0000-00005A000000}"/>
    <cellStyle name="標準 6 2" xfId="9" xr:uid="{00000000-0005-0000-0000-00005B000000}"/>
    <cellStyle name="標準 7" xfId="7" xr:uid="{00000000-0005-0000-0000-00005C000000}"/>
    <cellStyle name="標準 7 2" xfId="11" xr:uid="{00000000-0005-0000-0000-00005D000000}"/>
    <cellStyle name="標準 8" xfId="8" xr:uid="{00000000-0005-0000-0000-00005E000000}"/>
    <cellStyle name="標準 9" xfId="73" xr:uid="{00000000-0005-0000-0000-00005F000000}"/>
    <cellStyle name="標準_交付要綱（様式編②）" xfId="10" xr:uid="{00000000-0005-0000-0000-000060000000}"/>
    <cellStyle name="未定義" xfId="76" xr:uid="{00000000-0005-0000-0000-000061000000}"/>
    <cellStyle name="良い 2" xfId="61" xr:uid="{00000000-0005-0000-0000-00006200000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619124</xdr:colOff>
      <xdr:row>10</xdr:row>
      <xdr:rowOff>666750</xdr:rowOff>
    </xdr:from>
    <xdr:to>
      <xdr:col>13</xdr:col>
      <xdr:colOff>66674</xdr:colOff>
      <xdr:row>10</xdr:row>
      <xdr:rowOff>933450</xdr:rowOff>
    </xdr:to>
    <xdr:sp macro="" textlink="">
      <xdr:nvSpPr>
        <xdr:cNvPr id="2" name="正方形/長方形 1">
          <a:extLst>
            <a:ext uri="{FF2B5EF4-FFF2-40B4-BE49-F238E27FC236}">
              <a16:creationId xmlns:a16="http://schemas.microsoft.com/office/drawing/2014/main" id="{6BFBFA1D-8A83-4D32-B721-8994AFAF4800}"/>
            </a:ext>
          </a:extLst>
        </xdr:cNvPr>
        <xdr:cNvSpPr/>
      </xdr:nvSpPr>
      <xdr:spPr>
        <a:xfrm>
          <a:off x="6200774" y="3057525"/>
          <a:ext cx="3133725"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非常勤２名で対応しているイメージ</a:t>
          </a:r>
        </a:p>
      </xdr:txBody>
    </xdr:sp>
    <xdr:clientData/>
  </xdr:twoCellAnchor>
  <xdr:twoCellAnchor>
    <xdr:from>
      <xdr:col>15</xdr:col>
      <xdr:colOff>152400</xdr:colOff>
      <xdr:row>10</xdr:row>
      <xdr:rowOff>647700</xdr:rowOff>
    </xdr:from>
    <xdr:to>
      <xdr:col>20</xdr:col>
      <xdr:colOff>19051</xdr:colOff>
      <xdr:row>10</xdr:row>
      <xdr:rowOff>914400</xdr:rowOff>
    </xdr:to>
    <xdr:sp macro="" textlink="">
      <xdr:nvSpPr>
        <xdr:cNvPr id="3" name="正方形/長方形 2">
          <a:extLst>
            <a:ext uri="{FF2B5EF4-FFF2-40B4-BE49-F238E27FC236}">
              <a16:creationId xmlns:a16="http://schemas.microsoft.com/office/drawing/2014/main" id="{3BA79408-B702-4303-B672-24813BAC5B97}"/>
            </a:ext>
          </a:extLst>
        </xdr:cNvPr>
        <xdr:cNvSpPr/>
      </xdr:nvSpPr>
      <xdr:spPr>
        <a:xfrm>
          <a:off x="10734675" y="3038475"/>
          <a:ext cx="27717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常勤２名で対応しているイメージ</a:t>
          </a:r>
        </a:p>
      </xdr:txBody>
    </xdr:sp>
    <xdr:clientData/>
  </xdr:twoCellAnchor>
  <xdr:twoCellAnchor>
    <xdr:from>
      <xdr:col>7</xdr:col>
      <xdr:colOff>619124</xdr:colOff>
      <xdr:row>11</xdr:row>
      <xdr:rowOff>666750</xdr:rowOff>
    </xdr:from>
    <xdr:to>
      <xdr:col>13</xdr:col>
      <xdr:colOff>276225</xdr:colOff>
      <xdr:row>11</xdr:row>
      <xdr:rowOff>933450</xdr:rowOff>
    </xdr:to>
    <xdr:sp macro="" textlink="">
      <xdr:nvSpPr>
        <xdr:cNvPr id="4" name="正方形/長方形 3">
          <a:extLst>
            <a:ext uri="{FF2B5EF4-FFF2-40B4-BE49-F238E27FC236}">
              <a16:creationId xmlns:a16="http://schemas.microsoft.com/office/drawing/2014/main" id="{6DD074AB-ACD7-4BB9-886F-64EE38D5D416}"/>
            </a:ext>
          </a:extLst>
        </xdr:cNvPr>
        <xdr:cNvSpPr/>
      </xdr:nvSpPr>
      <xdr:spPr>
        <a:xfrm>
          <a:off x="6200774" y="4048125"/>
          <a:ext cx="33432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常勤１名・非常勤１名で対応しているイメージ</a:t>
          </a:r>
        </a:p>
      </xdr:txBody>
    </xdr:sp>
    <xdr:clientData/>
  </xdr:twoCellAnchor>
  <xdr:twoCellAnchor>
    <xdr:from>
      <xdr:col>15</xdr:col>
      <xdr:colOff>114300</xdr:colOff>
      <xdr:row>11</xdr:row>
      <xdr:rowOff>685800</xdr:rowOff>
    </xdr:from>
    <xdr:to>
      <xdr:col>20</xdr:col>
      <xdr:colOff>19051</xdr:colOff>
      <xdr:row>11</xdr:row>
      <xdr:rowOff>952500</xdr:rowOff>
    </xdr:to>
    <xdr:sp macro="" textlink="">
      <xdr:nvSpPr>
        <xdr:cNvPr id="5" name="正方形/長方形 4">
          <a:extLst>
            <a:ext uri="{FF2B5EF4-FFF2-40B4-BE49-F238E27FC236}">
              <a16:creationId xmlns:a16="http://schemas.microsoft.com/office/drawing/2014/main" id="{60605C61-AB38-4007-8D64-0E6E48051B4C}"/>
            </a:ext>
          </a:extLst>
        </xdr:cNvPr>
        <xdr:cNvSpPr/>
      </xdr:nvSpPr>
      <xdr:spPr>
        <a:xfrm>
          <a:off x="10696575" y="4067175"/>
          <a:ext cx="28098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常勤２名で対応しているイメージ</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C50"/>
  <sheetViews>
    <sheetView topLeftCell="A22" zoomScaleNormal="100" workbookViewId="0"/>
  </sheetViews>
  <sheetFormatPr defaultRowHeight="13.5"/>
  <sheetData>
    <row r="3" spans="1:3">
      <c r="A3" t="s">
        <v>0</v>
      </c>
    </row>
    <row r="4" spans="1:3">
      <c r="A4" t="s">
        <v>1</v>
      </c>
      <c r="C4" t="s">
        <v>2</v>
      </c>
    </row>
    <row r="5" spans="1:3">
      <c r="A5" t="s">
        <v>3</v>
      </c>
      <c r="C5" t="s">
        <v>4</v>
      </c>
    </row>
    <row r="6" spans="1:3">
      <c r="A6" t="s">
        <v>5</v>
      </c>
      <c r="C6" t="s">
        <v>6</v>
      </c>
    </row>
    <row r="7" spans="1:3">
      <c r="A7" t="s">
        <v>7</v>
      </c>
      <c r="C7" t="s">
        <v>8</v>
      </c>
    </row>
    <row r="8" spans="1:3">
      <c r="A8" t="s">
        <v>9</v>
      </c>
      <c r="C8" t="s">
        <v>10</v>
      </c>
    </row>
    <row r="9" spans="1:3">
      <c r="A9" t="s">
        <v>11</v>
      </c>
      <c r="C9" t="s">
        <v>12</v>
      </c>
    </row>
    <row r="10" spans="1:3">
      <c r="A10" t="s">
        <v>13</v>
      </c>
      <c r="C10" t="s">
        <v>14</v>
      </c>
    </row>
    <row r="11" spans="1:3">
      <c r="A11" t="s">
        <v>15</v>
      </c>
    </row>
    <row r="12" spans="1:3">
      <c r="A12" t="s">
        <v>16</v>
      </c>
    </row>
    <row r="13" spans="1:3">
      <c r="A13" t="s">
        <v>17</v>
      </c>
    </row>
    <row r="14" spans="1:3">
      <c r="A14" t="s">
        <v>18</v>
      </c>
    </row>
    <row r="15" spans="1:3">
      <c r="A15" t="s">
        <v>19</v>
      </c>
    </row>
    <row r="16" spans="1:3">
      <c r="A16" t="s">
        <v>20</v>
      </c>
    </row>
    <row r="17" spans="1:1">
      <c r="A17" t="s">
        <v>21</v>
      </c>
    </row>
    <row r="18" spans="1:1">
      <c r="A18" t="s">
        <v>22</v>
      </c>
    </row>
    <row r="19" spans="1:1">
      <c r="A19" t="s">
        <v>23</v>
      </c>
    </row>
    <row r="20" spans="1:1">
      <c r="A20" t="s">
        <v>24</v>
      </c>
    </row>
    <row r="21" spans="1:1">
      <c r="A21" t="s">
        <v>25</v>
      </c>
    </row>
    <row r="22" spans="1:1">
      <c r="A22" t="s">
        <v>26</v>
      </c>
    </row>
    <row r="23" spans="1:1">
      <c r="A23" t="s">
        <v>27</v>
      </c>
    </row>
    <row r="24" spans="1:1">
      <c r="A24" t="s">
        <v>28</v>
      </c>
    </row>
    <row r="25" spans="1:1">
      <c r="A25" t="s">
        <v>29</v>
      </c>
    </row>
    <row r="26" spans="1:1">
      <c r="A26" t="s">
        <v>30</v>
      </c>
    </row>
    <row r="27" spans="1:1">
      <c r="A27" t="s">
        <v>31</v>
      </c>
    </row>
    <row r="28" spans="1:1">
      <c r="A28" t="s">
        <v>32</v>
      </c>
    </row>
    <row r="29" spans="1:1">
      <c r="A29" t="s">
        <v>33</v>
      </c>
    </row>
    <row r="30" spans="1:1">
      <c r="A30" t="s">
        <v>34</v>
      </c>
    </row>
    <row r="31" spans="1:1">
      <c r="A31" t="s">
        <v>35</v>
      </c>
    </row>
    <row r="32" spans="1:1">
      <c r="A32" t="s">
        <v>36</v>
      </c>
    </row>
    <row r="33" spans="1:1">
      <c r="A33" t="s">
        <v>37</v>
      </c>
    </row>
    <row r="34" spans="1:1">
      <c r="A34" t="s">
        <v>38</v>
      </c>
    </row>
    <row r="35" spans="1:1">
      <c r="A35" t="s">
        <v>39</v>
      </c>
    </row>
    <row r="36" spans="1:1">
      <c r="A36" t="s">
        <v>40</v>
      </c>
    </row>
    <row r="37" spans="1:1">
      <c r="A37" t="s">
        <v>41</v>
      </c>
    </row>
    <row r="38" spans="1:1">
      <c r="A38" t="s">
        <v>42</v>
      </c>
    </row>
    <row r="39" spans="1:1">
      <c r="A39" t="s">
        <v>43</v>
      </c>
    </row>
    <row r="40" spans="1:1">
      <c r="A40" t="s">
        <v>44</v>
      </c>
    </row>
    <row r="41" spans="1:1">
      <c r="A41" t="s">
        <v>45</v>
      </c>
    </row>
    <row r="42" spans="1:1">
      <c r="A42" t="s">
        <v>46</v>
      </c>
    </row>
    <row r="43" spans="1:1">
      <c r="A43" t="s">
        <v>47</v>
      </c>
    </row>
    <row r="44" spans="1:1">
      <c r="A44" t="s">
        <v>48</v>
      </c>
    </row>
    <row r="45" spans="1:1">
      <c r="A45" t="s">
        <v>49</v>
      </c>
    </row>
    <row r="46" spans="1:1">
      <c r="A46" t="s">
        <v>50</v>
      </c>
    </row>
    <row r="47" spans="1:1">
      <c r="A47" t="s">
        <v>51</v>
      </c>
    </row>
    <row r="48" spans="1:1">
      <c r="A48" t="s">
        <v>52</v>
      </c>
    </row>
    <row r="49" spans="1:1">
      <c r="A49" t="s">
        <v>53</v>
      </c>
    </row>
    <row r="50" spans="1:1">
      <c r="A50" t="s">
        <v>54</v>
      </c>
    </row>
  </sheetData>
  <sortState xmlns:xlrd2="http://schemas.microsoft.com/office/spreadsheetml/2017/richdata2" ref="C4:C127">
    <sortCondition ref="C4:C127"/>
  </sortState>
  <phoneticPr fontId="1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dimension ref="B1:J10"/>
  <sheetViews>
    <sheetView view="pageBreakPreview" zoomScaleNormal="100" zoomScaleSheetLayoutView="100" workbookViewId="0"/>
  </sheetViews>
  <sheetFormatPr defaultColWidth="9" defaultRowHeight="13.5"/>
  <cols>
    <col min="1" max="1" width="2.125" style="106" customWidth="1"/>
    <col min="2" max="2" width="47" style="106" customWidth="1"/>
    <col min="3" max="3" width="3.875" style="106" customWidth="1"/>
    <col min="4" max="4" width="12.625" style="106" bestFit="1" customWidth="1"/>
    <col min="5" max="5" width="3.375" style="106" bestFit="1" customWidth="1"/>
    <col min="6" max="6" width="14.75" style="106" customWidth="1"/>
    <col min="7" max="7" width="2.375" style="106" bestFit="1" customWidth="1"/>
    <col min="8" max="8" width="9" style="106"/>
    <col min="9" max="9" width="3.375" style="106" bestFit="1" customWidth="1"/>
    <col min="10" max="10" width="12.375" style="106" bestFit="1" customWidth="1"/>
    <col min="11" max="16384" width="9" style="106"/>
  </cols>
  <sheetData>
    <row r="1" spans="2:10">
      <c r="B1" t="s">
        <v>502</v>
      </c>
    </row>
    <row r="3" spans="2:10">
      <c r="B3" s="110" t="s">
        <v>503</v>
      </c>
    </row>
    <row r="4" spans="2:10">
      <c r="B4" s="52" t="s">
        <v>504</v>
      </c>
      <c r="C4" s="107"/>
      <c r="D4" s="108"/>
      <c r="E4" s="108"/>
      <c r="F4" s="108"/>
      <c r="G4" s="108"/>
      <c r="H4" s="108"/>
      <c r="I4" s="108"/>
      <c r="J4" s="109"/>
    </row>
    <row r="5" spans="2:10">
      <c r="B5" s="126" t="s">
        <v>505</v>
      </c>
      <c r="C5" s="107"/>
      <c r="D5" s="108"/>
      <c r="E5" s="108"/>
      <c r="F5" s="108"/>
      <c r="G5" s="108"/>
      <c r="H5" s="108"/>
      <c r="I5" s="108"/>
      <c r="J5" s="109"/>
    </row>
    <row r="6" spans="2:10">
      <c r="B6" s="127" t="s">
        <v>506</v>
      </c>
      <c r="C6" s="110"/>
      <c r="J6" s="111"/>
    </row>
    <row r="7" spans="2:10">
      <c r="B7" s="128"/>
      <c r="C7" s="110"/>
      <c r="F7" s="99" t="s">
        <v>507</v>
      </c>
      <c r="H7" s="112"/>
      <c r="J7" s="111"/>
    </row>
    <row r="8" spans="2:10">
      <c r="B8" s="128"/>
      <c r="C8" s="110"/>
      <c r="D8" s="113">
        <v>10042000</v>
      </c>
      <c r="E8" s="106" t="s">
        <v>508</v>
      </c>
      <c r="F8" s="114"/>
      <c r="G8" s="106" t="s">
        <v>509</v>
      </c>
      <c r="H8" s="106">
        <v>12</v>
      </c>
      <c r="I8" s="106" t="s">
        <v>510</v>
      </c>
      <c r="J8" s="115">
        <f>IFERROR(D8*F8/H8,"　")</f>
        <v>0</v>
      </c>
    </row>
    <row r="9" spans="2:10">
      <c r="B9" s="128"/>
      <c r="C9" s="110"/>
      <c r="D9" s="113"/>
      <c r="J9" s="115"/>
    </row>
    <row r="10" spans="2:10">
      <c r="B10" s="129"/>
      <c r="C10" s="116"/>
      <c r="D10" s="117"/>
      <c r="E10" s="117"/>
      <c r="F10" s="117"/>
      <c r="G10" s="117"/>
      <c r="H10" s="117"/>
      <c r="I10" s="117"/>
      <c r="J10" s="118"/>
    </row>
  </sheetData>
  <phoneticPr fontId="15"/>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theme="0" tint="-0.34998626667073579"/>
    <pageSetUpPr fitToPage="1"/>
  </sheetPr>
  <dimension ref="A1:AC997"/>
  <sheetViews>
    <sheetView view="pageBreakPreview" topLeftCell="A7" zoomScaleNormal="100" zoomScaleSheetLayoutView="100" workbookViewId="0"/>
  </sheetViews>
  <sheetFormatPr defaultColWidth="12.625" defaultRowHeight="24" customHeight="1"/>
  <cols>
    <col min="1" max="1" width="4.25" style="57" bestFit="1" customWidth="1"/>
    <col min="2" max="2" width="7.375" style="57" bestFit="1" customWidth="1"/>
    <col min="3" max="3" width="9.25" style="57" bestFit="1" customWidth="1"/>
    <col min="4" max="4" width="14.625" style="57" bestFit="1" customWidth="1"/>
    <col min="5" max="5" width="13.375" style="57" bestFit="1" customWidth="1"/>
    <col min="6" max="6" width="16.875" style="57" customWidth="1"/>
    <col min="7" max="7" width="17.625" style="57" customWidth="1"/>
    <col min="8" max="8" width="14.625" style="57" customWidth="1"/>
    <col min="9" max="9" width="15" style="57" customWidth="1"/>
    <col min="10" max="10" width="15.875" style="57" customWidth="1"/>
    <col min="11" max="13" width="16.875" style="57" bestFit="1" customWidth="1"/>
    <col min="14" max="14" width="13.375" style="57" bestFit="1" customWidth="1"/>
    <col min="15" max="16" width="11.25" style="57" bestFit="1" customWidth="1"/>
    <col min="17" max="17" width="14.875" style="57" customWidth="1"/>
    <col min="18" max="26" width="7.25" style="57" customWidth="1"/>
    <col min="27" max="29" width="11" style="57" customWidth="1"/>
    <col min="30" max="16384" width="12.625" style="57"/>
  </cols>
  <sheetData>
    <row r="1" spans="1:29" ht="24" customHeight="1">
      <c r="A1" s="54"/>
      <c r="B1" s="55"/>
      <c r="C1" s="55"/>
      <c r="D1" s="55"/>
      <c r="E1" s="55"/>
      <c r="F1" s="55"/>
      <c r="G1" s="55"/>
      <c r="H1" s="55"/>
      <c r="I1" s="55"/>
      <c r="J1" s="54"/>
      <c r="K1" s="55"/>
      <c r="L1" s="55"/>
      <c r="M1" s="55"/>
      <c r="N1" s="55"/>
      <c r="O1" s="55"/>
      <c r="P1" s="54"/>
      <c r="Q1" s="55"/>
      <c r="R1" s="56"/>
      <c r="S1" s="56"/>
      <c r="T1" s="56"/>
      <c r="U1" s="56"/>
      <c r="V1" s="56"/>
      <c r="W1" s="56"/>
      <c r="X1" s="56"/>
      <c r="Y1" s="56"/>
      <c r="Z1" s="56"/>
      <c r="AA1" s="56"/>
      <c r="AB1" s="56"/>
      <c r="AC1" s="56"/>
    </row>
    <row r="2" spans="1:29" ht="24" customHeight="1">
      <c r="A2" s="418" t="s">
        <v>55</v>
      </c>
      <c r="B2" s="58" t="s">
        <v>56</v>
      </c>
      <c r="C2" s="59" t="s">
        <v>57</v>
      </c>
      <c r="D2" s="60" t="s">
        <v>58</v>
      </c>
      <c r="E2" s="61" t="s">
        <v>59</v>
      </c>
      <c r="F2" s="62" t="s">
        <v>60</v>
      </c>
      <c r="G2" s="63" t="s">
        <v>61</v>
      </c>
      <c r="H2" s="64" t="s">
        <v>62</v>
      </c>
      <c r="I2" s="65"/>
      <c r="J2" s="65"/>
      <c r="K2" s="65"/>
      <c r="L2" s="65"/>
      <c r="M2" s="65"/>
      <c r="N2" s="420"/>
      <c r="O2" s="420"/>
      <c r="P2" s="420"/>
      <c r="Q2" s="420"/>
      <c r="R2" s="66"/>
      <c r="S2" s="66"/>
      <c r="T2" s="66"/>
      <c r="U2" s="66"/>
      <c r="V2" s="66"/>
      <c r="W2" s="66"/>
      <c r="X2" s="66"/>
      <c r="Y2" s="66"/>
      <c r="Z2" s="66"/>
      <c r="AA2" s="56"/>
      <c r="AB2" s="56"/>
      <c r="AC2" s="56"/>
    </row>
    <row r="3" spans="1:29" ht="24" customHeight="1">
      <c r="A3" s="419"/>
      <c r="B3" s="67" t="s">
        <v>63</v>
      </c>
      <c r="C3" s="68" t="s">
        <v>64</v>
      </c>
      <c r="D3" s="68" t="s">
        <v>65</v>
      </c>
      <c r="E3" s="68" t="s">
        <v>66</v>
      </c>
      <c r="F3" s="68" t="s">
        <v>67</v>
      </c>
      <c r="G3" s="68" t="s">
        <v>68</v>
      </c>
      <c r="H3" s="101" t="s">
        <v>69</v>
      </c>
      <c r="I3" s="69"/>
      <c r="J3" s="70"/>
      <c r="K3" s="65"/>
      <c r="L3" s="65"/>
      <c r="M3" s="65"/>
      <c r="N3" s="421" t="s">
        <v>70</v>
      </c>
      <c r="O3" s="421"/>
      <c r="P3" s="421"/>
      <c r="Q3" s="421"/>
      <c r="R3" s="66"/>
      <c r="T3" s="66"/>
      <c r="U3" s="66"/>
      <c r="V3" s="66"/>
      <c r="W3" s="66"/>
      <c r="X3" s="66"/>
      <c r="Y3" s="66"/>
      <c r="Z3" s="66"/>
      <c r="AA3" s="56"/>
      <c r="AB3" s="56"/>
      <c r="AC3" s="56"/>
    </row>
    <row r="4" spans="1:29" ht="24" customHeight="1">
      <c r="A4" s="418" t="s">
        <v>71</v>
      </c>
      <c r="B4" s="61" t="s">
        <v>56</v>
      </c>
      <c r="C4" s="61" t="s">
        <v>57</v>
      </c>
      <c r="D4" s="71" t="s">
        <v>58</v>
      </c>
      <c r="E4" s="61" t="s">
        <v>59</v>
      </c>
      <c r="F4" s="62" t="s">
        <v>60</v>
      </c>
      <c r="G4" s="63" t="s">
        <v>61</v>
      </c>
      <c r="H4" s="71" t="s">
        <v>72</v>
      </c>
      <c r="I4" s="72" t="s">
        <v>73</v>
      </c>
      <c r="J4" s="73" t="s">
        <v>62</v>
      </c>
      <c r="K4" s="65"/>
      <c r="L4" s="65"/>
      <c r="M4" s="65"/>
      <c r="N4" s="421" t="s">
        <v>74</v>
      </c>
      <c r="O4" s="421"/>
      <c r="P4" s="421"/>
      <c r="Q4" s="421"/>
      <c r="R4" s="66"/>
      <c r="S4" s="66"/>
      <c r="T4" s="66"/>
      <c r="U4" s="66"/>
      <c r="V4" s="66"/>
      <c r="W4" s="66"/>
      <c r="X4" s="66"/>
      <c r="Y4" s="66"/>
      <c r="Z4" s="66"/>
      <c r="AA4" s="56"/>
      <c r="AB4" s="56"/>
      <c r="AC4" s="56"/>
    </row>
    <row r="5" spans="1:29" ht="24" customHeight="1">
      <c r="A5" s="418"/>
      <c r="B5" s="74" t="s">
        <v>63</v>
      </c>
      <c r="C5" s="74" t="s">
        <v>64</v>
      </c>
      <c r="D5" s="74" t="s">
        <v>65</v>
      </c>
      <c r="E5" s="74" t="s">
        <v>66</v>
      </c>
      <c r="F5" s="68" t="s">
        <v>67</v>
      </c>
      <c r="G5" s="68" t="s">
        <v>68</v>
      </c>
      <c r="H5" s="102" t="s">
        <v>75</v>
      </c>
      <c r="I5" s="74" t="s">
        <v>76</v>
      </c>
      <c r="J5" s="75" t="s">
        <v>77</v>
      </c>
      <c r="K5" s="65"/>
      <c r="L5" s="65"/>
      <c r="M5" s="65"/>
      <c r="N5" s="421" t="s">
        <v>78</v>
      </c>
      <c r="O5" s="421"/>
      <c r="P5" s="421"/>
      <c r="Q5" s="421"/>
      <c r="R5" s="66"/>
      <c r="S5" s="66"/>
      <c r="T5" s="66"/>
      <c r="U5" s="66"/>
      <c r="V5" s="66"/>
      <c r="W5" s="66"/>
      <c r="X5" s="66"/>
      <c r="Y5" s="66"/>
      <c r="Z5" s="66"/>
      <c r="AA5" s="56"/>
      <c r="AB5" s="56"/>
      <c r="AC5" s="56"/>
    </row>
    <row r="6" spans="1:29" ht="24" customHeight="1">
      <c r="A6" s="418" t="s">
        <v>79</v>
      </c>
      <c r="B6" s="61" t="s">
        <v>56</v>
      </c>
      <c r="C6" s="61" t="s">
        <v>57</v>
      </c>
      <c r="D6" s="71" t="s">
        <v>58</v>
      </c>
      <c r="E6" s="61" t="s">
        <v>59</v>
      </c>
      <c r="F6" s="62" t="s">
        <v>60</v>
      </c>
      <c r="G6" s="63" t="s">
        <v>61</v>
      </c>
      <c r="H6" s="71" t="s">
        <v>72</v>
      </c>
      <c r="I6" s="72" t="s">
        <v>73</v>
      </c>
      <c r="J6" s="71" t="s">
        <v>80</v>
      </c>
      <c r="K6" s="76" t="s">
        <v>81</v>
      </c>
      <c r="L6" s="77" t="s">
        <v>62</v>
      </c>
      <c r="M6" s="65"/>
      <c r="N6" s="65"/>
      <c r="O6" s="65"/>
      <c r="P6" s="65"/>
      <c r="Q6" s="65"/>
      <c r="R6" s="66"/>
      <c r="S6" s="66"/>
      <c r="T6" s="66"/>
      <c r="U6" s="66"/>
      <c r="V6" s="66"/>
      <c r="W6" s="66"/>
      <c r="X6" s="66"/>
      <c r="Y6" s="66"/>
      <c r="Z6" s="66"/>
      <c r="AA6" s="56"/>
      <c r="AB6" s="56"/>
      <c r="AC6" s="56"/>
    </row>
    <row r="7" spans="1:29" ht="24" customHeight="1">
      <c r="A7" s="418"/>
      <c r="B7" s="74" t="s">
        <v>63</v>
      </c>
      <c r="C7" s="74" t="s">
        <v>64</v>
      </c>
      <c r="D7" s="74" t="s">
        <v>65</v>
      </c>
      <c r="E7" s="74" t="s">
        <v>82</v>
      </c>
      <c r="F7" s="68" t="s">
        <v>67</v>
      </c>
      <c r="G7" s="68" t="s">
        <v>68</v>
      </c>
      <c r="H7" s="102" t="s">
        <v>75</v>
      </c>
      <c r="I7" s="74" t="s">
        <v>76</v>
      </c>
      <c r="J7" s="74" t="s">
        <v>83</v>
      </c>
      <c r="K7" s="74" t="s">
        <v>84</v>
      </c>
      <c r="L7" s="74" t="s">
        <v>85</v>
      </c>
      <c r="M7" s="65"/>
      <c r="N7" s="65"/>
      <c r="O7" s="65"/>
      <c r="P7" s="65"/>
      <c r="Q7" s="65"/>
      <c r="R7" s="66"/>
      <c r="S7" s="66"/>
      <c r="T7" s="66"/>
      <c r="U7" s="66"/>
      <c r="V7" s="66"/>
      <c r="W7" s="66"/>
      <c r="X7" s="66"/>
      <c r="Y7" s="66"/>
      <c r="Z7" s="66"/>
      <c r="AA7" s="56"/>
      <c r="AB7" s="56"/>
      <c r="AC7" s="56"/>
    </row>
    <row r="8" spans="1:29" ht="24" customHeight="1">
      <c r="A8" s="418" t="s">
        <v>86</v>
      </c>
      <c r="B8" s="61" t="s">
        <v>56</v>
      </c>
      <c r="C8" s="61" t="s">
        <v>57</v>
      </c>
      <c r="D8" s="71" t="s">
        <v>58</v>
      </c>
      <c r="E8" s="61" t="s">
        <v>59</v>
      </c>
      <c r="F8" s="62" t="s">
        <v>60</v>
      </c>
      <c r="G8" s="63" t="s">
        <v>61</v>
      </c>
      <c r="H8" s="76" t="s">
        <v>81</v>
      </c>
      <c r="I8" s="77" t="s">
        <v>62</v>
      </c>
      <c r="J8" s="78"/>
      <c r="K8" s="79"/>
      <c r="L8" s="65"/>
      <c r="M8" s="65"/>
      <c r="N8" s="65"/>
      <c r="O8" s="65"/>
      <c r="P8" s="65"/>
      <c r="Q8" s="65"/>
      <c r="R8" s="66"/>
      <c r="S8" s="66"/>
      <c r="T8" s="66"/>
      <c r="U8" s="66"/>
      <c r="V8" s="66"/>
      <c r="W8" s="66"/>
      <c r="X8" s="66"/>
      <c r="Y8" s="66"/>
      <c r="Z8" s="66"/>
      <c r="AA8" s="56"/>
      <c r="AB8" s="56"/>
      <c r="AC8" s="56"/>
    </row>
    <row r="9" spans="1:29" ht="24" customHeight="1">
      <c r="A9" s="418"/>
      <c r="B9" s="74" t="s">
        <v>63</v>
      </c>
      <c r="C9" s="74" t="s">
        <v>64</v>
      </c>
      <c r="D9" s="74" t="s">
        <v>65</v>
      </c>
      <c r="E9" s="74" t="s">
        <v>66</v>
      </c>
      <c r="F9" s="68" t="s">
        <v>67</v>
      </c>
      <c r="G9" s="68" t="s">
        <v>68</v>
      </c>
      <c r="H9" s="74" t="s">
        <v>84</v>
      </c>
      <c r="I9" s="103" t="s">
        <v>87</v>
      </c>
      <c r="J9" s="80"/>
      <c r="K9" s="81"/>
      <c r="L9" s="65"/>
      <c r="M9" s="65"/>
      <c r="N9" s="65"/>
      <c r="O9" s="65"/>
      <c r="P9" s="65"/>
      <c r="Q9" s="65"/>
      <c r="R9" s="66"/>
      <c r="S9" s="66"/>
      <c r="T9" s="66"/>
      <c r="U9" s="66"/>
      <c r="V9" s="66"/>
      <c r="W9" s="66"/>
      <c r="X9" s="66"/>
      <c r="Y9" s="66"/>
      <c r="Z9" s="66"/>
      <c r="AA9" s="56"/>
      <c r="AB9" s="56"/>
      <c r="AC9" s="56"/>
    </row>
    <row r="10" spans="1:29" ht="24" customHeight="1">
      <c r="A10" s="418" t="s">
        <v>88</v>
      </c>
      <c r="B10" s="61" t="s">
        <v>56</v>
      </c>
      <c r="C10" s="61" t="s">
        <v>57</v>
      </c>
      <c r="D10" s="71" t="s">
        <v>58</v>
      </c>
      <c r="E10" s="61" t="s">
        <v>59</v>
      </c>
      <c r="F10" s="62" t="s">
        <v>60</v>
      </c>
      <c r="G10" s="63" t="s">
        <v>61</v>
      </c>
      <c r="H10" s="76" t="s">
        <v>81</v>
      </c>
      <c r="I10" s="71" t="s">
        <v>72</v>
      </c>
      <c r="J10" s="72" t="s">
        <v>73</v>
      </c>
      <c r="K10" s="77" t="s">
        <v>62</v>
      </c>
      <c r="L10" s="82"/>
      <c r="M10" s="65"/>
      <c r="N10" s="65"/>
      <c r="O10" s="65"/>
      <c r="P10" s="65"/>
      <c r="Q10" s="65"/>
      <c r="R10" s="66"/>
      <c r="S10" s="66"/>
      <c r="T10" s="66"/>
      <c r="U10" s="66"/>
      <c r="V10" s="66"/>
      <c r="W10" s="66"/>
      <c r="X10" s="66"/>
      <c r="Y10" s="66"/>
      <c r="Z10" s="66"/>
      <c r="AA10" s="56"/>
      <c r="AB10" s="56"/>
      <c r="AC10" s="56"/>
    </row>
    <row r="11" spans="1:29" ht="24" customHeight="1">
      <c r="A11" s="418"/>
      <c r="B11" s="74" t="s">
        <v>63</v>
      </c>
      <c r="C11" s="74" t="s">
        <v>64</v>
      </c>
      <c r="D11" s="74" t="s">
        <v>65</v>
      </c>
      <c r="E11" s="74" t="s">
        <v>66</v>
      </c>
      <c r="F11" s="68" t="s">
        <v>67</v>
      </c>
      <c r="G11" s="68" t="s">
        <v>68</v>
      </c>
      <c r="H11" s="74" t="s">
        <v>84</v>
      </c>
      <c r="I11" s="103" t="s">
        <v>89</v>
      </c>
      <c r="J11" s="74" t="s">
        <v>76</v>
      </c>
      <c r="K11" s="74" t="s">
        <v>90</v>
      </c>
      <c r="L11" s="80"/>
      <c r="M11" s="65"/>
      <c r="N11" s="65"/>
      <c r="O11" s="65"/>
      <c r="P11" s="65"/>
      <c r="Q11" s="65"/>
      <c r="R11" s="66"/>
      <c r="S11" s="66"/>
      <c r="T11" s="66"/>
      <c r="U11" s="66"/>
      <c r="V11" s="66"/>
      <c r="W11" s="66"/>
      <c r="X11" s="66"/>
      <c r="Y11" s="66"/>
      <c r="Z11" s="66"/>
      <c r="AA11" s="56"/>
      <c r="AB11" s="56"/>
      <c r="AC11" s="56"/>
    </row>
    <row r="12" spans="1:29" ht="24" customHeight="1">
      <c r="A12" s="418" t="s">
        <v>91</v>
      </c>
      <c r="B12" s="61" t="s">
        <v>56</v>
      </c>
      <c r="C12" s="61" t="s">
        <v>57</v>
      </c>
      <c r="D12" s="71" t="s">
        <v>58</v>
      </c>
      <c r="E12" s="61" t="s">
        <v>59</v>
      </c>
      <c r="F12" s="62" t="s">
        <v>60</v>
      </c>
      <c r="G12" s="63" t="s">
        <v>61</v>
      </c>
      <c r="H12" s="71" t="s">
        <v>72</v>
      </c>
      <c r="I12" s="76" t="s">
        <v>81</v>
      </c>
      <c r="J12" s="71" t="s">
        <v>72</v>
      </c>
      <c r="K12" s="72" t="s">
        <v>73</v>
      </c>
      <c r="L12" s="83" t="s">
        <v>62</v>
      </c>
      <c r="M12" s="82"/>
      <c r="N12" s="65"/>
      <c r="O12" s="65"/>
      <c r="P12" s="65"/>
      <c r="Q12" s="65"/>
      <c r="R12" s="66"/>
      <c r="S12" s="66"/>
      <c r="T12" s="66"/>
      <c r="U12" s="66"/>
      <c r="V12" s="66"/>
      <c r="W12" s="66"/>
      <c r="X12" s="66"/>
      <c r="Y12" s="66"/>
      <c r="Z12" s="66"/>
      <c r="AA12" s="56"/>
      <c r="AB12" s="56"/>
      <c r="AC12" s="56"/>
    </row>
    <row r="13" spans="1:29" ht="24" customHeight="1">
      <c r="A13" s="418"/>
      <c r="B13" s="74" t="s">
        <v>63</v>
      </c>
      <c r="C13" s="74" t="s">
        <v>64</v>
      </c>
      <c r="D13" s="74" t="s">
        <v>65</v>
      </c>
      <c r="E13" s="74" t="s">
        <v>66</v>
      </c>
      <c r="F13" s="68" t="s">
        <v>67</v>
      </c>
      <c r="G13" s="68" t="s">
        <v>68</v>
      </c>
      <c r="H13" s="65" t="s">
        <v>75</v>
      </c>
      <c r="I13" s="74" t="s">
        <v>84</v>
      </c>
      <c r="J13" s="103" t="s">
        <v>92</v>
      </c>
      <c r="K13" s="74" t="s">
        <v>93</v>
      </c>
      <c r="L13" s="84" t="s">
        <v>94</v>
      </c>
      <c r="M13" s="80"/>
      <c r="N13" s="70"/>
      <c r="O13" s="65"/>
      <c r="P13" s="65"/>
      <c r="Q13" s="65"/>
      <c r="R13" s="66"/>
      <c r="S13" s="66"/>
      <c r="T13" s="66"/>
      <c r="U13" s="66"/>
      <c r="V13" s="66"/>
      <c r="W13" s="66"/>
      <c r="X13" s="66"/>
      <c r="Y13" s="66"/>
      <c r="Z13" s="66"/>
      <c r="AA13" s="56"/>
      <c r="AB13" s="56"/>
      <c r="AC13" s="56"/>
    </row>
    <row r="14" spans="1:29" ht="24" customHeight="1">
      <c r="A14" s="418" t="s">
        <v>95</v>
      </c>
      <c r="B14" s="61" t="s">
        <v>56</v>
      </c>
      <c r="C14" s="61" t="s">
        <v>57</v>
      </c>
      <c r="D14" s="71" t="s">
        <v>58</v>
      </c>
      <c r="E14" s="61" t="s">
        <v>59</v>
      </c>
      <c r="F14" s="62" t="s">
        <v>60</v>
      </c>
      <c r="G14" s="63" t="s">
        <v>61</v>
      </c>
      <c r="H14" s="71" t="s">
        <v>72</v>
      </c>
      <c r="I14" s="72" t="s">
        <v>73</v>
      </c>
      <c r="J14" s="71" t="s">
        <v>80</v>
      </c>
      <c r="K14" s="76" t="s">
        <v>81</v>
      </c>
      <c r="L14" s="71" t="s">
        <v>72</v>
      </c>
      <c r="M14" s="85" t="s">
        <v>73</v>
      </c>
      <c r="N14" s="86" t="s">
        <v>62</v>
      </c>
      <c r="O14" s="82"/>
      <c r="P14" s="65"/>
      <c r="Q14" s="65"/>
      <c r="R14" s="66"/>
      <c r="S14" s="66"/>
      <c r="T14" s="66"/>
      <c r="U14" s="66"/>
      <c r="V14" s="66"/>
      <c r="W14" s="66"/>
      <c r="X14" s="66"/>
      <c r="Y14" s="66"/>
      <c r="Z14" s="66"/>
      <c r="AA14" s="56"/>
      <c r="AB14" s="56"/>
      <c r="AC14" s="56"/>
    </row>
    <row r="15" spans="1:29" ht="24" customHeight="1">
      <c r="A15" s="418"/>
      <c r="B15" s="74" t="s">
        <v>63</v>
      </c>
      <c r="C15" s="74" t="s">
        <v>64</v>
      </c>
      <c r="D15" s="74" t="s">
        <v>65</v>
      </c>
      <c r="E15" s="74" t="s">
        <v>66</v>
      </c>
      <c r="F15" s="68" t="s">
        <v>67</v>
      </c>
      <c r="G15" s="68" t="s">
        <v>68</v>
      </c>
      <c r="H15" s="65" t="s">
        <v>75</v>
      </c>
      <c r="I15" s="74" t="s">
        <v>96</v>
      </c>
      <c r="J15" s="74" t="s">
        <v>97</v>
      </c>
      <c r="K15" s="74" t="s">
        <v>84</v>
      </c>
      <c r="L15" s="103" t="s">
        <v>98</v>
      </c>
      <c r="M15" s="87" t="s">
        <v>93</v>
      </c>
      <c r="N15" s="78" t="s">
        <v>99</v>
      </c>
      <c r="O15" s="82"/>
      <c r="P15" s="65"/>
      <c r="Q15" s="65"/>
      <c r="R15" s="66"/>
      <c r="S15" s="66"/>
      <c r="T15" s="66"/>
      <c r="U15" s="66"/>
      <c r="V15" s="66"/>
      <c r="W15" s="66"/>
      <c r="X15" s="66"/>
      <c r="Y15" s="66"/>
      <c r="Z15" s="66"/>
      <c r="AA15" s="56"/>
      <c r="AB15" s="56"/>
      <c r="AC15" s="56"/>
    </row>
    <row r="16" spans="1:29" ht="24" customHeight="1">
      <c r="A16" s="418" t="s">
        <v>100</v>
      </c>
      <c r="B16" s="61" t="s">
        <v>56</v>
      </c>
      <c r="C16" s="61" t="s">
        <v>57</v>
      </c>
      <c r="D16" s="71" t="s">
        <v>58</v>
      </c>
      <c r="E16" s="62" t="s">
        <v>101</v>
      </c>
      <c r="F16" s="63" t="s">
        <v>102</v>
      </c>
      <c r="G16" s="61" t="s">
        <v>59</v>
      </c>
      <c r="H16" s="62" t="s">
        <v>60</v>
      </c>
      <c r="I16" s="63" t="s">
        <v>61</v>
      </c>
      <c r="J16" s="71" t="s">
        <v>72</v>
      </c>
      <c r="K16" s="72" t="s">
        <v>73</v>
      </c>
      <c r="L16" s="83" t="s">
        <v>62</v>
      </c>
      <c r="M16" s="88"/>
      <c r="N16" s="89"/>
      <c r="O16" s="65"/>
      <c r="P16" s="65"/>
      <c r="Q16" s="65"/>
      <c r="R16" s="66"/>
      <c r="S16" s="66"/>
      <c r="T16" s="66"/>
      <c r="U16" s="66"/>
      <c r="V16" s="66"/>
      <c r="W16" s="66"/>
      <c r="X16" s="66"/>
      <c r="Y16" s="66"/>
      <c r="Z16" s="66"/>
      <c r="AA16" s="56"/>
      <c r="AB16" s="56"/>
      <c r="AC16" s="56"/>
    </row>
    <row r="17" spans="1:29" ht="24" customHeight="1">
      <c r="A17" s="418"/>
      <c r="B17" s="74" t="s">
        <v>63</v>
      </c>
      <c r="C17" s="74" t="s">
        <v>64</v>
      </c>
      <c r="D17" s="74" t="s">
        <v>65</v>
      </c>
      <c r="E17" s="68" t="s">
        <v>103</v>
      </c>
      <c r="F17" s="68" t="s">
        <v>104</v>
      </c>
      <c r="G17" s="74" t="s">
        <v>66</v>
      </c>
      <c r="H17" s="68" t="s">
        <v>67</v>
      </c>
      <c r="I17" s="68" t="s">
        <v>68</v>
      </c>
      <c r="J17" s="103" t="s">
        <v>105</v>
      </c>
      <c r="K17" s="74" t="s">
        <v>76</v>
      </c>
      <c r="L17" s="84" t="s">
        <v>106</v>
      </c>
      <c r="M17" s="80"/>
      <c r="N17" s="65"/>
      <c r="O17" s="65"/>
      <c r="P17" s="65"/>
      <c r="Q17" s="65"/>
      <c r="R17" s="66"/>
      <c r="S17" s="66"/>
      <c r="T17" s="66"/>
      <c r="U17" s="66"/>
      <c r="V17" s="66"/>
      <c r="W17" s="66"/>
      <c r="X17" s="66"/>
      <c r="Y17" s="66"/>
      <c r="Z17" s="66"/>
      <c r="AA17" s="56"/>
      <c r="AB17" s="56"/>
      <c r="AC17" s="56"/>
    </row>
    <row r="18" spans="1:29" ht="24" customHeight="1">
      <c r="A18" s="418" t="s">
        <v>107</v>
      </c>
      <c r="B18" s="61" t="s">
        <v>56</v>
      </c>
      <c r="C18" s="61" t="s">
        <v>57</v>
      </c>
      <c r="D18" s="71" t="s">
        <v>58</v>
      </c>
      <c r="E18" s="62" t="s">
        <v>101</v>
      </c>
      <c r="F18" s="63" t="s">
        <v>102</v>
      </c>
      <c r="G18" s="61" t="s">
        <v>59</v>
      </c>
      <c r="H18" s="62" t="s">
        <v>60</v>
      </c>
      <c r="I18" s="63" t="s">
        <v>61</v>
      </c>
      <c r="J18" s="76" t="s">
        <v>81</v>
      </c>
      <c r="K18" s="71" t="s">
        <v>72</v>
      </c>
      <c r="L18" s="72" t="s">
        <v>73</v>
      </c>
      <c r="M18" s="83" t="s">
        <v>62</v>
      </c>
      <c r="N18" s="90"/>
      <c r="O18" s="65"/>
      <c r="P18" s="65"/>
      <c r="Q18" s="65"/>
      <c r="R18" s="66"/>
      <c r="S18" s="66"/>
      <c r="T18" s="66"/>
      <c r="U18" s="66"/>
      <c r="V18" s="66"/>
      <c r="W18" s="66"/>
      <c r="X18" s="66"/>
      <c r="Y18" s="66"/>
      <c r="Z18" s="66"/>
      <c r="AA18" s="56"/>
      <c r="AB18" s="56"/>
      <c r="AC18" s="56"/>
    </row>
    <row r="19" spans="1:29" ht="24" customHeight="1">
      <c r="A19" s="418"/>
      <c r="B19" s="74" t="s">
        <v>63</v>
      </c>
      <c r="C19" s="74" t="s">
        <v>64</v>
      </c>
      <c r="D19" s="74" t="s">
        <v>65</v>
      </c>
      <c r="E19" s="68" t="s">
        <v>103</v>
      </c>
      <c r="F19" s="68" t="s">
        <v>104</v>
      </c>
      <c r="G19" s="74" t="s">
        <v>66</v>
      </c>
      <c r="H19" s="68" t="s">
        <v>67</v>
      </c>
      <c r="I19" s="68" t="s">
        <v>68</v>
      </c>
      <c r="J19" s="74" t="s">
        <v>84</v>
      </c>
      <c r="K19" s="103" t="s">
        <v>108</v>
      </c>
      <c r="L19" s="74" t="s">
        <v>76</v>
      </c>
      <c r="M19" s="84" t="s">
        <v>109</v>
      </c>
      <c r="N19" s="80"/>
      <c r="O19" s="65"/>
      <c r="P19" s="65"/>
      <c r="Q19" s="65"/>
      <c r="R19" s="66"/>
      <c r="S19" s="66"/>
      <c r="T19" s="66"/>
      <c r="U19" s="66"/>
      <c r="V19" s="66"/>
      <c r="W19" s="66"/>
      <c r="X19" s="66"/>
      <c r="Y19" s="66"/>
      <c r="Z19" s="66"/>
      <c r="AA19" s="56"/>
      <c r="AB19" s="56"/>
      <c r="AC19" s="56"/>
    </row>
    <row r="20" spans="1:29" ht="24" customHeight="1">
      <c r="A20" s="418" t="s">
        <v>110</v>
      </c>
      <c r="B20" s="61" t="s">
        <v>56</v>
      </c>
      <c r="C20" s="61" t="s">
        <v>57</v>
      </c>
      <c r="D20" s="71" t="s">
        <v>58</v>
      </c>
      <c r="E20" s="62" t="s">
        <v>101</v>
      </c>
      <c r="F20" s="63" t="s">
        <v>102</v>
      </c>
      <c r="G20" s="61" t="s">
        <v>59</v>
      </c>
      <c r="H20" s="62" t="s">
        <v>60</v>
      </c>
      <c r="I20" s="63" t="s">
        <v>61</v>
      </c>
      <c r="J20" s="71" t="s">
        <v>72</v>
      </c>
      <c r="K20" s="72" t="s">
        <v>73</v>
      </c>
      <c r="L20" s="71" t="s">
        <v>80</v>
      </c>
      <c r="M20" s="76" t="s">
        <v>81</v>
      </c>
      <c r="N20" s="83" t="s">
        <v>62</v>
      </c>
      <c r="O20" s="82"/>
      <c r="P20" s="65"/>
      <c r="Q20" s="65"/>
      <c r="R20" s="66"/>
      <c r="S20" s="66"/>
      <c r="T20" s="66"/>
      <c r="U20" s="66"/>
      <c r="V20" s="66"/>
      <c r="W20" s="66"/>
      <c r="X20" s="66"/>
      <c r="Y20" s="66"/>
      <c r="Z20" s="66"/>
      <c r="AA20" s="56"/>
      <c r="AB20" s="56"/>
      <c r="AC20" s="56"/>
    </row>
    <row r="21" spans="1:29" ht="24" customHeight="1">
      <c r="A21" s="418"/>
      <c r="B21" s="74" t="s">
        <v>63</v>
      </c>
      <c r="C21" s="74" t="s">
        <v>64</v>
      </c>
      <c r="D21" s="74" t="s">
        <v>65</v>
      </c>
      <c r="E21" s="68" t="s">
        <v>103</v>
      </c>
      <c r="F21" s="68" t="s">
        <v>104</v>
      </c>
      <c r="G21" s="74" t="s">
        <v>66</v>
      </c>
      <c r="H21" s="68" t="s">
        <v>67</v>
      </c>
      <c r="I21" s="68" t="s">
        <v>68</v>
      </c>
      <c r="J21" s="105" t="s">
        <v>105</v>
      </c>
      <c r="K21" s="87" t="s">
        <v>76</v>
      </c>
      <c r="L21" s="87" t="s">
        <v>111</v>
      </c>
      <c r="M21" s="87" t="s">
        <v>84</v>
      </c>
      <c r="N21" s="78" t="s">
        <v>112</v>
      </c>
      <c r="O21" s="82"/>
      <c r="P21" s="65"/>
      <c r="Q21" s="65"/>
      <c r="R21" s="66"/>
      <c r="S21" s="66"/>
      <c r="T21" s="66"/>
      <c r="U21" s="66"/>
      <c r="V21" s="66"/>
      <c r="W21" s="66"/>
      <c r="X21" s="66"/>
      <c r="Y21" s="66"/>
      <c r="Z21" s="66"/>
      <c r="AA21" s="56"/>
      <c r="AB21" s="56"/>
      <c r="AC21" s="56"/>
    </row>
    <row r="22" spans="1:29" ht="24" customHeight="1">
      <c r="A22" s="418" t="s">
        <v>113</v>
      </c>
      <c r="B22" s="61" t="s">
        <v>56</v>
      </c>
      <c r="C22" s="61" t="s">
        <v>57</v>
      </c>
      <c r="D22" s="71" t="s">
        <v>58</v>
      </c>
      <c r="E22" s="72" t="s">
        <v>73</v>
      </c>
      <c r="F22" s="71" t="s">
        <v>114</v>
      </c>
      <c r="G22" s="76" t="s">
        <v>81</v>
      </c>
      <c r="H22" s="83" t="s">
        <v>62</v>
      </c>
      <c r="I22" s="91"/>
      <c r="J22" s="89"/>
      <c r="K22" s="92"/>
      <c r="L22" s="89"/>
      <c r="M22" s="93"/>
      <c r="N22" s="89"/>
      <c r="O22" s="65"/>
      <c r="P22" s="65"/>
      <c r="Q22" s="65"/>
      <c r="R22" s="66"/>
      <c r="S22" s="66"/>
      <c r="T22" s="66"/>
      <c r="U22" s="66"/>
      <c r="V22" s="66"/>
      <c r="W22" s="66"/>
      <c r="X22" s="66"/>
      <c r="Y22" s="66"/>
      <c r="Z22" s="56"/>
      <c r="AA22" s="56"/>
      <c r="AB22" s="56"/>
      <c r="AC22" s="56"/>
    </row>
    <row r="23" spans="1:29" ht="24" customHeight="1">
      <c r="A23" s="418"/>
      <c r="B23" s="74" t="s">
        <v>63</v>
      </c>
      <c r="C23" s="74" t="s">
        <v>64</v>
      </c>
      <c r="D23" s="74" t="s">
        <v>65</v>
      </c>
      <c r="E23" s="74" t="s">
        <v>76</v>
      </c>
      <c r="F23" s="74" t="s">
        <v>115</v>
      </c>
      <c r="G23" s="74" t="s">
        <v>84</v>
      </c>
      <c r="H23" s="104" t="s">
        <v>116</v>
      </c>
      <c r="I23" s="82"/>
      <c r="J23" s="65"/>
      <c r="K23" s="65"/>
      <c r="L23" s="65"/>
      <c r="M23" s="65"/>
      <c r="N23" s="65"/>
      <c r="O23" s="65"/>
      <c r="P23" s="65"/>
      <c r="Q23" s="65"/>
      <c r="R23" s="66"/>
      <c r="S23" s="66"/>
      <c r="T23" s="66"/>
      <c r="U23" s="66"/>
      <c r="V23" s="66"/>
      <c r="W23" s="66"/>
      <c r="X23" s="66"/>
      <c r="Y23" s="66"/>
      <c r="Z23" s="56"/>
      <c r="AA23" s="56"/>
      <c r="AB23" s="56"/>
      <c r="AC23" s="56"/>
    </row>
    <row r="24" spans="1:29" ht="24" customHeight="1">
      <c r="A24" s="94"/>
      <c r="D24" s="56"/>
      <c r="R24" s="66"/>
      <c r="S24" s="66"/>
      <c r="T24" s="66"/>
      <c r="U24" s="66"/>
      <c r="V24" s="66"/>
      <c r="W24" s="66"/>
      <c r="X24" s="66"/>
      <c r="Y24" s="66"/>
      <c r="Z24" s="66"/>
      <c r="AA24" s="56"/>
      <c r="AB24" s="56"/>
      <c r="AC24" s="56"/>
    </row>
    <row r="25" spans="1:29" ht="24" customHeight="1">
      <c r="A25" s="94"/>
      <c r="D25" s="56"/>
      <c r="M25" s="95"/>
      <c r="R25" s="66"/>
      <c r="S25" s="66"/>
      <c r="T25" s="66"/>
      <c r="U25" s="66"/>
      <c r="V25" s="66"/>
      <c r="W25" s="66"/>
      <c r="X25" s="66"/>
      <c r="Y25" s="66"/>
      <c r="Z25" s="66"/>
      <c r="AA25" s="56"/>
      <c r="AB25" s="56"/>
      <c r="AC25" s="56"/>
    </row>
    <row r="26" spans="1:29" ht="24" customHeight="1">
      <c r="A26" s="94"/>
      <c r="D26" s="56"/>
      <c r="R26" s="66"/>
      <c r="S26" s="66"/>
      <c r="T26" s="66"/>
      <c r="U26" s="66"/>
      <c r="V26" s="66"/>
      <c r="W26" s="66"/>
      <c r="X26" s="66"/>
      <c r="Y26" s="66"/>
      <c r="Z26" s="66"/>
      <c r="AA26" s="56"/>
      <c r="AB26" s="56"/>
      <c r="AC26" s="56"/>
    </row>
    <row r="27" spans="1:29" ht="24" customHeight="1">
      <c r="A27" s="94"/>
      <c r="R27" s="66"/>
      <c r="S27" s="66"/>
      <c r="T27" s="66"/>
      <c r="U27" s="66"/>
      <c r="V27" s="66"/>
      <c r="W27" s="66"/>
      <c r="X27" s="66"/>
      <c r="Y27" s="66"/>
      <c r="Z27" s="66"/>
      <c r="AA27" s="56"/>
      <c r="AB27" s="56"/>
      <c r="AC27" s="56"/>
    </row>
    <row r="28" spans="1:29" ht="24" customHeight="1">
      <c r="A28" s="94"/>
      <c r="R28" s="66"/>
      <c r="S28" s="66"/>
      <c r="T28" s="66"/>
      <c r="U28" s="66"/>
      <c r="V28" s="66"/>
      <c r="W28" s="66"/>
      <c r="X28" s="66"/>
      <c r="Y28" s="66"/>
      <c r="Z28" s="66"/>
      <c r="AA28" s="56"/>
      <c r="AB28" s="56"/>
      <c r="AC28" s="56"/>
    </row>
    <row r="29" spans="1:29" ht="24" customHeight="1">
      <c r="A29" s="94"/>
      <c r="R29" s="66"/>
      <c r="S29" s="66"/>
      <c r="T29" s="66"/>
      <c r="U29" s="66"/>
      <c r="V29" s="66"/>
      <c r="W29" s="66"/>
      <c r="X29" s="66"/>
      <c r="Y29" s="66"/>
      <c r="Z29" s="66"/>
      <c r="AA29" s="56"/>
      <c r="AB29" s="56"/>
      <c r="AC29" s="56"/>
    </row>
    <row r="30" spans="1:29" ht="24" customHeight="1">
      <c r="A30" s="9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row>
    <row r="31" spans="1:29" ht="24" customHeight="1">
      <c r="A31" s="9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row>
    <row r="32" spans="1:29" ht="24" customHeight="1">
      <c r="A32" s="9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row>
    <row r="33" spans="1:29" ht="24" customHeight="1">
      <c r="A33" s="9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row>
    <row r="34" spans="1:29" ht="24" customHeight="1">
      <c r="A34" s="9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row>
    <row r="35" spans="1:29" ht="24" customHeight="1">
      <c r="A35" s="9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row>
    <row r="36" spans="1:29" ht="24" customHeight="1">
      <c r="A36" s="9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row>
    <row r="37" spans="1:29" ht="24" customHeight="1">
      <c r="A37" s="9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row>
    <row r="38" spans="1:29" ht="24" customHeight="1">
      <c r="A38" s="9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row>
    <row r="39" spans="1:29" ht="24" customHeight="1">
      <c r="A39" s="9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row>
    <row r="40" spans="1:29" ht="24" customHeight="1">
      <c r="A40" s="9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row>
    <row r="41" spans="1:29" ht="24" customHeight="1">
      <c r="A41" s="9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row>
    <row r="42" spans="1:29" ht="24" customHeight="1">
      <c r="A42" s="9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row>
    <row r="43" spans="1:29" ht="24" customHeight="1">
      <c r="A43" s="9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row>
    <row r="44" spans="1:29" ht="24" customHeight="1">
      <c r="A44" s="9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row>
    <row r="45" spans="1:29" ht="24" customHeight="1">
      <c r="A45" s="9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row>
    <row r="46" spans="1:29" ht="24" customHeight="1">
      <c r="A46" s="9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row>
    <row r="47" spans="1:29" ht="24" customHeight="1">
      <c r="A47" s="9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row>
    <row r="48" spans="1:29" ht="24" customHeight="1">
      <c r="A48" s="9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row>
    <row r="49" spans="1:29" ht="24" customHeight="1">
      <c r="A49" s="9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row>
    <row r="50" spans="1:29" ht="24" customHeight="1">
      <c r="A50" s="9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row>
    <row r="51" spans="1:29" ht="24" customHeight="1">
      <c r="A51" s="9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row>
    <row r="52" spans="1:29" ht="24" customHeight="1">
      <c r="A52" s="9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row>
    <row r="53" spans="1:29" ht="24" customHeight="1">
      <c r="A53" s="9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row>
    <row r="54" spans="1:29" ht="24" customHeight="1">
      <c r="A54" s="9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row>
    <row r="55" spans="1:29" ht="24" customHeight="1">
      <c r="A55" s="9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row>
    <row r="56" spans="1:29" ht="24" customHeight="1">
      <c r="A56" s="9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row>
    <row r="57" spans="1:29" ht="24" customHeight="1">
      <c r="A57" s="9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row>
    <row r="58" spans="1:29" ht="24" customHeight="1">
      <c r="A58" s="9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row>
    <row r="59" spans="1:29" ht="24" customHeight="1">
      <c r="A59" s="9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row>
    <row r="60" spans="1:29" ht="24" customHeight="1">
      <c r="A60" s="9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row>
    <row r="61" spans="1:29" ht="24" customHeight="1">
      <c r="A61" s="9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row>
    <row r="62" spans="1:29" ht="24" customHeight="1">
      <c r="A62" s="9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row>
    <row r="63" spans="1:29" ht="24" customHeight="1">
      <c r="A63" s="9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row>
    <row r="64" spans="1:29" ht="24" customHeight="1">
      <c r="A64" s="9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row>
    <row r="65" spans="1:29" ht="24" customHeight="1">
      <c r="A65" s="9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row>
    <row r="66" spans="1:29" ht="24" customHeight="1">
      <c r="A66" s="9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row>
    <row r="67" spans="1:29" ht="24" customHeight="1">
      <c r="A67" s="9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row>
    <row r="68" spans="1:29" ht="24" customHeight="1">
      <c r="A68" s="9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row>
    <row r="69" spans="1:29" ht="24" customHeight="1">
      <c r="A69" s="9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row>
    <row r="70" spans="1:29" ht="24" customHeight="1">
      <c r="A70" s="9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row>
    <row r="71" spans="1:29" ht="24" customHeight="1">
      <c r="A71" s="9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row>
    <row r="72" spans="1:29" ht="24" customHeight="1">
      <c r="A72" s="9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row>
    <row r="73" spans="1:29" ht="24" customHeight="1">
      <c r="A73" s="9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row>
    <row r="74" spans="1:29" ht="24" customHeight="1">
      <c r="A74" s="9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row>
    <row r="75" spans="1:29" ht="24" customHeight="1">
      <c r="A75" s="9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row>
    <row r="76" spans="1:29" ht="24" customHeight="1">
      <c r="A76" s="9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row>
    <row r="77" spans="1:29" ht="24" customHeight="1">
      <c r="A77" s="9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row>
    <row r="78" spans="1:29" ht="24" customHeight="1">
      <c r="A78" s="9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row>
    <row r="79" spans="1:29" ht="24" customHeight="1">
      <c r="A79" s="9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row>
    <row r="80" spans="1:29" ht="24" customHeight="1">
      <c r="A80" s="9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row>
    <row r="81" spans="1:29" ht="24" customHeight="1">
      <c r="A81" s="9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row>
    <row r="82" spans="1:29" ht="24" customHeight="1">
      <c r="A82" s="9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row>
    <row r="83" spans="1:29" ht="24" customHeight="1">
      <c r="A83" s="9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row>
    <row r="84" spans="1:29" ht="24" customHeight="1">
      <c r="A84" s="9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row>
    <row r="85" spans="1:29" ht="24" customHeight="1">
      <c r="A85" s="9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row>
    <row r="86" spans="1:29" ht="24" customHeight="1">
      <c r="A86" s="9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row>
    <row r="87" spans="1:29" ht="24" customHeight="1">
      <c r="A87" s="9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row>
    <row r="88" spans="1:29" ht="24" customHeight="1">
      <c r="A88" s="9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row>
    <row r="89" spans="1:29" ht="24" customHeight="1">
      <c r="A89" s="9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row>
    <row r="90" spans="1:29" ht="24" customHeight="1">
      <c r="A90" s="9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row>
    <row r="91" spans="1:29" ht="24" customHeight="1">
      <c r="A91" s="9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row>
    <row r="92" spans="1:29" ht="24" customHeight="1">
      <c r="A92" s="9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row>
    <row r="93" spans="1:29" ht="24" customHeight="1">
      <c r="A93" s="9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row>
    <row r="94" spans="1:29" ht="24" customHeight="1">
      <c r="A94" s="9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row>
    <row r="95" spans="1:29" ht="24" customHeight="1">
      <c r="A95" s="9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row>
    <row r="96" spans="1:29" ht="24" customHeight="1">
      <c r="A96" s="9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row>
    <row r="97" spans="1:29" ht="24" customHeight="1">
      <c r="A97" s="9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row>
    <row r="98" spans="1:29" ht="24" customHeight="1">
      <c r="A98" s="9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row>
    <row r="99" spans="1:29" ht="24" customHeight="1">
      <c r="A99" s="9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row>
    <row r="100" spans="1:29" ht="24" customHeight="1">
      <c r="A100" s="9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row>
    <row r="101" spans="1:29" ht="24" customHeight="1">
      <c r="A101" s="9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row>
    <row r="102" spans="1:29" ht="24" customHeight="1">
      <c r="A102" s="9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row>
    <row r="103" spans="1:29" ht="24" customHeight="1">
      <c r="A103" s="9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row>
    <row r="104" spans="1:29" ht="24" customHeight="1">
      <c r="A104" s="9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row>
    <row r="105" spans="1:29" ht="24" customHeight="1">
      <c r="A105" s="9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row>
    <row r="106" spans="1:29" ht="24" customHeight="1">
      <c r="A106" s="9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row>
    <row r="107" spans="1:29" ht="24" customHeight="1">
      <c r="A107" s="9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row>
    <row r="108" spans="1:29" ht="24" customHeight="1">
      <c r="A108" s="9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row>
    <row r="109" spans="1:29" ht="24" customHeight="1">
      <c r="A109" s="9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row>
    <row r="110" spans="1:29" ht="24" customHeight="1">
      <c r="A110" s="9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row>
    <row r="111" spans="1:29" ht="24" customHeight="1">
      <c r="A111" s="9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row>
    <row r="112" spans="1:29" ht="24" customHeight="1">
      <c r="A112" s="9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row>
    <row r="113" spans="1:29" ht="24" customHeight="1">
      <c r="A113" s="9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row>
    <row r="114" spans="1:29" ht="24" customHeight="1">
      <c r="A114" s="9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row>
    <row r="115" spans="1:29" ht="24" customHeight="1">
      <c r="A115" s="9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row>
    <row r="116" spans="1:29" ht="24" customHeight="1">
      <c r="A116" s="9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row>
    <row r="117" spans="1:29" ht="24" customHeight="1">
      <c r="A117" s="9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row>
    <row r="118" spans="1:29" ht="24" customHeight="1">
      <c r="A118" s="9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row>
    <row r="119" spans="1:29" ht="24" customHeight="1">
      <c r="A119" s="9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row>
    <row r="120" spans="1:29" ht="24" customHeight="1">
      <c r="A120" s="9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row>
    <row r="121" spans="1:29" ht="24" customHeight="1">
      <c r="A121" s="9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row>
    <row r="122" spans="1:29" ht="24" customHeight="1">
      <c r="A122" s="9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row>
    <row r="123" spans="1:29" ht="24" customHeight="1">
      <c r="A123" s="9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row>
    <row r="124" spans="1:29" ht="24" customHeight="1">
      <c r="A124" s="9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row>
    <row r="125" spans="1:29" ht="24" customHeight="1">
      <c r="A125" s="9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row>
    <row r="126" spans="1:29" ht="24" customHeight="1">
      <c r="A126" s="9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row>
    <row r="127" spans="1:29" ht="24" customHeight="1">
      <c r="A127" s="9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row>
    <row r="128" spans="1:29" ht="24" customHeight="1">
      <c r="A128" s="9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row>
    <row r="129" spans="1:29" ht="24" customHeight="1">
      <c r="A129" s="9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row>
    <row r="130" spans="1:29" ht="24" customHeight="1">
      <c r="A130" s="9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row>
    <row r="131" spans="1:29" ht="24" customHeight="1">
      <c r="A131" s="9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row>
    <row r="132" spans="1:29" ht="24" customHeight="1">
      <c r="A132" s="9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row>
    <row r="133" spans="1:29" ht="24" customHeight="1">
      <c r="A133" s="9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row>
    <row r="134" spans="1:29" ht="24" customHeight="1">
      <c r="A134" s="9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row>
    <row r="135" spans="1:29" ht="24" customHeight="1">
      <c r="A135" s="9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row>
    <row r="136" spans="1:29" ht="24" customHeight="1">
      <c r="A136" s="9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row>
    <row r="137" spans="1:29" ht="24" customHeight="1">
      <c r="A137" s="9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row>
    <row r="138" spans="1:29" ht="24" customHeight="1">
      <c r="A138" s="9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row>
    <row r="139" spans="1:29" ht="24" customHeight="1">
      <c r="A139" s="9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row>
    <row r="140" spans="1:29" ht="24" customHeight="1">
      <c r="A140" s="9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row>
    <row r="141" spans="1:29" ht="24" customHeight="1">
      <c r="A141" s="9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row>
    <row r="142" spans="1:29" ht="24" customHeight="1">
      <c r="A142" s="9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row>
    <row r="143" spans="1:29" ht="24" customHeight="1">
      <c r="A143" s="9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row>
    <row r="144" spans="1:29" ht="24" customHeight="1">
      <c r="A144" s="9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row>
    <row r="145" spans="1:29" ht="24" customHeight="1">
      <c r="A145" s="9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row>
    <row r="146" spans="1:29" ht="24" customHeight="1">
      <c r="A146" s="9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row>
    <row r="147" spans="1:29" ht="24" customHeight="1">
      <c r="A147" s="9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row>
    <row r="148" spans="1:29" ht="24" customHeight="1">
      <c r="A148" s="9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row>
    <row r="149" spans="1:29" ht="24" customHeight="1">
      <c r="A149" s="9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row>
    <row r="150" spans="1:29" ht="24" customHeight="1">
      <c r="A150" s="9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row>
    <row r="151" spans="1:29" ht="24" customHeight="1">
      <c r="A151" s="9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row>
    <row r="152" spans="1:29" ht="24" customHeight="1">
      <c r="A152" s="9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row>
    <row r="153" spans="1:29" ht="24" customHeight="1">
      <c r="A153" s="9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row>
    <row r="154" spans="1:29" ht="24" customHeight="1">
      <c r="A154" s="9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row>
    <row r="155" spans="1:29" ht="24" customHeight="1">
      <c r="A155" s="9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row>
    <row r="156" spans="1:29" ht="24" customHeight="1">
      <c r="A156" s="9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row>
    <row r="157" spans="1:29" ht="24" customHeight="1">
      <c r="A157" s="9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row>
    <row r="158" spans="1:29" ht="24" customHeight="1">
      <c r="A158" s="9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row>
    <row r="159" spans="1:29" ht="24" customHeight="1">
      <c r="A159" s="9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row>
    <row r="160" spans="1:29" ht="24" customHeight="1">
      <c r="A160" s="9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row>
    <row r="161" spans="1:29" ht="24" customHeight="1">
      <c r="A161" s="9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row>
    <row r="162" spans="1:29" ht="24" customHeight="1">
      <c r="A162" s="9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row>
    <row r="163" spans="1:29" ht="24" customHeight="1">
      <c r="A163" s="9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row>
    <row r="164" spans="1:29" ht="24" customHeight="1">
      <c r="A164" s="9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row>
    <row r="165" spans="1:29" ht="24" customHeight="1">
      <c r="A165" s="9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row>
    <row r="166" spans="1:29" ht="24" customHeight="1">
      <c r="A166" s="9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row>
    <row r="167" spans="1:29" ht="24" customHeight="1">
      <c r="A167" s="9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row>
    <row r="168" spans="1:29" ht="24" customHeight="1">
      <c r="A168" s="9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row>
    <row r="169" spans="1:29" ht="24" customHeight="1">
      <c r="A169" s="9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row>
    <row r="170" spans="1:29" ht="24" customHeight="1">
      <c r="A170" s="9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row>
    <row r="171" spans="1:29" ht="24" customHeight="1">
      <c r="A171" s="9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row>
    <row r="172" spans="1:29" ht="24" customHeight="1">
      <c r="A172" s="9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row>
    <row r="173" spans="1:29" ht="24" customHeight="1">
      <c r="A173" s="9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row>
    <row r="174" spans="1:29" ht="24" customHeight="1">
      <c r="A174" s="9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row>
    <row r="175" spans="1:29" ht="24" customHeight="1">
      <c r="A175" s="9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row>
    <row r="176" spans="1:29" ht="24" customHeight="1">
      <c r="A176" s="9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row>
    <row r="177" spans="1:29" ht="24" customHeight="1">
      <c r="A177" s="9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row>
    <row r="178" spans="1:29" ht="24" customHeight="1">
      <c r="A178" s="9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row>
    <row r="179" spans="1:29" ht="24" customHeight="1">
      <c r="A179" s="9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row>
    <row r="180" spans="1:29" ht="24" customHeight="1">
      <c r="A180" s="9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row>
    <row r="181" spans="1:29" ht="24" customHeight="1">
      <c r="A181" s="9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row>
    <row r="182" spans="1:29" ht="24" customHeight="1">
      <c r="A182" s="9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row>
    <row r="183" spans="1:29" ht="24" customHeight="1">
      <c r="A183" s="9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row>
    <row r="184" spans="1:29" ht="24" customHeight="1">
      <c r="A184" s="9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row>
    <row r="185" spans="1:29" ht="24" customHeight="1">
      <c r="A185" s="9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row>
    <row r="186" spans="1:29" ht="24" customHeight="1">
      <c r="A186" s="9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row>
    <row r="187" spans="1:29" ht="24" customHeight="1">
      <c r="A187" s="9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row>
    <row r="188" spans="1:29" ht="24" customHeight="1">
      <c r="A188" s="9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row>
    <row r="189" spans="1:29" ht="24" customHeight="1">
      <c r="A189" s="9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row>
    <row r="190" spans="1:29" ht="24" customHeight="1">
      <c r="A190" s="9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row>
    <row r="191" spans="1:29" ht="24" customHeight="1">
      <c r="A191" s="9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row>
    <row r="192" spans="1:29" ht="24" customHeight="1">
      <c r="A192" s="9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row>
    <row r="193" spans="1:29" ht="24" customHeight="1">
      <c r="A193" s="9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row>
    <row r="194" spans="1:29" ht="24" customHeight="1">
      <c r="A194" s="9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row>
    <row r="195" spans="1:29" ht="24" customHeight="1">
      <c r="A195" s="9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row>
    <row r="196" spans="1:29" ht="24" customHeight="1">
      <c r="A196" s="9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row>
    <row r="197" spans="1:29" ht="24" customHeight="1">
      <c r="A197" s="9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row>
    <row r="198" spans="1:29" ht="24" customHeight="1">
      <c r="A198" s="9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row>
    <row r="199" spans="1:29" ht="24" customHeight="1">
      <c r="A199" s="9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row>
    <row r="200" spans="1:29" ht="24" customHeight="1">
      <c r="A200" s="9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row>
    <row r="201" spans="1:29" ht="24" customHeight="1">
      <c r="A201" s="9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row>
    <row r="202" spans="1:29" ht="24" customHeight="1">
      <c r="A202" s="9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row>
    <row r="203" spans="1:29" ht="24" customHeight="1">
      <c r="A203" s="9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row>
    <row r="204" spans="1:29" ht="24" customHeight="1">
      <c r="A204" s="9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row>
    <row r="205" spans="1:29" ht="24" customHeight="1">
      <c r="A205" s="9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row>
    <row r="206" spans="1:29" ht="24" customHeight="1">
      <c r="A206" s="9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row>
    <row r="207" spans="1:29" ht="24" customHeight="1">
      <c r="A207" s="9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row>
    <row r="208" spans="1:29" ht="24" customHeight="1">
      <c r="A208" s="9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row>
    <row r="209" spans="1:29" ht="24" customHeight="1">
      <c r="A209" s="9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row>
    <row r="210" spans="1:29" ht="24" customHeight="1">
      <c r="A210" s="9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row>
    <row r="211" spans="1:29" ht="24" customHeight="1">
      <c r="A211" s="9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row>
    <row r="212" spans="1:29" ht="24" customHeight="1">
      <c r="A212" s="9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row>
    <row r="213" spans="1:29" ht="24" customHeight="1">
      <c r="A213" s="9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row>
    <row r="214" spans="1:29" ht="24" customHeight="1">
      <c r="A214" s="9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row>
    <row r="215" spans="1:29" ht="24" customHeight="1">
      <c r="A215" s="9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row>
    <row r="216" spans="1:29" ht="24" customHeight="1">
      <c r="A216" s="9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row>
    <row r="217" spans="1:29" ht="24" customHeight="1">
      <c r="A217" s="9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row>
    <row r="218" spans="1:29" ht="24" customHeight="1">
      <c r="A218" s="9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row>
    <row r="219" spans="1:29" ht="24" customHeight="1">
      <c r="A219" s="9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row>
    <row r="220" spans="1:29" ht="24" customHeight="1">
      <c r="A220" s="9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row>
    <row r="221" spans="1:29" ht="24" customHeight="1">
      <c r="A221" s="9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row>
    <row r="222" spans="1:29" ht="24" customHeight="1">
      <c r="A222" s="9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row>
    <row r="223" spans="1:29" ht="24" customHeight="1">
      <c r="A223" s="9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row>
    <row r="224" spans="1:29" ht="24" customHeight="1">
      <c r="A224" s="9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row>
    <row r="225" spans="1:29" ht="24" customHeight="1">
      <c r="A225" s="9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row>
    <row r="226" spans="1:29" ht="24" customHeight="1">
      <c r="A226" s="9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row>
    <row r="227" spans="1:29" ht="24" customHeight="1">
      <c r="A227" s="9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row>
    <row r="228" spans="1:29" ht="24" customHeight="1">
      <c r="A228" s="9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row>
    <row r="229" spans="1:29" ht="24" customHeight="1">
      <c r="A229" s="9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row>
    <row r="230" spans="1:29" ht="24" customHeight="1">
      <c r="A230" s="9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row>
    <row r="231" spans="1:29" ht="24" customHeight="1">
      <c r="A231" s="9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row>
    <row r="232" spans="1:29" ht="24" customHeight="1">
      <c r="A232" s="9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row>
    <row r="233" spans="1:29" ht="24" customHeight="1">
      <c r="A233" s="9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row>
    <row r="234" spans="1:29" ht="24" customHeight="1">
      <c r="A234" s="9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row>
    <row r="235" spans="1:29" ht="24" customHeight="1">
      <c r="A235" s="9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row>
    <row r="236" spans="1:29" ht="24" customHeight="1">
      <c r="A236" s="9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row>
    <row r="237" spans="1:29" ht="24" customHeight="1">
      <c r="A237" s="9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row>
    <row r="238" spans="1:29" ht="24" customHeight="1">
      <c r="A238" s="9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row>
    <row r="239" spans="1:29" ht="24" customHeight="1">
      <c r="A239" s="9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row>
    <row r="240" spans="1:29" ht="24" customHeight="1">
      <c r="A240" s="9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row>
    <row r="241" spans="1:29" ht="24" customHeight="1">
      <c r="A241" s="9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row>
    <row r="242" spans="1:29" ht="24" customHeight="1">
      <c r="A242" s="9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row>
    <row r="243" spans="1:29" ht="24" customHeight="1">
      <c r="A243" s="9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row>
    <row r="244" spans="1:29" ht="24" customHeight="1">
      <c r="A244" s="9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row>
    <row r="245" spans="1:29" ht="24" customHeight="1">
      <c r="A245" s="9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row>
    <row r="246" spans="1:29" ht="24" customHeight="1">
      <c r="A246" s="9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row>
    <row r="247" spans="1:29" ht="24" customHeight="1">
      <c r="A247" s="9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row>
    <row r="248" spans="1:29" ht="24" customHeight="1">
      <c r="A248" s="9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row>
    <row r="249" spans="1:29" ht="24" customHeight="1">
      <c r="A249" s="9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row>
    <row r="250" spans="1:29" ht="24" customHeight="1">
      <c r="A250" s="9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row>
    <row r="251" spans="1:29" ht="24" customHeight="1">
      <c r="A251" s="9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row>
    <row r="252" spans="1:29" ht="24" customHeight="1">
      <c r="A252" s="9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row>
    <row r="253" spans="1:29" ht="24" customHeight="1">
      <c r="A253" s="9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row>
    <row r="254" spans="1:29" ht="24" customHeight="1">
      <c r="A254" s="9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row>
    <row r="255" spans="1:29" ht="24" customHeight="1">
      <c r="A255" s="9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row>
    <row r="256" spans="1:29" ht="24" customHeight="1">
      <c r="A256" s="9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row>
    <row r="257" spans="1:29" ht="24" customHeight="1">
      <c r="A257" s="9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row>
    <row r="258" spans="1:29" ht="24" customHeight="1">
      <c r="A258" s="9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row>
    <row r="259" spans="1:29" ht="24" customHeight="1">
      <c r="A259" s="9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row>
    <row r="260" spans="1:29" ht="24" customHeight="1">
      <c r="A260" s="9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row>
    <row r="261" spans="1:29" ht="24" customHeight="1">
      <c r="A261" s="9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row>
    <row r="262" spans="1:29" ht="24" customHeight="1">
      <c r="A262" s="9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row>
    <row r="263" spans="1:29" ht="24" customHeight="1">
      <c r="A263" s="9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row>
    <row r="264" spans="1:29" ht="24" customHeight="1">
      <c r="A264" s="9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row>
    <row r="265" spans="1:29" ht="24" customHeight="1">
      <c r="A265" s="9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row>
    <row r="266" spans="1:29" ht="24" customHeight="1">
      <c r="A266" s="9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row>
    <row r="267" spans="1:29" ht="24" customHeight="1">
      <c r="A267" s="9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row>
    <row r="268" spans="1:29" ht="24" customHeight="1">
      <c r="A268" s="9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row>
    <row r="269" spans="1:29" ht="24" customHeight="1">
      <c r="A269" s="9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row>
    <row r="270" spans="1:29" ht="24" customHeight="1">
      <c r="A270" s="9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row>
    <row r="271" spans="1:29" ht="24" customHeight="1">
      <c r="A271" s="9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row>
    <row r="272" spans="1:29" ht="24" customHeight="1">
      <c r="A272" s="9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row>
    <row r="273" spans="1:29" ht="24" customHeight="1">
      <c r="A273" s="9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row>
    <row r="274" spans="1:29" ht="24" customHeight="1">
      <c r="A274" s="9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row>
    <row r="275" spans="1:29" ht="24" customHeight="1">
      <c r="A275" s="9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row>
    <row r="276" spans="1:29" ht="24" customHeight="1">
      <c r="A276" s="9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row>
    <row r="277" spans="1:29" ht="24" customHeight="1">
      <c r="A277" s="9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row>
    <row r="278" spans="1:29" ht="24" customHeight="1">
      <c r="A278" s="9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row>
    <row r="279" spans="1:29" ht="24" customHeight="1">
      <c r="A279" s="9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row>
    <row r="280" spans="1:29" ht="24" customHeight="1">
      <c r="A280" s="9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row>
    <row r="281" spans="1:29" ht="24" customHeight="1">
      <c r="A281" s="9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row>
    <row r="282" spans="1:29" ht="24" customHeight="1">
      <c r="A282" s="9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row>
    <row r="283" spans="1:29" ht="24" customHeight="1">
      <c r="A283" s="9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row>
    <row r="284" spans="1:29" ht="24" customHeight="1">
      <c r="A284" s="9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row>
    <row r="285" spans="1:29" ht="24" customHeight="1">
      <c r="A285" s="9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row>
    <row r="286" spans="1:29" ht="24" customHeight="1">
      <c r="A286" s="9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row>
    <row r="287" spans="1:29" ht="24" customHeight="1">
      <c r="A287" s="9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row>
    <row r="288" spans="1:29" ht="24" customHeight="1">
      <c r="A288" s="9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row>
    <row r="289" spans="1:29" ht="24" customHeight="1">
      <c r="A289" s="9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row>
    <row r="290" spans="1:29" ht="24" customHeight="1">
      <c r="A290" s="9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row>
    <row r="291" spans="1:29" ht="24" customHeight="1">
      <c r="A291" s="9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row>
    <row r="292" spans="1:29" ht="24" customHeight="1">
      <c r="A292" s="9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row>
    <row r="293" spans="1:29" ht="24" customHeight="1">
      <c r="A293" s="9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row>
    <row r="294" spans="1:29" ht="24" customHeight="1">
      <c r="A294" s="9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row>
    <row r="295" spans="1:29" ht="24" customHeight="1">
      <c r="A295" s="9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row>
    <row r="296" spans="1:29" ht="24" customHeight="1">
      <c r="A296" s="9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row>
    <row r="297" spans="1:29" ht="24" customHeight="1">
      <c r="A297" s="9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row>
    <row r="298" spans="1:29" ht="24" customHeight="1">
      <c r="A298" s="9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row>
    <row r="299" spans="1:29" ht="24" customHeight="1">
      <c r="A299" s="9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row>
    <row r="300" spans="1:29" ht="24" customHeight="1">
      <c r="A300" s="9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row>
    <row r="301" spans="1:29" ht="24" customHeight="1">
      <c r="A301" s="9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row>
    <row r="302" spans="1:29" ht="24" customHeight="1">
      <c r="A302" s="9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row>
    <row r="303" spans="1:29" ht="24" customHeight="1">
      <c r="A303" s="9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row>
    <row r="304" spans="1:29" ht="24" customHeight="1">
      <c r="A304" s="9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row>
    <row r="305" spans="1:29" ht="24" customHeight="1">
      <c r="A305" s="9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row>
    <row r="306" spans="1:29" ht="24" customHeight="1">
      <c r="A306" s="9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row>
    <row r="307" spans="1:29" ht="24" customHeight="1">
      <c r="A307" s="9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row>
    <row r="308" spans="1:29" ht="24" customHeight="1">
      <c r="A308" s="9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row>
    <row r="309" spans="1:29" ht="24" customHeight="1">
      <c r="A309" s="9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row>
    <row r="310" spans="1:29" ht="24" customHeight="1">
      <c r="A310" s="9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row>
    <row r="311" spans="1:29" ht="24" customHeight="1">
      <c r="A311" s="9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row>
    <row r="312" spans="1:29" ht="24" customHeight="1">
      <c r="A312" s="9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row>
    <row r="313" spans="1:29" ht="24" customHeight="1">
      <c r="A313" s="9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row>
    <row r="314" spans="1:29" ht="24" customHeight="1">
      <c r="A314" s="9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row>
    <row r="315" spans="1:29" ht="24" customHeight="1">
      <c r="A315" s="9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row>
    <row r="316" spans="1:29" ht="24" customHeight="1">
      <c r="A316" s="9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row>
    <row r="317" spans="1:29" ht="24" customHeight="1">
      <c r="A317" s="9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row>
    <row r="318" spans="1:29" ht="24" customHeight="1">
      <c r="A318" s="9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row>
    <row r="319" spans="1:29" ht="24" customHeight="1">
      <c r="A319" s="9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row>
    <row r="320" spans="1:29" ht="24" customHeight="1">
      <c r="A320" s="9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row>
    <row r="321" spans="1:29" ht="24" customHeight="1">
      <c r="A321" s="9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row>
    <row r="322" spans="1:29" ht="24" customHeight="1">
      <c r="A322" s="9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row>
    <row r="323" spans="1:29" ht="24" customHeight="1">
      <c r="A323" s="9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row>
    <row r="324" spans="1:29" ht="24" customHeight="1">
      <c r="A324" s="9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row>
    <row r="325" spans="1:29" ht="24" customHeight="1">
      <c r="A325" s="9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row>
    <row r="326" spans="1:29" ht="24" customHeight="1">
      <c r="A326" s="9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row>
    <row r="327" spans="1:29" ht="24" customHeight="1">
      <c r="A327" s="9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row>
    <row r="328" spans="1:29" ht="24" customHeight="1">
      <c r="A328" s="9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row>
    <row r="329" spans="1:29" ht="24" customHeight="1">
      <c r="A329" s="9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row>
    <row r="330" spans="1:29" ht="24" customHeight="1">
      <c r="A330" s="9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row>
    <row r="331" spans="1:29" ht="24" customHeight="1">
      <c r="A331" s="9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row>
    <row r="332" spans="1:29" ht="24" customHeight="1">
      <c r="A332" s="9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row>
    <row r="333" spans="1:29" ht="24" customHeight="1">
      <c r="A333" s="9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row>
    <row r="334" spans="1:29" ht="24" customHeight="1">
      <c r="A334" s="9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row>
    <row r="335" spans="1:29" ht="24" customHeight="1">
      <c r="A335" s="9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row>
    <row r="336" spans="1:29" ht="24" customHeight="1">
      <c r="A336" s="9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row>
    <row r="337" spans="1:29" ht="24" customHeight="1">
      <c r="A337" s="9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row>
    <row r="338" spans="1:29" ht="24" customHeight="1">
      <c r="A338" s="9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row>
    <row r="339" spans="1:29" ht="24" customHeight="1">
      <c r="A339" s="9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row>
    <row r="340" spans="1:29" ht="24" customHeight="1">
      <c r="A340" s="9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row>
    <row r="341" spans="1:29" ht="24" customHeight="1">
      <c r="A341" s="9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row>
    <row r="342" spans="1:29" ht="24" customHeight="1">
      <c r="A342" s="9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row>
    <row r="343" spans="1:29" ht="24" customHeight="1">
      <c r="A343" s="9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row>
    <row r="344" spans="1:29" ht="24" customHeight="1">
      <c r="A344" s="9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row>
    <row r="345" spans="1:29" ht="24" customHeight="1">
      <c r="A345" s="9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row>
    <row r="346" spans="1:29" ht="24" customHeight="1">
      <c r="A346" s="9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row>
    <row r="347" spans="1:29" ht="24" customHeight="1">
      <c r="A347" s="9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row>
    <row r="348" spans="1:29" ht="24" customHeight="1">
      <c r="A348" s="9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row>
    <row r="349" spans="1:29" ht="24" customHeight="1">
      <c r="A349" s="9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row>
    <row r="350" spans="1:29" ht="24" customHeight="1">
      <c r="A350" s="9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row>
    <row r="351" spans="1:29" ht="24" customHeight="1">
      <c r="A351" s="9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row>
    <row r="352" spans="1:29" ht="24" customHeight="1">
      <c r="A352" s="9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row>
    <row r="353" spans="1:29" ht="24" customHeight="1">
      <c r="A353" s="9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row>
    <row r="354" spans="1:29" ht="24" customHeight="1">
      <c r="A354" s="9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row>
    <row r="355" spans="1:29" ht="24" customHeight="1">
      <c r="A355" s="9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row>
    <row r="356" spans="1:29" ht="24" customHeight="1">
      <c r="A356" s="9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row>
    <row r="357" spans="1:29" ht="24" customHeight="1">
      <c r="A357" s="9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row>
    <row r="358" spans="1:29" ht="24" customHeight="1">
      <c r="A358" s="9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row>
    <row r="359" spans="1:29" ht="24" customHeight="1">
      <c r="A359" s="9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row>
    <row r="360" spans="1:29" ht="24" customHeight="1">
      <c r="A360" s="9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row>
    <row r="361" spans="1:29" ht="24" customHeight="1">
      <c r="A361" s="9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row>
    <row r="362" spans="1:29" ht="24" customHeight="1">
      <c r="A362" s="9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row>
    <row r="363" spans="1:29" ht="24" customHeight="1">
      <c r="A363" s="9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row>
    <row r="364" spans="1:29" ht="24" customHeight="1">
      <c r="A364" s="9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row>
    <row r="365" spans="1:29" ht="24" customHeight="1">
      <c r="A365" s="9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row>
    <row r="366" spans="1:29" ht="24" customHeight="1">
      <c r="A366" s="9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row>
    <row r="367" spans="1:29" ht="24" customHeight="1">
      <c r="A367" s="9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row>
    <row r="368" spans="1:29" ht="24" customHeight="1">
      <c r="A368" s="9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row>
    <row r="369" spans="1:29" ht="24" customHeight="1">
      <c r="A369" s="9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row>
    <row r="370" spans="1:29" ht="24" customHeight="1">
      <c r="A370" s="9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row>
    <row r="371" spans="1:29" ht="24" customHeight="1">
      <c r="A371" s="9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row>
    <row r="372" spans="1:29" ht="24" customHeight="1">
      <c r="A372" s="9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row>
    <row r="373" spans="1:29" ht="24" customHeight="1">
      <c r="A373" s="9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row>
    <row r="374" spans="1:29" ht="24" customHeight="1">
      <c r="A374" s="9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row>
    <row r="375" spans="1:29" ht="24" customHeight="1">
      <c r="A375" s="9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row>
    <row r="376" spans="1:29" ht="24" customHeight="1">
      <c r="A376" s="9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row>
    <row r="377" spans="1:29" ht="24" customHeight="1">
      <c r="A377" s="9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row>
    <row r="378" spans="1:29" ht="24" customHeight="1">
      <c r="A378" s="9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row>
    <row r="379" spans="1:29" ht="24" customHeight="1">
      <c r="A379" s="9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row>
    <row r="380" spans="1:29" ht="24" customHeight="1">
      <c r="A380" s="9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row>
    <row r="381" spans="1:29" ht="24" customHeight="1">
      <c r="A381" s="9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row>
    <row r="382" spans="1:29" ht="24" customHeight="1">
      <c r="A382" s="9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row>
    <row r="383" spans="1:29" ht="24" customHeight="1">
      <c r="A383" s="9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row>
    <row r="384" spans="1:29" ht="24" customHeight="1">
      <c r="A384" s="9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row>
    <row r="385" spans="1:29" ht="24" customHeight="1">
      <c r="A385" s="9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row>
    <row r="386" spans="1:29" ht="24" customHeight="1">
      <c r="A386" s="9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row>
    <row r="387" spans="1:29" ht="24" customHeight="1">
      <c r="A387" s="9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row>
    <row r="388" spans="1:29" ht="24" customHeight="1">
      <c r="A388" s="9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row>
    <row r="389" spans="1:29" ht="24" customHeight="1">
      <c r="A389" s="9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row>
    <row r="390" spans="1:29" ht="24" customHeight="1">
      <c r="A390" s="9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row>
    <row r="391" spans="1:29" ht="24" customHeight="1">
      <c r="A391" s="9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row>
    <row r="392" spans="1:29" ht="24" customHeight="1">
      <c r="A392" s="9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row>
    <row r="393" spans="1:29" ht="24" customHeight="1">
      <c r="A393" s="9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row>
    <row r="394" spans="1:29" ht="24" customHeight="1">
      <c r="A394" s="9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row>
    <row r="395" spans="1:29" ht="24" customHeight="1">
      <c r="A395" s="9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row>
    <row r="396" spans="1:29" ht="24" customHeight="1">
      <c r="A396" s="9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row>
    <row r="397" spans="1:29" ht="24" customHeight="1">
      <c r="A397" s="9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row>
    <row r="398" spans="1:29" ht="24" customHeight="1">
      <c r="A398" s="9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row>
    <row r="399" spans="1:29" ht="24" customHeight="1">
      <c r="A399" s="9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row>
    <row r="400" spans="1:29" ht="24" customHeight="1">
      <c r="A400" s="9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row>
    <row r="401" spans="1:29" ht="24" customHeight="1">
      <c r="A401" s="9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row>
    <row r="402" spans="1:29" ht="24" customHeight="1">
      <c r="A402" s="9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row>
    <row r="403" spans="1:29" ht="24" customHeight="1">
      <c r="A403" s="9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row>
    <row r="404" spans="1:29" ht="24" customHeight="1">
      <c r="A404" s="9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row>
    <row r="405" spans="1:29" ht="24" customHeight="1">
      <c r="A405" s="9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row>
    <row r="406" spans="1:29" ht="24" customHeight="1">
      <c r="A406" s="9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row>
    <row r="407" spans="1:29" ht="24" customHeight="1">
      <c r="A407" s="9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row>
    <row r="408" spans="1:29" ht="24" customHeight="1">
      <c r="A408" s="9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row>
    <row r="409" spans="1:29" ht="24" customHeight="1">
      <c r="A409" s="9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row>
    <row r="410" spans="1:29" ht="24" customHeight="1">
      <c r="A410" s="9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row>
    <row r="411" spans="1:29" ht="24" customHeight="1">
      <c r="A411" s="9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row>
    <row r="412" spans="1:29" ht="24" customHeight="1">
      <c r="A412" s="9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row>
    <row r="413" spans="1:29" ht="24" customHeight="1">
      <c r="A413" s="9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row>
    <row r="414" spans="1:29" ht="24" customHeight="1">
      <c r="A414" s="9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row>
    <row r="415" spans="1:29" ht="24" customHeight="1">
      <c r="A415" s="9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row>
    <row r="416" spans="1:29" ht="24" customHeight="1">
      <c r="A416" s="9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row>
    <row r="417" spans="1:29" ht="24" customHeight="1">
      <c r="A417" s="9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row>
    <row r="418" spans="1:29" ht="24" customHeight="1">
      <c r="A418" s="9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row>
    <row r="419" spans="1:29" ht="24" customHeight="1">
      <c r="A419" s="9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row>
    <row r="420" spans="1:29" ht="24" customHeight="1">
      <c r="A420" s="9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row>
    <row r="421" spans="1:29" ht="24" customHeight="1">
      <c r="A421" s="9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row>
    <row r="422" spans="1:29" ht="24" customHeight="1">
      <c r="A422" s="9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row>
    <row r="423" spans="1:29" ht="24" customHeight="1">
      <c r="A423" s="9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row>
    <row r="424" spans="1:29" ht="24" customHeight="1">
      <c r="A424" s="9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row>
    <row r="425" spans="1:29" ht="24" customHeight="1">
      <c r="A425" s="9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row>
    <row r="426" spans="1:29" ht="24" customHeight="1">
      <c r="A426" s="9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row>
    <row r="427" spans="1:29" ht="24" customHeight="1">
      <c r="A427" s="9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row>
    <row r="428" spans="1:29" ht="24" customHeight="1">
      <c r="A428" s="9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row>
    <row r="429" spans="1:29" ht="24" customHeight="1">
      <c r="A429" s="9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row>
    <row r="430" spans="1:29" ht="24" customHeight="1">
      <c r="A430" s="9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row>
    <row r="431" spans="1:29" ht="24" customHeight="1">
      <c r="A431" s="9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row>
    <row r="432" spans="1:29" ht="24" customHeight="1">
      <c r="A432" s="9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row>
    <row r="433" spans="1:29" ht="24" customHeight="1">
      <c r="A433" s="9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row>
    <row r="434" spans="1:29" ht="24" customHeight="1">
      <c r="A434" s="9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row>
    <row r="435" spans="1:29" ht="24" customHeight="1">
      <c r="A435" s="9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row>
    <row r="436" spans="1:29" ht="24" customHeight="1">
      <c r="A436" s="9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row>
    <row r="437" spans="1:29" ht="24" customHeight="1">
      <c r="A437" s="9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row>
    <row r="438" spans="1:29" ht="24" customHeight="1">
      <c r="A438" s="9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row>
    <row r="439" spans="1:29" ht="24" customHeight="1">
      <c r="A439" s="9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row>
    <row r="440" spans="1:29" ht="24" customHeight="1">
      <c r="A440" s="9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row>
    <row r="441" spans="1:29" ht="24" customHeight="1">
      <c r="A441" s="9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row>
    <row r="442" spans="1:29" ht="24" customHeight="1">
      <c r="A442" s="9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row>
    <row r="443" spans="1:29" ht="24" customHeight="1">
      <c r="A443" s="9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row>
    <row r="444" spans="1:29" ht="24" customHeight="1">
      <c r="A444" s="9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row>
    <row r="445" spans="1:29" ht="24" customHeight="1">
      <c r="A445" s="9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row>
    <row r="446" spans="1:29" ht="24" customHeight="1">
      <c r="A446" s="9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row>
    <row r="447" spans="1:29" ht="24" customHeight="1">
      <c r="A447" s="9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row>
    <row r="448" spans="1:29" ht="24" customHeight="1">
      <c r="A448" s="9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row>
    <row r="449" spans="1:29" ht="24" customHeight="1">
      <c r="A449" s="9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row>
    <row r="450" spans="1:29" ht="24" customHeight="1">
      <c r="A450" s="9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row>
    <row r="451" spans="1:29" ht="24" customHeight="1">
      <c r="A451" s="9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row>
    <row r="452" spans="1:29" ht="24" customHeight="1">
      <c r="A452" s="9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row>
    <row r="453" spans="1:29" ht="24" customHeight="1">
      <c r="A453" s="9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row>
    <row r="454" spans="1:29" ht="24" customHeight="1">
      <c r="A454" s="9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row>
    <row r="455" spans="1:29" ht="24" customHeight="1">
      <c r="A455" s="9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row>
    <row r="456" spans="1:29" ht="24" customHeight="1">
      <c r="A456" s="9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row>
    <row r="457" spans="1:29" ht="24" customHeight="1">
      <c r="A457" s="9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row>
    <row r="458" spans="1:29" ht="24" customHeight="1">
      <c r="A458" s="9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row>
    <row r="459" spans="1:29" ht="24" customHeight="1">
      <c r="A459" s="9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row>
    <row r="460" spans="1:29" ht="24" customHeight="1">
      <c r="A460" s="9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row>
    <row r="461" spans="1:29" ht="24" customHeight="1">
      <c r="A461" s="9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row>
    <row r="462" spans="1:29" ht="24" customHeight="1">
      <c r="A462" s="9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row>
    <row r="463" spans="1:29" ht="24" customHeight="1">
      <c r="A463" s="9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row>
    <row r="464" spans="1:29" ht="24" customHeight="1">
      <c r="A464" s="9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row>
    <row r="465" spans="1:29" ht="24" customHeight="1">
      <c r="A465" s="9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row>
    <row r="466" spans="1:29" ht="24" customHeight="1">
      <c r="A466" s="9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row>
    <row r="467" spans="1:29" ht="24" customHeight="1">
      <c r="A467" s="9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row>
    <row r="468" spans="1:29" ht="24" customHeight="1">
      <c r="A468" s="9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row>
    <row r="469" spans="1:29" ht="24" customHeight="1">
      <c r="A469" s="9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row>
    <row r="470" spans="1:29" ht="24" customHeight="1">
      <c r="A470" s="9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row>
    <row r="471" spans="1:29" ht="24" customHeight="1">
      <c r="A471" s="9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row>
    <row r="472" spans="1:29" ht="24" customHeight="1">
      <c r="A472" s="9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row>
    <row r="473" spans="1:29" ht="24" customHeight="1">
      <c r="A473" s="9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row>
    <row r="474" spans="1:29" ht="24" customHeight="1">
      <c r="A474" s="9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row>
    <row r="475" spans="1:29" ht="24" customHeight="1">
      <c r="A475" s="9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row>
    <row r="476" spans="1:29" ht="24" customHeight="1">
      <c r="A476" s="9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row>
    <row r="477" spans="1:29" ht="24" customHeight="1">
      <c r="A477" s="9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row>
    <row r="478" spans="1:29" ht="24" customHeight="1">
      <c r="A478" s="9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row>
    <row r="479" spans="1:29" ht="24" customHeight="1">
      <c r="A479" s="9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row>
    <row r="480" spans="1:29" ht="24" customHeight="1">
      <c r="A480" s="9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row>
    <row r="481" spans="1:29" ht="24" customHeight="1">
      <c r="A481" s="9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row>
    <row r="482" spans="1:29" ht="24" customHeight="1">
      <c r="A482" s="9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row>
    <row r="483" spans="1:29" ht="24" customHeight="1">
      <c r="A483" s="9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row>
    <row r="484" spans="1:29" ht="24" customHeight="1">
      <c r="A484" s="9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row>
    <row r="485" spans="1:29" ht="24" customHeight="1">
      <c r="A485" s="9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row>
    <row r="486" spans="1:29" ht="24" customHeight="1">
      <c r="A486" s="9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row>
    <row r="487" spans="1:29" ht="24" customHeight="1">
      <c r="A487" s="9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row>
    <row r="488" spans="1:29" ht="24" customHeight="1">
      <c r="A488" s="9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row>
    <row r="489" spans="1:29" ht="24" customHeight="1">
      <c r="A489" s="9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row>
    <row r="490" spans="1:29" ht="24" customHeight="1">
      <c r="A490" s="9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row>
    <row r="491" spans="1:29" ht="24" customHeight="1">
      <c r="A491" s="9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row>
    <row r="492" spans="1:29" ht="24" customHeight="1">
      <c r="A492" s="9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row>
    <row r="493" spans="1:29" ht="24" customHeight="1">
      <c r="A493" s="9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row>
    <row r="494" spans="1:29" ht="24" customHeight="1">
      <c r="A494" s="9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row>
    <row r="495" spans="1:29" ht="24" customHeight="1">
      <c r="A495" s="9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row>
    <row r="496" spans="1:29" ht="24" customHeight="1">
      <c r="A496" s="9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row>
    <row r="497" spans="1:29" ht="24" customHeight="1">
      <c r="A497" s="9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row>
    <row r="498" spans="1:29" ht="24" customHeight="1">
      <c r="A498" s="9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row>
    <row r="499" spans="1:29" ht="24" customHeight="1">
      <c r="A499" s="9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row>
    <row r="500" spans="1:29" ht="24" customHeight="1">
      <c r="A500" s="9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row>
    <row r="501" spans="1:29" ht="24" customHeight="1">
      <c r="A501" s="9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row>
    <row r="502" spans="1:29" ht="24" customHeight="1">
      <c r="A502" s="9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row>
    <row r="503" spans="1:29" ht="24" customHeight="1">
      <c r="A503" s="9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row>
    <row r="504" spans="1:29" ht="24" customHeight="1">
      <c r="A504" s="9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row>
    <row r="505" spans="1:29" ht="24" customHeight="1">
      <c r="A505" s="9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row>
    <row r="506" spans="1:29" ht="24" customHeight="1">
      <c r="A506" s="9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row>
    <row r="507" spans="1:29" ht="24" customHeight="1">
      <c r="A507" s="9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row>
    <row r="508" spans="1:29" ht="24" customHeight="1">
      <c r="A508" s="9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row>
    <row r="509" spans="1:29" ht="24" customHeight="1">
      <c r="A509" s="9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row>
    <row r="510" spans="1:29" ht="24" customHeight="1">
      <c r="A510" s="9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row>
    <row r="511" spans="1:29" ht="24" customHeight="1">
      <c r="A511" s="9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row>
    <row r="512" spans="1:29" ht="24" customHeight="1">
      <c r="A512" s="9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row>
    <row r="513" spans="1:29" ht="24" customHeight="1">
      <c r="A513" s="9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row>
    <row r="514" spans="1:29" ht="24" customHeight="1">
      <c r="A514" s="9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row>
    <row r="515" spans="1:29" ht="24" customHeight="1">
      <c r="A515" s="9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row>
    <row r="516" spans="1:29" ht="24" customHeight="1">
      <c r="A516" s="9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row>
    <row r="517" spans="1:29" ht="24" customHeight="1">
      <c r="A517" s="9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row>
    <row r="518" spans="1:29" ht="24" customHeight="1">
      <c r="A518" s="9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row>
    <row r="519" spans="1:29" ht="24" customHeight="1">
      <c r="A519" s="9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row>
    <row r="520" spans="1:29" ht="24" customHeight="1">
      <c r="A520" s="9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row>
    <row r="521" spans="1:29" ht="24" customHeight="1">
      <c r="A521" s="9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row>
    <row r="522" spans="1:29" ht="24" customHeight="1">
      <c r="A522" s="9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row>
    <row r="523" spans="1:29" ht="24" customHeight="1">
      <c r="A523" s="9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row>
    <row r="524" spans="1:29" ht="24" customHeight="1">
      <c r="A524" s="9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row>
    <row r="525" spans="1:29" ht="24" customHeight="1">
      <c r="A525" s="9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row>
    <row r="526" spans="1:29" ht="24" customHeight="1">
      <c r="A526" s="9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row>
    <row r="527" spans="1:29" ht="24" customHeight="1">
      <c r="A527" s="9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row>
    <row r="528" spans="1:29" ht="24" customHeight="1">
      <c r="A528" s="9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row>
    <row r="529" spans="1:29" ht="24" customHeight="1">
      <c r="A529" s="9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row>
    <row r="530" spans="1:29" ht="24" customHeight="1">
      <c r="A530" s="9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row>
    <row r="531" spans="1:29" ht="24" customHeight="1">
      <c r="A531" s="9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row>
    <row r="532" spans="1:29" ht="24" customHeight="1">
      <c r="A532" s="9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row>
    <row r="533" spans="1:29" ht="24" customHeight="1">
      <c r="A533" s="9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row>
    <row r="534" spans="1:29" ht="24" customHeight="1">
      <c r="A534" s="9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row>
    <row r="535" spans="1:29" ht="24" customHeight="1">
      <c r="A535" s="9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row>
    <row r="536" spans="1:29" ht="24" customHeight="1">
      <c r="A536" s="9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row>
    <row r="537" spans="1:29" ht="24" customHeight="1">
      <c r="A537" s="9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row>
    <row r="538" spans="1:29" ht="24" customHeight="1">
      <c r="A538" s="9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row>
    <row r="539" spans="1:29" ht="24" customHeight="1">
      <c r="A539" s="9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row>
    <row r="540" spans="1:29" ht="24" customHeight="1">
      <c r="A540" s="9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row>
    <row r="541" spans="1:29" ht="24" customHeight="1">
      <c r="A541" s="9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row>
    <row r="542" spans="1:29" ht="24" customHeight="1">
      <c r="A542" s="9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row>
    <row r="543" spans="1:29" ht="24" customHeight="1">
      <c r="A543" s="9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row>
    <row r="544" spans="1:29" ht="24" customHeight="1">
      <c r="A544" s="9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row>
    <row r="545" spans="1:29" ht="24" customHeight="1">
      <c r="A545" s="9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row>
    <row r="546" spans="1:29" ht="24" customHeight="1">
      <c r="A546" s="9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row>
    <row r="547" spans="1:29" ht="24" customHeight="1">
      <c r="A547" s="9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row>
    <row r="548" spans="1:29" ht="24" customHeight="1">
      <c r="A548" s="9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row>
    <row r="549" spans="1:29" ht="24" customHeight="1">
      <c r="A549" s="9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row>
    <row r="550" spans="1:29" ht="24" customHeight="1">
      <c r="A550" s="9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row>
    <row r="551" spans="1:29" ht="24" customHeight="1">
      <c r="A551" s="9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row>
    <row r="552" spans="1:29" ht="24" customHeight="1">
      <c r="A552" s="9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row>
    <row r="553" spans="1:29" ht="24" customHeight="1">
      <c r="A553" s="9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row>
    <row r="554" spans="1:29" ht="24" customHeight="1">
      <c r="A554" s="9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row>
    <row r="555" spans="1:29" ht="24" customHeight="1">
      <c r="A555" s="9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row>
    <row r="556" spans="1:29" ht="24" customHeight="1">
      <c r="A556" s="9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row>
    <row r="557" spans="1:29" ht="24" customHeight="1">
      <c r="A557" s="9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row>
    <row r="558" spans="1:29" ht="24" customHeight="1">
      <c r="A558" s="9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row>
    <row r="559" spans="1:29" ht="24" customHeight="1">
      <c r="A559" s="9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row>
    <row r="560" spans="1:29" ht="24" customHeight="1">
      <c r="A560" s="9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row>
    <row r="561" spans="1:29" ht="24" customHeight="1">
      <c r="A561" s="9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row>
    <row r="562" spans="1:29" ht="24" customHeight="1">
      <c r="A562" s="9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row>
    <row r="563" spans="1:29" ht="24" customHeight="1">
      <c r="A563" s="9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row>
    <row r="564" spans="1:29" ht="24" customHeight="1">
      <c r="A564" s="9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row>
    <row r="565" spans="1:29" ht="24" customHeight="1">
      <c r="A565" s="9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row>
    <row r="566" spans="1:29" ht="24" customHeight="1">
      <c r="A566" s="9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row>
    <row r="567" spans="1:29" ht="24" customHeight="1">
      <c r="A567" s="9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row>
    <row r="568" spans="1:29" ht="24" customHeight="1">
      <c r="A568" s="9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row>
    <row r="569" spans="1:29" ht="24" customHeight="1">
      <c r="A569" s="9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row>
    <row r="570" spans="1:29" ht="24" customHeight="1">
      <c r="A570" s="9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row>
    <row r="571" spans="1:29" ht="24" customHeight="1">
      <c r="A571" s="9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row>
    <row r="572" spans="1:29" ht="24" customHeight="1">
      <c r="A572" s="9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row>
    <row r="573" spans="1:29" ht="24" customHeight="1">
      <c r="A573" s="9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row>
    <row r="574" spans="1:29" ht="24" customHeight="1">
      <c r="A574" s="9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row>
    <row r="575" spans="1:29" ht="24" customHeight="1">
      <c r="A575" s="9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row>
    <row r="576" spans="1:29" ht="24" customHeight="1">
      <c r="A576" s="9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row>
    <row r="577" spans="1:29" ht="24" customHeight="1">
      <c r="A577" s="9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row>
    <row r="578" spans="1:29" ht="24" customHeight="1">
      <c r="A578" s="9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row>
    <row r="579" spans="1:29" ht="24" customHeight="1">
      <c r="A579" s="9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row>
    <row r="580" spans="1:29" ht="24" customHeight="1">
      <c r="A580" s="9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row>
    <row r="581" spans="1:29" ht="24" customHeight="1">
      <c r="A581" s="9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row>
    <row r="582" spans="1:29" ht="24" customHeight="1">
      <c r="A582" s="9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row>
    <row r="583" spans="1:29" ht="24" customHeight="1">
      <c r="A583" s="9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row>
    <row r="584" spans="1:29" ht="24" customHeight="1">
      <c r="A584" s="9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row>
    <row r="585" spans="1:29" ht="24" customHeight="1">
      <c r="A585" s="9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row>
    <row r="586" spans="1:29" ht="24" customHeight="1">
      <c r="A586" s="9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row>
    <row r="587" spans="1:29" ht="24" customHeight="1">
      <c r="A587" s="9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row>
    <row r="588" spans="1:29" ht="24" customHeight="1">
      <c r="A588" s="9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row>
    <row r="589" spans="1:29" ht="24" customHeight="1">
      <c r="A589" s="9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row>
    <row r="590" spans="1:29" ht="24" customHeight="1">
      <c r="A590" s="9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row>
    <row r="591" spans="1:29" ht="24" customHeight="1">
      <c r="A591" s="9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row>
    <row r="592" spans="1:29" ht="24" customHeight="1">
      <c r="A592" s="9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row>
    <row r="593" spans="1:29" ht="24" customHeight="1">
      <c r="A593" s="9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row>
    <row r="594" spans="1:29" ht="24" customHeight="1">
      <c r="A594" s="9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row>
    <row r="595" spans="1:29" ht="24" customHeight="1">
      <c r="A595" s="9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row>
    <row r="596" spans="1:29" ht="24" customHeight="1">
      <c r="A596" s="9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row>
    <row r="597" spans="1:29" ht="24" customHeight="1">
      <c r="A597" s="9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row>
    <row r="598" spans="1:29" ht="24" customHeight="1">
      <c r="A598" s="9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row>
    <row r="599" spans="1:29" ht="24" customHeight="1">
      <c r="A599" s="9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row>
    <row r="600" spans="1:29" ht="24" customHeight="1">
      <c r="A600" s="9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row>
    <row r="601" spans="1:29" ht="24" customHeight="1">
      <c r="A601" s="9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row>
    <row r="602" spans="1:29" ht="24" customHeight="1">
      <c r="A602" s="9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row>
    <row r="603" spans="1:29" ht="24" customHeight="1">
      <c r="A603" s="9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row>
    <row r="604" spans="1:29" ht="24" customHeight="1">
      <c r="A604" s="9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row>
    <row r="605" spans="1:29" ht="24" customHeight="1">
      <c r="A605" s="9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row>
    <row r="606" spans="1:29" ht="24" customHeight="1">
      <c r="A606" s="9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row>
    <row r="607" spans="1:29" ht="24" customHeight="1">
      <c r="A607" s="9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row>
    <row r="608" spans="1:29" ht="24" customHeight="1">
      <c r="A608" s="9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row>
    <row r="609" spans="1:29" ht="24" customHeight="1">
      <c r="A609" s="9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row>
    <row r="610" spans="1:29" ht="24" customHeight="1">
      <c r="A610" s="9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row>
    <row r="611" spans="1:29" ht="24" customHeight="1">
      <c r="A611" s="9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row>
    <row r="612" spans="1:29" ht="24" customHeight="1">
      <c r="A612" s="9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row>
    <row r="613" spans="1:29" ht="24" customHeight="1">
      <c r="A613" s="9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row>
    <row r="614" spans="1:29" ht="24" customHeight="1">
      <c r="A614" s="9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row>
    <row r="615" spans="1:29" ht="24" customHeight="1">
      <c r="A615" s="9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row>
    <row r="616" spans="1:29" ht="24" customHeight="1">
      <c r="A616" s="9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row>
    <row r="617" spans="1:29" ht="24" customHeight="1">
      <c r="A617" s="9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row>
    <row r="618" spans="1:29" ht="24" customHeight="1">
      <c r="A618" s="9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row>
    <row r="619" spans="1:29" ht="24" customHeight="1">
      <c r="A619" s="9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row>
    <row r="620" spans="1:29" ht="24" customHeight="1">
      <c r="A620" s="9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row>
    <row r="621" spans="1:29" ht="24" customHeight="1">
      <c r="A621" s="9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row>
    <row r="622" spans="1:29" ht="24" customHeight="1">
      <c r="A622" s="9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row>
    <row r="623" spans="1:29" ht="24" customHeight="1">
      <c r="A623" s="9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row>
    <row r="624" spans="1:29" ht="24" customHeight="1">
      <c r="A624" s="9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row>
    <row r="625" spans="1:29" ht="24" customHeight="1">
      <c r="A625" s="9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row>
    <row r="626" spans="1:29" ht="24" customHeight="1">
      <c r="A626" s="9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row>
    <row r="627" spans="1:29" ht="24" customHeight="1">
      <c r="A627" s="9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row>
    <row r="628" spans="1:29" ht="24" customHeight="1">
      <c r="A628" s="9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row>
    <row r="629" spans="1:29" ht="24" customHeight="1">
      <c r="A629" s="9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row>
    <row r="630" spans="1:29" ht="24" customHeight="1">
      <c r="A630" s="9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row>
    <row r="631" spans="1:29" ht="24" customHeight="1">
      <c r="A631" s="9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row>
    <row r="632" spans="1:29" ht="24" customHeight="1">
      <c r="A632" s="9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row>
    <row r="633" spans="1:29" ht="24" customHeight="1">
      <c r="A633" s="9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row>
    <row r="634" spans="1:29" ht="24" customHeight="1">
      <c r="A634" s="9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row>
    <row r="635" spans="1:29" ht="24" customHeight="1">
      <c r="A635" s="9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row>
    <row r="636" spans="1:29" ht="24" customHeight="1">
      <c r="A636" s="9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row>
    <row r="637" spans="1:29" ht="24" customHeight="1">
      <c r="A637" s="9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row>
    <row r="638" spans="1:29" ht="24" customHeight="1">
      <c r="A638" s="9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row>
    <row r="639" spans="1:29" ht="24" customHeight="1">
      <c r="A639" s="9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row>
    <row r="640" spans="1:29" ht="24" customHeight="1">
      <c r="A640" s="9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row>
    <row r="641" spans="1:29" ht="24" customHeight="1">
      <c r="A641" s="9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row>
    <row r="642" spans="1:29" ht="24" customHeight="1">
      <c r="A642" s="9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row>
    <row r="643" spans="1:29" ht="24" customHeight="1">
      <c r="A643" s="9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row>
    <row r="644" spans="1:29" ht="24" customHeight="1">
      <c r="A644" s="9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row>
    <row r="645" spans="1:29" ht="24" customHeight="1">
      <c r="A645" s="9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row>
    <row r="646" spans="1:29" ht="24" customHeight="1">
      <c r="A646" s="9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row>
    <row r="647" spans="1:29" ht="24" customHeight="1">
      <c r="A647" s="9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row>
    <row r="648" spans="1:29" ht="24" customHeight="1">
      <c r="A648" s="9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row>
    <row r="649" spans="1:29" ht="24" customHeight="1">
      <c r="A649" s="9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row>
    <row r="650" spans="1:29" ht="24" customHeight="1">
      <c r="A650" s="9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row>
    <row r="651" spans="1:29" ht="24" customHeight="1">
      <c r="A651" s="9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row>
    <row r="652" spans="1:29" ht="24" customHeight="1">
      <c r="A652" s="9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row>
    <row r="653" spans="1:29" ht="24" customHeight="1">
      <c r="A653" s="9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row>
    <row r="654" spans="1:29" ht="24" customHeight="1">
      <c r="A654" s="9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row>
    <row r="655" spans="1:29" ht="24" customHeight="1">
      <c r="A655" s="9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row>
    <row r="656" spans="1:29" ht="24" customHeight="1">
      <c r="A656" s="9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row>
    <row r="657" spans="1:29" ht="24" customHeight="1">
      <c r="A657" s="9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row>
    <row r="658" spans="1:29" ht="24" customHeight="1">
      <c r="A658" s="9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row>
    <row r="659" spans="1:29" ht="24" customHeight="1">
      <c r="A659" s="9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row>
    <row r="660" spans="1:29" ht="24" customHeight="1">
      <c r="A660" s="9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row>
    <row r="661" spans="1:29" ht="24" customHeight="1">
      <c r="A661" s="9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row>
    <row r="662" spans="1:29" ht="24" customHeight="1">
      <c r="A662" s="9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row>
    <row r="663" spans="1:29" ht="24" customHeight="1">
      <c r="A663" s="9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row>
    <row r="664" spans="1:29" ht="24" customHeight="1">
      <c r="A664" s="9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row>
    <row r="665" spans="1:29" ht="24" customHeight="1">
      <c r="A665" s="9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row>
    <row r="666" spans="1:29" ht="24" customHeight="1">
      <c r="A666" s="9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row>
    <row r="667" spans="1:29" ht="24" customHeight="1">
      <c r="A667" s="9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row>
    <row r="668" spans="1:29" ht="24" customHeight="1">
      <c r="A668" s="9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row>
    <row r="669" spans="1:29" ht="24" customHeight="1">
      <c r="A669" s="9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row>
    <row r="670" spans="1:29" ht="24" customHeight="1">
      <c r="A670" s="9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row>
    <row r="671" spans="1:29" ht="24" customHeight="1">
      <c r="A671" s="9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row>
    <row r="672" spans="1:29" ht="24" customHeight="1">
      <c r="A672" s="9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row>
    <row r="673" spans="1:29" ht="24" customHeight="1">
      <c r="A673" s="9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row>
    <row r="674" spans="1:29" ht="24" customHeight="1">
      <c r="A674" s="9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row>
    <row r="675" spans="1:29" ht="24" customHeight="1">
      <c r="A675" s="9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row>
    <row r="676" spans="1:29" ht="24" customHeight="1">
      <c r="A676" s="9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row>
    <row r="677" spans="1:29" ht="24" customHeight="1">
      <c r="A677" s="9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row>
    <row r="678" spans="1:29" ht="24" customHeight="1">
      <c r="A678" s="9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row>
    <row r="679" spans="1:29" ht="24" customHeight="1">
      <c r="A679" s="9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row>
    <row r="680" spans="1:29" ht="24" customHeight="1">
      <c r="A680" s="9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row>
    <row r="681" spans="1:29" ht="24" customHeight="1">
      <c r="A681" s="9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row>
    <row r="682" spans="1:29" ht="24" customHeight="1">
      <c r="A682" s="9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row>
    <row r="683" spans="1:29" ht="24" customHeight="1">
      <c r="A683" s="9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row>
    <row r="684" spans="1:29" ht="24" customHeight="1">
      <c r="A684" s="9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row>
    <row r="685" spans="1:29" ht="24" customHeight="1">
      <c r="A685" s="9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row>
    <row r="686" spans="1:29" ht="24" customHeight="1">
      <c r="A686" s="9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row>
    <row r="687" spans="1:29" ht="24" customHeight="1">
      <c r="A687" s="9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row>
    <row r="688" spans="1:29" ht="24" customHeight="1">
      <c r="A688" s="9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row>
    <row r="689" spans="1:29" ht="24" customHeight="1">
      <c r="A689" s="9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row>
    <row r="690" spans="1:29" ht="24" customHeight="1">
      <c r="A690" s="9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row>
    <row r="691" spans="1:29" ht="24" customHeight="1">
      <c r="A691" s="9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row>
    <row r="692" spans="1:29" ht="24" customHeight="1">
      <c r="A692" s="9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row>
    <row r="693" spans="1:29" ht="24" customHeight="1">
      <c r="A693" s="9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row>
    <row r="694" spans="1:29" ht="24" customHeight="1">
      <c r="A694" s="9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row>
    <row r="695" spans="1:29" ht="24" customHeight="1">
      <c r="A695" s="9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row>
    <row r="696" spans="1:29" ht="24" customHeight="1">
      <c r="A696" s="9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row>
    <row r="697" spans="1:29" ht="24" customHeight="1">
      <c r="A697" s="9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row>
    <row r="698" spans="1:29" ht="24" customHeight="1">
      <c r="A698" s="9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row>
    <row r="699" spans="1:29" ht="24" customHeight="1">
      <c r="A699" s="9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row>
    <row r="700" spans="1:29" ht="24" customHeight="1">
      <c r="A700" s="9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row>
    <row r="701" spans="1:29" ht="24" customHeight="1">
      <c r="A701" s="9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row>
    <row r="702" spans="1:29" ht="24" customHeight="1">
      <c r="A702" s="9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row>
    <row r="703" spans="1:29" ht="24" customHeight="1">
      <c r="A703" s="9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row>
    <row r="704" spans="1:29" ht="24" customHeight="1">
      <c r="A704" s="9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row>
    <row r="705" spans="1:29" ht="24" customHeight="1">
      <c r="A705" s="9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row>
    <row r="706" spans="1:29" ht="24" customHeight="1">
      <c r="A706" s="9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row>
    <row r="707" spans="1:29" ht="24" customHeight="1">
      <c r="A707" s="9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row>
    <row r="708" spans="1:29" ht="24" customHeight="1">
      <c r="A708" s="9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row>
    <row r="709" spans="1:29" ht="24" customHeight="1">
      <c r="A709" s="9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row>
    <row r="710" spans="1:29" ht="24" customHeight="1">
      <c r="A710" s="9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row>
    <row r="711" spans="1:29" ht="24" customHeight="1">
      <c r="A711" s="9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row>
    <row r="712" spans="1:29" ht="24" customHeight="1">
      <c r="A712" s="9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row>
    <row r="713" spans="1:29" ht="24" customHeight="1">
      <c r="A713" s="9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row>
    <row r="714" spans="1:29" ht="24" customHeight="1">
      <c r="A714" s="9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row>
    <row r="715" spans="1:29" ht="24" customHeight="1">
      <c r="A715" s="9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row>
    <row r="716" spans="1:29" ht="24" customHeight="1">
      <c r="A716" s="9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row>
    <row r="717" spans="1:29" ht="24" customHeight="1">
      <c r="A717" s="9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row>
    <row r="718" spans="1:29" ht="24" customHeight="1">
      <c r="A718" s="9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row>
    <row r="719" spans="1:29" ht="24" customHeight="1">
      <c r="A719" s="9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row>
    <row r="720" spans="1:29" ht="24" customHeight="1">
      <c r="A720" s="9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row>
    <row r="721" spans="1:29" ht="24" customHeight="1">
      <c r="A721" s="9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row>
    <row r="722" spans="1:29" ht="24" customHeight="1">
      <c r="A722" s="9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row>
    <row r="723" spans="1:29" ht="24" customHeight="1">
      <c r="A723" s="9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row>
    <row r="724" spans="1:29" ht="24" customHeight="1">
      <c r="A724" s="9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row>
    <row r="725" spans="1:29" ht="24" customHeight="1">
      <c r="A725" s="9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row>
    <row r="726" spans="1:29" ht="24" customHeight="1">
      <c r="A726" s="9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row>
    <row r="727" spans="1:29" ht="24" customHeight="1">
      <c r="A727" s="9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row>
    <row r="728" spans="1:29" ht="24" customHeight="1">
      <c r="A728" s="9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row>
    <row r="729" spans="1:29" ht="24" customHeight="1">
      <c r="A729" s="9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row>
    <row r="730" spans="1:29" ht="24" customHeight="1">
      <c r="A730" s="9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row>
    <row r="731" spans="1:29" ht="24" customHeight="1">
      <c r="A731" s="9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row>
    <row r="732" spans="1:29" ht="24" customHeight="1">
      <c r="A732" s="9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row>
    <row r="733" spans="1:29" ht="24" customHeight="1">
      <c r="A733" s="9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row>
    <row r="734" spans="1:29" ht="24" customHeight="1">
      <c r="A734" s="9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row>
    <row r="735" spans="1:29" ht="24" customHeight="1">
      <c r="A735" s="9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row>
    <row r="736" spans="1:29" ht="24" customHeight="1">
      <c r="A736" s="9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row>
    <row r="737" spans="1:29" ht="24" customHeight="1">
      <c r="A737" s="9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row>
    <row r="738" spans="1:29" ht="24" customHeight="1">
      <c r="A738" s="9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row>
    <row r="739" spans="1:29" ht="24" customHeight="1">
      <c r="A739" s="9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row>
    <row r="740" spans="1:29" ht="24" customHeight="1">
      <c r="A740" s="9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row>
    <row r="741" spans="1:29" ht="24" customHeight="1">
      <c r="A741" s="9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row>
    <row r="742" spans="1:29" ht="24" customHeight="1">
      <c r="A742" s="9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row>
    <row r="743" spans="1:29" ht="24" customHeight="1">
      <c r="A743" s="9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row>
    <row r="744" spans="1:29" ht="24" customHeight="1">
      <c r="A744" s="9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row>
    <row r="745" spans="1:29" ht="24" customHeight="1">
      <c r="A745" s="9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row>
    <row r="746" spans="1:29" ht="24" customHeight="1">
      <c r="A746" s="9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row>
    <row r="747" spans="1:29" ht="24" customHeight="1">
      <c r="A747" s="9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row>
    <row r="748" spans="1:29" ht="24" customHeight="1">
      <c r="A748" s="9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row>
    <row r="749" spans="1:29" ht="24" customHeight="1">
      <c r="A749" s="9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row>
    <row r="750" spans="1:29" ht="24" customHeight="1">
      <c r="A750" s="9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row>
    <row r="751" spans="1:29" ht="24" customHeight="1">
      <c r="A751" s="9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row>
    <row r="752" spans="1:29" ht="24" customHeight="1">
      <c r="A752" s="9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row>
    <row r="753" spans="1:29" ht="24" customHeight="1">
      <c r="A753" s="9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row>
    <row r="754" spans="1:29" ht="24" customHeight="1">
      <c r="A754" s="9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row>
    <row r="755" spans="1:29" ht="24" customHeight="1">
      <c r="A755" s="9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row>
    <row r="756" spans="1:29" ht="24" customHeight="1">
      <c r="A756" s="9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row>
    <row r="757" spans="1:29" ht="24" customHeight="1">
      <c r="A757" s="9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row>
    <row r="758" spans="1:29" ht="24" customHeight="1">
      <c r="A758" s="9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row>
    <row r="759" spans="1:29" ht="24" customHeight="1">
      <c r="A759" s="9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row>
    <row r="760" spans="1:29" ht="24" customHeight="1">
      <c r="A760" s="9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row>
    <row r="761" spans="1:29" ht="24" customHeight="1">
      <c r="A761" s="9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row>
    <row r="762" spans="1:29" ht="24" customHeight="1">
      <c r="A762" s="9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row>
    <row r="763" spans="1:29" ht="24" customHeight="1">
      <c r="A763" s="9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row>
    <row r="764" spans="1:29" ht="24" customHeight="1">
      <c r="A764" s="9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row>
    <row r="765" spans="1:29" ht="24" customHeight="1">
      <c r="A765" s="9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row>
    <row r="766" spans="1:29" ht="24" customHeight="1">
      <c r="A766" s="9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row>
    <row r="767" spans="1:29" ht="24" customHeight="1">
      <c r="A767" s="9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row>
    <row r="768" spans="1:29" ht="24" customHeight="1">
      <c r="A768" s="9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row>
    <row r="769" spans="1:29" ht="24" customHeight="1">
      <c r="A769" s="9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row>
    <row r="770" spans="1:29" ht="24" customHeight="1">
      <c r="A770" s="9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row>
    <row r="771" spans="1:29" ht="24" customHeight="1">
      <c r="A771" s="9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row>
    <row r="772" spans="1:29" ht="24" customHeight="1">
      <c r="A772" s="9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row>
    <row r="773" spans="1:29" ht="24" customHeight="1">
      <c r="A773" s="9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row>
    <row r="774" spans="1:29" ht="24" customHeight="1">
      <c r="A774" s="9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row>
    <row r="775" spans="1:29" ht="24" customHeight="1">
      <c r="A775" s="9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row>
    <row r="776" spans="1:29" ht="24" customHeight="1">
      <c r="A776" s="9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row>
    <row r="777" spans="1:29" ht="24" customHeight="1">
      <c r="A777" s="9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row>
    <row r="778" spans="1:29" ht="24" customHeight="1">
      <c r="A778" s="9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row>
    <row r="779" spans="1:29" ht="24" customHeight="1">
      <c r="A779" s="9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row>
    <row r="780" spans="1:29" ht="24" customHeight="1">
      <c r="A780" s="9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row>
    <row r="781" spans="1:29" ht="24" customHeight="1">
      <c r="A781" s="9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row>
    <row r="782" spans="1:29" ht="24" customHeight="1">
      <c r="A782" s="9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row>
    <row r="783" spans="1:29" ht="24" customHeight="1">
      <c r="A783" s="9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row>
    <row r="784" spans="1:29" ht="24" customHeight="1">
      <c r="A784" s="9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row>
    <row r="785" spans="1:29" ht="24" customHeight="1">
      <c r="A785" s="9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row>
    <row r="786" spans="1:29" ht="24" customHeight="1">
      <c r="A786" s="9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row>
    <row r="787" spans="1:29" ht="24" customHeight="1">
      <c r="A787" s="9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row>
    <row r="788" spans="1:29" ht="24" customHeight="1">
      <c r="A788" s="9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row>
    <row r="789" spans="1:29" ht="24" customHeight="1">
      <c r="A789" s="9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row>
    <row r="790" spans="1:29" ht="24" customHeight="1">
      <c r="A790" s="9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row>
    <row r="791" spans="1:29" ht="24" customHeight="1">
      <c r="A791" s="9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row>
    <row r="792" spans="1:29" ht="24" customHeight="1">
      <c r="A792" s="9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row>
    <row r="793" spans="1:29" ht="24" customHeight="1">
      <c r="A793" s="9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row>
    <row r="794" spans="1:29" ht="24" customHeight="1">
      <c r="A794" s="9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row>
    <row r="795" spans="1:29" ht="24" customHeight="1">
      <c r="A795" s="9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row>
    <row r="796" spans="1:29" ht="24" customHeight="1">
      <c r="A796" s="9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row>
    <row r="797" spans="1:29" ht="24" customHeight="1">
      <c r="A797" s="9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row>
    <row r="798" spans="1:29" ht="24" customHeight="1">
      <c r="A798" s="9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row>
    <row r="799" spans="1:29" ht="24" customHeight="1">
      <c r="A799" s="9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row>
    <row r="800" spans="1:29" ht="24" customHeight="1">
      <c r="A800" s="9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row>
    <row r="801" spans="1:29" ht="24" customHeight="1">
      <c r="A801" s="9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row>
    <row r="802" spans="1:29" ht="24" customHeight="1">
      <c r="A802" s="9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row>
    <row r="803" spans="1:29" ht="24" customHeight="1">
      <c r="A803" s="9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row>
    <row r="804" spans="1:29" ht="24" customHeight="1">
      <c r="A804" s="9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row>
    <row r="805" spans="1:29" ht="24" customHeight="1">
      <c r="A805" s="9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row>
    <row r="806" spans="1:29" ht="24" customHeight="1">
      <c r="A806" s="9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row>
    <row r="807" spans="1:29" ht="24" customHeight="1">
      <c r="A807" s="9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row>
    <row r="808" spans="1:29" ht="24" customHeight="1">
      <c r="A808" s="9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row>
    <row r="809" spans="1:29" ht="24" customHeight="1">
      <c r="A809" s="9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row>
    <row r="810" spans="1:29" ht="24" customHeight="1">
      <c r="A810" s="9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row>
    <row r="811" spans="1:29" ht="24" customHeight="1">
      <c r="A811" s="9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row>
    <row r="812" spans="1:29" ht="24" customHeight="1">
      <c r="A812" s="9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row>
    <row r="813" spans="1:29" ht="24" customHeight="1">
      <c r="A813" s="9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row>
    <row r="814" spans="1:29" ht="24" customHeight="1">
      <c r="A814" s="9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row>
    <row r="815" spans="1:29" ht="24" customHeight="1">
      <c r="A815" s="9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row>
    <row r="816" spans="1:29" ht="24" customHeight="1">
      <c r="A816" s="9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row>
    <row r="817" spans="1:29" ht="24" customHeight="1">
      <c r="A817" s="9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row>
    <row r="818" spans="1:29" ht="24" customHeight="1">
      <c r="A818" s="9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row>
    <row r="819" spans="1:29" ht="24" customHeight="1">
      <c r="A819" s="9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row>
    <row r="820" spans="1:29" ht="24" customHeight="1">
      <c r="A820" s="9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row>
    <row r="821" spans="1:29" ht="24" customHeight="1">
      <c r="A821" s="9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row>
    <row r="822" spans="1:29" ht="24" customHeight="1">
      <c r="A822" s="9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row>
    <row r="823" spans="1:29" ht="24" customHeight="1">
      <c r="A823" s="9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row>
    <row r="824" spans="1:29" ht="24" customHeight="1">
      <c r="A824" s="9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row>
    <row r="825" spans="1:29" ht="24" customHeight="1">
      <c r="A825" s="9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row>
    <row r="826" spans="1:29" ht="24" customHeight="1">
      <c r="A826" s="9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row>
    <row r="827" spans="1:29" ht="24" customHeight="1">
      <c r="A827" s="9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row>
    <row r="828" spans="1:29" ht="24" customHeight="1">
      <c r="A828" s="9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row>
    <row r="829" spans="1:29" ht="24" customHeight="1">
      <c r="A829" s="9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row>
    <row r="830" spans="1:29" ht="24" customHeight="1">
      <c r="A830" s="9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row>
    <row r="831" spans="1:29" ht="24" customHeight="1">
      <c r="A831" s="9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row>
    <row r="832" spans="1:29" ht="24" customHeight="1">
      <c r="A832" s="9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row>
    <row r="833" spans="1:29" ht="24" customHeight="1">
      <c r="A833" s="9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row>
    <row r="834" spans="1:29" ht="24" customHeight="1">
      <c r="A834" s="9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row>
    <row r="835" spans="1:29" ht="24" customHeight="1">
      <c r="A835" s="9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row>
    <row r="836" spans="1:29" ht="24" customHeight="1">
      <c r="A836" s="9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row>
    <row r="837" spans="1:29" ht="24" customHeight="1">
      <c r="A837" s="9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row>
    <row r="838" spans="1:29" ht="24" customHeight="1">
      <c r="A838" s="9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row>
    <row r="839" spans="1:29" ht="24" customHeight="1">
      <c r="A839" s="9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row>
    <row r="840" spans="1:29" ht="24" customHeight="1">
      <c r="A840" s="9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row>
    <row r="841" spans="1:29" ht="24" customHeight="1">
      <c r="A841" s="9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row>
    <row r="842" spans="1:29" ht="24" customHeight="1">
      <c r="A842" s="9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row>
    <row r="843" spans="1:29" ht="24" customHeight="1">
      <c r="A843" s="9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row>
    <row r="844" spans="1:29" ht="24" customHeight="1">
      <c r="A844" s="9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row>
    <row r="845" spans="1:29" ht="24" customHeight="1">
      <c r="A845" s="9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row>
    <row r="846" spans="1:29" ht="24" customHeight="1">
      <c r="A846" s="9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row>
    <row r="847" spans="1:29" ht="24" customHeight="1">
      <c r="A847" s="9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row>
    <row r="848" spans="1:29" ht="24" customHeight="1">
      <c r="A848" s="9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c r="AC848" s="56"/>
    </row>
    <row r="849" spans="1:29" ht="24" customHeight="1">
      <c r="A849" s="9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row>
    <row r="850" spans="1:29" ht="24" customHeight="1">
      <c r="A850" s="9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row>
    <row r="851" spans="1:29" ht="24" customHeight="1">
      <c r="A851" s="9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row>
    <row r="852" spans="1:29" ht="24" customHeight="1">
      <c r="A852" s="9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row>
    <row r="853" spans="1:29" ht="24" customHeight="1">
      <c r="A853" s="9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row>
    <row r="854" spans="1:29" ht="24" customHeight="1">
      <c r="A854" s="9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row>
    <row r="855" spans="1:29" ht="24" customHeight="1">
      <c r="A855" s="9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row>
    <row r="856" spans="1:29" ht="24" customHeight="1">
      <c r="A856" s="9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row>
    <row r="857" spans="1:29" ht="24" customHeight="1">
      <c r="A857" s="9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row>
    <row r="858" spans="1:29" ht="24" customHeight="1">
      <c r="A858" s="9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row>
    <row r="859" spans="1:29" ht="24" customHeight="1">
      <c r="A859" s="9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row>
    <row r="860" spans="1:29" ht="24" customHeight="1">
      <c r="A860" s="9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row>
    <row r="861" spans="1:29" ht="24" customHeight="1">
      <c r="A861" s="9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row>
    <row r="862" spans="1:29" ht="24" customHeight="1">
      <c r="A862" s="9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row>
    <row r="863" spans="1:29" ht="24" customHeight="1">
      <c r="A863" s="9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row>
    <row r="864" spans="1:29" ht="24" customHeight="1">
      <c r="A864" s="9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row>
    <row r="865" spans="1:29" ht="24" customHeight="1">
      <c r="A865" s="9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row>
    <row r="866" spans="1:29" ht="24" customHeight="1">
      <c r="A866" s="9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row>
    <row r="867" spans="1:29" ht="24" customHeight="1">
      <c r="A867" s="9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row>
    <row r="868" spans="1:29" ht="24" customHeight="1">
      <c r="A868" s="9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row>
    <row r="869" spans="1:29" ht="24" customHeight="1">
      <c r="A869" s="9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c r="AC869" s="56"/>
    </row>
    <row r="870" spans="1:29" ht="24" customHeight="1">
      <c r="A870" s="9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c r="AC870" s="56"/>
    </row>
    <row r="871" spans="1:29" ht="24" customHeight="1">
      <c r="A871" s="9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c r="AC871" s="56"/>
    </row>
    <row r="872" spans="1:29" ht="24" customHeight="1">
      <c r="A872" s="9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row>
    <row r="873" spans="1:29" ht="24" customHeight="1">
      <c r="A873" s="9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c r="AC873" s="56"/>
    </row>
    <row r="874" spans="1:29" ht="24" customHeight="1">
      <c r="A874" s="9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c r="AC874" s="56"/>
    </row>
    <row r="875" spans="1:29" ht="24" customHeight="1">
      <c r="A875" s="9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c r="AC875" s="56"/>
    </row>
    <row r="876" spans="1:29" ht="24" customHeight="1">
      <c r="A876" s="9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row>
    <row r="877" spans="1:29" ht="24" customHeight="1">
      <c r="A877" s="9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c r="AC877" s="56"/>
    </row>
    <row r="878" spans="1:29" ht="24" customHeight="1">
      <c r="A878" s="9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c r="AC878" s="56"/>
    </row>
    <row r="879" spans="1:29" ht="24" customHeight="1">
      <c r="A879" s="9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c r="AC879" s="56"/>
    </row>
    <row r="880" spans="1:29" ht="24" customHeight="1">
      <c r="A880" s="9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row>
    <row r="881" spans="1:29" ht="24" customHeight="1">
      <c r="A881" s="9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c r="AC881" s="56"/>
    </row>
    <row r="882" spans="1:29" ht="24" customHeight="1">
      <c r="A882" s="9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c r="AC882" s="56"/>
    </row>
    <row r="883" spans="1:29" ht="24" customHeight="1">
      <c r="A883" s="9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c r="AC883" s="56"/>
    </row>
    <row r="884" spans="1:29" ht="24" customHeight="1">
      <c r="A884" s="9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c r="AC884" s="56"/>
    </row>
    <row r="885" spans="1:29" ht="24" customHeight="1">
      <c r="A885" s="9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c r="AC885" s="56"/>
    </row>
    <row r="886" spans="1:29" ht="24" customHeight="1">
      <c r="A886" s="9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c r="AC886" s="56"/>
    </row>
    <row r="887" spans="1:29" ht="24" customHeight="1">
      <c r="A887" s="9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row>
    <row r="888" spans="1:29" ht="24" customHeight="1">
      <c r="A888" s="9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row>
    <row r="889" spans="1:29" ht="24" customHeight="1">
      <c r="A889" s="9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row>
    <row r="890" spans="1:29" ht="24" customHeight="1">
      <c r="A890" s="9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row>
    <row r="891" spans="1:29" ht="24" customHeight="1">
      <c r="A891" s="9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row>
    <row r="892" spans="1:29" ht="24" customHeight="1">
      <c r="A892" s="9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row>
    <row r="893" spans="1:29" ht="24" customHeight="1">
      <c r="A893" s="9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row>
    <row r="894" spans="1:29" ht="24" customHeight="1">
      <c r="A894" s="9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row>
    <row r="895" spans="1:29" ht="24" customHeight="1">
      <c r="A895" s="9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row>
    <row r="896" spans="1:29" ht="24" customHeight="1">
      <c r="A896" s="9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row>
    <row r="897" spans="1:29" ht="24" customHeight="1">
      <c r="A897" s="9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row>
    <row r="898" spans="1:29" ht="24" customHeight="1">
      <c r="A898" s="9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row>
    <row r="899" spans="1:29" ht="24" customHeight="1">
      <c r="A899" s="9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row>
    <row r="900" spans="1:29" ht="24" customHeight="1">
      <c r="A900" s="9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row>
    <row r="901" spans="1:29" ht="24" customHeight="1">
      <c r="A901" s="9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row>
    <row r="902" spans="1:29" ht="24" customHeight="1">
      <c r="A902" s="9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c r="AC902" s="56"/>
    </row>
    <row r="903" spans="1:29" ht="24" customHeight="1">
      <c r="A903" s="9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c r="AC903" s="56"/>
    </row>
    <row r="904" spans="1:29" ht="24" customHeight="1">
      <c r="A904" s="9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row>
    <row r="905" spans="1:29" ht="24" customHeight="1">
      <c r="A905" s="9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row>
    <row r="906" spans="1:29" ht="24" customHeight="1">
      <c r="A906" s="9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c r="AC906" s="56"/>
    </row>
    <row r="907" spans="1:29" ht="24" customHeight="1">
      <c r="A907" s="9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c r="AC907" s="56"/>
    </row>
    <row r="908" spans="1:29" ht="24" customHeight="1">
      <c r="A908" s="9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c r="AC908" s="56"/>
    </row>
    <row r="909" spans="1:29" ht="24" customHeight="1">
      <c r="A909" s="9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row>
    <row r="910" spans="1:29" ht="24" customHeight="1">
      <c r="A910" s="9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row>
    <row r="911" spans="1:29" ht="24" customHeight="1">
      <c r="A911" s="9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row>
    <row r="912" spans="1:29" ht="24" customHeight="1">
      <c r="A912" s="9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row>
    <row r="913" spans="1:29" ht="24" customHeight="1">
      <c r="A913" s="9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row>
    <row r="914" spans="1:29" ht="24" customHeight="1">
      <c r="A914" s="9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row>
    <row r="915" spans="1:29" ht="24" customHeight="1">
      <c r="A915" s="9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row>
    <row r="916" spans="1:29" ht="24" customHeight="1">
      <c r="A916" s="9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row>
    <row r="917" spans="1:29" ht="24" customHeight="1">
      <c r="A917" s="9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row>
    <row r="918" spans="1:29" ht="24" customHeight="1">
      <c r="A918" s="9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row>
    <row r="919" spans="1:29" ht="24" customHeight="1">
      <c r="A919" s="9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row>
    <row r="920" spans="1:29" ht="24" customHeight="1">
      <c r="A920" s="9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c r="AC920" s="56"/>
    </row>
    <row r="921" spans="1:29" ht="24" customHeight="1">
      <c r="A921" s="9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c r="AC921" s="56"/>
    </row>
    <row r="922" spans="1:29" ht="24" customHeight="1">
      <c r="A922" s="9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c r="AC922" s="56"/>
    </row>
    <row r="923" spans="1:29" ht="24" customHeight="1">
      <c r="A923" s="9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c r="AC923" s="56"/>
    </row>
    <row r="924" spans="1:29" ht="24" customHeight="1">
      <c r="A924" s="9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c r="AC924" s="56"/>
    </row>
    <row r="925" spans="1:29" ht="24" customHeight="1">
      <c r="A925" s="9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row>
    <row r="926" spans="1:29" ht="24" customHeight="1">
      <c r="A926" s="9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c r="AC926" s="56"/>
    </row>
    <row r="927" spans="1:29" ht="24" customHeight="1">
      <c r="A927" s="9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c r="AC927" s="56"/>
    </row>
    <row r="928" spans="1:29" ht="24" customHeight="1">
      <c r="A928" s="9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c r="AC928" s="56"/>
    </row>
    <row r="929" spans="1:29" ht="24" customHeight="1">
      <c r="A929" s="9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c r="AC929" s="56"/>
    </row>
    <row r="930" spans="1:29" ht="24" customHeight="1">
      <c r="A930" s="9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c r="AC930" s="56"/>
    </row>
    <row r="931" spans="1:29" ht="24" customHeight="1">
      <c r="A931" s="9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c r="AC931" s="56"/>
    </row>
    <row r="932" spans="1:29" ht="24" customHeight="1">
      <c r="A932" s="9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c r="AC932" s="56"/>
    </row>
    <row r="933" spans="1:29" ht="24" customHeight="1">
      <c r="A933" s="9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c r="AC933" s="56"/>
    </row>
    <row r="934" spans="1:29" ht="24" customHeight="1">
      <c r="A934" s="9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row>
    <row r="935" spans="1:29" ht="24" customHeight="1">
      <c r="A935" s="9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c r="AC935" s="56"/>
    </row>
    <row r="936" spans="1:29" ht="24" customHeight="1">
      <c r="A936" s="9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c r="AC936" s="56"/>
    </row>
    <row r="937" spans="1:29" ht="24" customHeight="1">
      <c r="A937" s="9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c r="AC937" s="56"/>
    </row>
    <row r="938" spans="1:29" ht="24" customHeight="1">
      <c r="A938" s="9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c r="AC938" s="56"/>
    </row>
    <row r="939" spans="1:29" ht="24" customHeight="1">
      <c r="A939" s="9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c r="AC939" s="56"/>
    </row>
    <row r="940" spans="1:29" ht="24" customHeight="1">
      <c r="A940" s="9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c r="AC940" s="56"/>
    </row>
    <row r="941" spans="1:29" ht="24" customHeight="1">
      <c r="A941" s="9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c r="AC941" s="56"/>
    </row>
    <row r="942" spans="1:29" ht="24" customHeight="1">
      <c r="A942" s="9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c r="AC942" s="56"/>
    </row>
    <row r="943" spans="1:29" ht="24" customHeight="1">
      <c r="A943" s="9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c r="AC943" s="56"/>
    </row>
    <row r="944" spans="1:29" ht="24" customHeight="1">
      <c r="A944" s="9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row>
    <row r="945" spans="1:29" ht="24" customHeight="1">
      <c r="A945" s="9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row>
    <row r="946" spans="1:29" ht="24" customHeight="1">
      <c r="A946" s="9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row>
    <row r="947" spans="1:29" ht="24" customHeight="1">
      <c r="A947" s="9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row>
    <row r="948" spans="1:29" ht="24" customHeight="1">
      <c r="A948" s="9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c r="AC948" s="56"/>
    </row>
    <row r="949" spans="1:29" ht="24" customHeight="1">
      <c r="A949" s="9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c r="AC949" s="56"/>
    </row>
    <row r="950" spans="1:29" ht="24" customHeight="1">
      <c r="A950" s="9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c r="AC950" s="56"/>
    </row>
    <row r="951" spans="1:29" ht="24" customHeight="1">
      <c r="A951" s="9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c r="AC951" s="56"/>
    </row>
    <row r="952" spans="1:29" ht="24" customHeight="1">
      <c r="A952" s="9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c r="AC952" s="56"/>
    </row>
    <row r="953" spans="1:29" ht="24" customHeight="1">
      <c r="A953" s="9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c r="AC953" s="56"/>
    </row>
    <row r="954" spans="1:29" ht="24" customHeight="1">
      <c r="A954" s="9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c r="AC954" s="56"/>
    </row>
    <row r="955" spans="1:29" ht="24" customHeight="1">
      <c r="A955" s="9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c r="AC955" s="56"/>
    </row>
    <row r="956" spans="1:29" ht="24" customHeight="1">
      <c r="A956" s="9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c r="AC956" s="56"/>
    </row>
    <row r="957" spans="1:29" ht="24" customHeight="1">
      <c r="A957" s="9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c r="AC957" s="56"/>
    </row>
    <row r="958" spans="1:29" ht="24" customHeight="1">
      <c r="A958" s="9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c r="AC958" s="56"/>
    </row>
    <row r="959" spans="1:29" ht="24" customHeight="1">
      <c r="A959" s="9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c r="AC959" s="56"/>
    </row>
    <row r="960" spans="1:29" ht="24" customHeight="1">
      <c r="A960" s="9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c r="AC960" s="56"/>
    </row>
    <row r="961" spans="1:29" ht="24" customHeight="1">
      <c r="A961" s="9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c r="AC961" s="56"/>
    </row>
    <row r="962" spans="1:29" ht="24" customHeight="1">
      <c r="A962" s="9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c r="AC962" s="56"/>
    </row>
    <row r="963" spans="1:29" ht="24" customHeight="1">
      <c r="A963" s="9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c r="AC963" s="56"/>
    </row>
    <row r="964" spans="1:29" ht="24" customHeight="1">
      <c r="A964" s="9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c r="AC964" s="56"/>
    </row>
    <row r="965" spans="1:29" ht="24" customHeight="1">
      <c r="A965" s="9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c r="AC965" s="56"/>
    </row>
    <row r="966" spans="1:29" ht="24" customHeight="1">
      <c r="A966" s="9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c r="AC966" s="56"/>
    </row>
    <row r="967" spans="1:29" ht="24" customHeight="1">
      <c r="A967" s="9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c r="AC967" s="56"/>
    </row>
    <row r="968" spans="1:29" ht="24" customHeight="1">
      <c r="A968" s="9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c r="AC968" s="56"/>
    </row>
    <row r="969" spans="1:29" ht="24" customHeight="1">
      <c r="A969" s="9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c r="AC969" s="56"/>
    </row>
    <row r="970" spans="1:29" ht="24" customHeight="1">
      <c r="A970" s="9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c r="AC970" s="56"/>
    </row>
    <row r="971" spans="1:29" ht="24" customHeight="1">
      <c r="A971" s="9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c r="AC971" s="56"/>
    </row>
    <row r="972" spans="1:29" ht="24" customHeight="1">
      <c r="A972" s="9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c r="AC972" s="56"/>
    </row>
    <row r="973" spans="1:29" ht="24" customHeight="1">
      <c r="A973" s="9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c r="AC973" s="56"/>
    </row>
    <row r="974" spans="1:29" ht="24" customHeight="1">
      <c r="A974" s="9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c r="AC974" s="56"/>
    </row>
    <row r="975" spans="1:29" ht="24" customHeight="1">
      <c r="A975" s="9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c r="AC975" s="56"/>
    </row>
    <row r="976" spans="1:29" ht="24" customHeight="1">
      <c r="A976" s="9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c r="AC976" s="56"/>
    </row>
    <row r="977" spans="1:29" ht="24" customHeight="1">
      <c r="A977" s="9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c r="AC977" s="56"/>
    </row>
    <row r="978" spans="1:29" ht="24" customHeight="1">
      <c r="A978" s="9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c r="AC978" s="56"/>
    </row>
    <row r="979" spans="1:29" ht="24" customHeight="1">
      <c r="A979" s="9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c r="AC979" s="56"/>
    </row>
    <row r="980" spans="1:29" ht="24" customHeight="1">
      <c r="A980" s="9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c r="AC980" s="56"/>
    </row>
    <row r="981" spans="1:29" ht="24" customHeight="1">
      <c r="A981" s="9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c r="AC981" s="56"/>
    </row>
    <row r="982" spans="1:29" ht="24" customHeight="1">
      <c r="A982" s="9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c r="AC982" s="56"/>
    </row>
    <row r="983" spans="1:29" ht="24" customHeight="1">
      <c r="A983" s="9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c r="AC983" s="56"/>
    </row>
    <row r="984" spans="1:29" ht="24" customHeight="1">
      <c r="A984" s="9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c r="AC984" s="56"/>
    </row>
    <row r="985" spans="1:29" ht="24" customHeight="1">
      <c r="A985" s="9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c r="AC985" s="56"/>
    </row>
    <row r="986" spans="1:29" ht="24" customHeight="1">
      <c r="A986" s="9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c r="AC986" s="56"/>
    </row>
    <row r="987" spans="1:29" ht="24" customHeight="1">
      <c r="A987" s="9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c r="AC987" s="56"/>
    </row>
    <row r="988" spans="1:29" ht="24" customHeight="1">
      <c r="A988" s="9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c r="AC988" s="56"/>
    </row>
    <row r="989" spans="1:29" ht="24" customHeight="1">
      <c r="A989" s="9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c r="AC989" s="56"/>
    </row>
    <row r="990" spans="1:29" ht="24" customHeight="1">
      <c r="A990" s="9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c r="AC990" s="56"/>
    </row>
    <row r="991" spans="1:29" ht="24" customHeight="1">
      <c r="A991" s="9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c r="AC991" s="56"/>
    </row>
    <row r="992" spans="1:29" ht="24" customHeight="1">
      <c r="A992" s="9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row>
    <row r="993" spans="1:29" ht="24" customHeight="1">
      <c r="A993" s="9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row>
    <row r="994" spans="1:29" ht="24" customHeight="1">
      <c r="A994" s="9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row>
    <row r="995" spans="1:29" ht="24" customHeight="1">
      <c r="A995" s="9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row>
    <row r="996" spans="1:29" ht="24" customHeight="1">
      <c r="A996" s="9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row>
    <row r="997" spans="1:29" ht="24" customHeight="1">
      <c r="A997" s="9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5"/>
  <pageMargins left="0.7" right="0.7" top="0.75" bottom="0.75" header="0" footer="0"/>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theme="0" tint="-0.34998626667073579"/>
  </sheetPr>
  <dimension ref="A1:H130"/>
  <sheetViews>
    <sheetView topLeftCell="C109" zoomScaleNormal="100" zoomScaleSheetLayoutView="100" workbookViewId="0"/>
  </sheetViews>
  <sheetFormatPr defaultColWidth="9" defaultRowHeight="13.5"/>
  <cols>
    <col min="1" max="1" width="5.75" style="130" customWidth="1"/>
    <col min="2" max="2" width="15.125" customWidth="1"/>
    <col min="3" max="4" width="5.125" customWidth="1"/>
    <col min="5" max="5" width="72.375" bestFit="1" customWidth="1"/>
    <col min="6" max="6" width="116.25" style="135" bestFit="1" customWidth="1"/>
    <col min="7" max="7" width="44.875" customWidth="1"/>
    <col min="8" max="8" width="14" customWidth="1"/>
    <col min="9" max="9" width="29.375" customWidth="1"/>
  </cols>
  <sheetData>
    <row r="1" spans="1:8">
      <c r="F1" s="135">
        <v>1</v>
      </c>
      <c r="G1">
        <v>2</v>
      </c>
      <c r="H1">
        <v>3</v>
      </c>
    </row>
    <row r="2" spans="1:8">
      <c r="A2" s="427" t="s">
        <v>117</v>
      </c>
      <c r="B2" s="428"/>
      <c r="C2" s="428"/>
      <c r="D2" s="428"/>
      <c r="E2" s="429"/>
      <c r="F2" s="136" t="s">
        <v>118</v>
      </c>
      <c r="G2" s="134" t="s">
        <v>119</v>
      </c>
      <c r="H2" s="131" t="s">
        <v>120</v>
      </c>
    </row>
    <row r="3" spans="1:8" ht="32.25" customHeight="1">
      <c r="A3" s="424" t="s">
        <v>121</v>
      </c>
      <c r="B3" s="430" t="s">
        <v>122</v>
      </c>
      <c r="C3" s="30" t="s">
        <v>123</v>
      </c>
      <c r="D3" s="28"/>
      <c r="E3" s="37" t="s">
        <v>124</v>
      </c>
      <c r="F3" s="97" t="str">
        <f>CONCATENATE(E3,G3)</f>
        <v>へき地医療支援機構運営事業1.都道府県が行う事業（直接補助）</v>
      </c>
      <c r="G3" s="137" t="s">
        <v>2</v>
      </c>
      <c r="H3" s="131" t="s">
        <v>125</v>
      </c>
    </row>
    <row r="4" spans="1:8" ht="32.25" customHeight="1">
      <c r="A4" s="426"/>
      <c r="B4" s="431"/>
      <c r="C4" s="30" t="s">
        <v>123</v>
      </c>
      <c r="D4" s="28"/>
      <c r="E4" s="37" t="s">
        <v>124</v>
      </c>
      <c r="F4" s="97" t="str">
        <f t="shared" ref="F4:F65" si="0">CONCATENATE(E4,G4)</f>
        <v>へき地医療支援機構運営事業2.沖縄県が行う事業（直接補助）</v>
      </c>
      <c r="G4" s="137" t="s">
        <v>4</v>
      </c>
      <c r="H4" s="131" t="s">
        <v>125</v>
      </c>
    </row>
    <row r="5" spans="1:8" ht="20.100000000000001" customHeight="1">
      <c r="A5" s="426"/>
      <c r="B5" s="431"/>
      <c r="C5" s="30" t="s">
        <v>126</v>
      </c>
      <c r="D5" s="28"/>
      <c r="E5" s="37" t="s">
        <v>127</v>
      </c>
      <c r="F5" s="97" t="str">
        <f t="shared" si="0"/>
        <v>へき地医療拠点病院運営事業1.都道府県が行う事業（直接補助）</v>
      </c>
      <c r="G5" s="137" t="s">
        <v>2</v>
      </c>
      <c r="H5" s="131" t="s">
        <v>125</v>
      </c>
    </row>
    <row r="6" spans="1:8" ht="20.100000000000001" customHeight="1">
      <c r="A6" s="426"/>
      <c r="B6" s="431"/>
      <c r="C6" s="30" t="s">
        <v>126</v>
      </c>
      <c r="D6" s="28"/>
      <c r="E6" s="37" t="s">
        <v>127</v>
      </c>
      <c r="F6" s="97" t="str">
        <f t="shared" si="0"/>
        <v>へき地医療拠点病院運営事業2.沖縄県が行う事業（直接補助）</v>
      </c>
      <c r="G6" s="137" t="s">
        <v>128</v>
      </c>
      <c r="H6" s="131" t="s">
        <v>125</v>
      </c>
    </row>
    <row r="7" spans="1:8" ht="20.100000000000001" customHeight="1">
      <c r="A7" s="426"/>
      <c r="B7" s="431"/>
      <c r="C7" s="30" t="s">
        <v>126</v>
      </c>
      <c r="D7" s="28"/>
      <c r="E7" s="37" t="s">
        <v>127</v>
      </c>
      <c r="F7" s="97" t="str">
        <f t="shared" si="0"/>
        <v>へき地医療拠点病院運営事業4.都道府県が公的5団体に補助する事業（5を除く）</v>
      </c>
      <c r="G7" s="39" t="s">
        <v>8</v>
      </c>
      <c r="H7" s="131" t="s">
        <v>129</v>
      </c>
    </row>
    <row r="8" spans="1:8" ht="20.100000000000001" customHeight="1">
      <c r="A8" s="426"/>
      <c r="B8" s="431"/>
      <c r="C8" s="30" t="s">
        <v>126</v>
      </c>
      <c r="D8" s="28"/>
      <c r="E8" s="37" t="s">
        <v>127</v>
      </c>
      <c r="F8" s="97" t="str">
        <f t="shared" si="0"/>
        <v>へき地医療拠点病院運営事業6.都道府県が補助する事業(4,5以外)</v>
      </c>
      <c r="G8" s="39" t="s">
        <v>130</v>
      </c>
      <c r="H8" s="131" t="s">
        <v>129</v>
      </c>
    </row>
    <row r="9" spans="1:8" ht="20.100000000000001" customHeight="1">
      <c r="A9" s="426"/>
      <c r="B9" s="431"/>
      <c r="C9" s="30" t="s">
        <v>131</v>
      </c>
      <c r="D9" s="28"/>
      <c r="E9" s="37" t="s">
        <v>132</v>
      </c>
      <c r="F9" s="97" t="str">
        <f t="shared" si="0"/>
        <v>へき地診療所運営事業1.都道府県が行う事業（直接補助）</v>
      </c>
      <c r="G9" s="137" t="s">
        <v>2</v>
      </c>
      <c r="H9" s="131" t="s">
        <v>133</v>
      </c>
    </row>
    <row r="10" spans="1:8" ht="20.100000000000001" customHeight="1">
      <c r="A10" s="426"/>
      <c r="B10" s="431"/>
      <c r="C10" s="30" t="s">
        <v>131</v>
      </c>
      <c r="D10" s="28"/>
      <c r="E10" s="37" t="s">
        <v>132</v>
      </c>
      <c r="F10" s="97" t="str">
        <f t="shared" si="0"/>
        <v>へき地診療所運営事業2.沖縄県が行う事業（直接補助）</v>
      </c>
      <c r="G10" s="137" t="s">
        <v>134</v>
      </c>
      <c r="H10" s="131" t="s">
        <v>133</v>
      </c>
    </row>
    <row r="11" spans="1:8" ht="20.100000000000001" customHeight="1">
      <c r="A11" s="426"/>
      <c r="B11" s="431"/>
      <c r="C11" s="30" t="s">
        <v>131</v>
      </c>
      <c r="D11" s="28"/>
      <c r="E11" s="37" t="s">
        <v>132</v>
      </c>
      <c r="F11" s="97" t="str">
        <f t="shared" si="0"/>
        <v>へき地診療所運営事業4.都道府県が公的5団体に補助する事業（5を除く）</v>
      </c>
      <c r="G11" s="39" t="s">
        <v>8</v>
      </c>
      <c r="H11" s="131" t="s">
        <v>135</v>
      </c>
    </row>
    <row r="12" spans="1:8" ht="20.100000000000001" customHeight="1">
      <c r="A12" s="426"/>
      <c r="B12" s="431"/>
      <c r="C12" s="30" t="s">
        <v>131</v>
      </c>
      <c r="D12" s="28"/>
      <c r="E12" s="37" t="s">
        <v>132</v>
      </c>
      <c r="F12" s="97" t="str">
        <f t="shared" si="0"/>
        <v>へき地診療所運営事業5.沖縄県が公的5団体に補助するへき地診療所運営事業</v>
      </c>
      <c r="G12" s="39" t="s">
        <v>10</v>
      </c>
      <c r="H12" s="131" t="s">
        <v>135</v>
      </c>
    </row>
    <row r="13" spans="1:8" ht="20.100000000000001" customHeight="1">
      <c r="A13" s="426"/>
      <c r="B13" s="431"/>
      <c r="C13" s="30" t="s">
        <v>131</v>
      </c>
      <c r="D13" s="28"/>
      <c r="E13" s="37" t="s">
        <v>132</v>
      </c>
      <c r="F13" s="97" t="str">
        <f t="shared" si="0"/>
        <v>へき地診療所運営事業6.都道府県が補助する事業(4,5以外)</v>
      </c>
      <c r="G13" s="39" t="s">
        <v>130</v>
      </c>
      <c r="H13" s="131" t="s">
        <v>135</v>
      </c>
    </row>
    <row r="14" spans="1:8" ht="20.100000000000001" customHeight="1">
      <c r="A14" s="426"/>
      <c r="B14" s="431"/>
      <c r="C14" s="30" t="s">
        <v>131</v>
      </c>
      <c r="D14" s="28"/>
      <c r="E14" s="37" t="s">
        <v>132</v>
      </c>
      <c r="F14" s="97" t="str">
        <f t="shared" si="0"/>
        <v>へき地診療所運営事業7.沖縄県が補助するへき地診療所運営事業(5以外)</v>
      </c>
      <c r="G14" s="100" t="s">
        <v>136</v>
      </c>
      <c r="H14" s="131" t="s">
        <v>135</v>
      </c>
    </row>
    <row r="15" spans="1:8" ht="20.100000000000001" customHeight="1">
      <c r="A15" s="426"/>
      <c r="B15" s="431"/>
      <c r="C15" s="30" t="s">
        <v>137</v>
      </c>
      <c r="D15" s="28"/>
      <c r="E15" s="37" t="s">
        <v>138</v>
      </c>
      <c r="F15" s="97" t="str">
        <f t="shared" si="0"/>
        <v>へき地巡回診療車（船）運営事業1.都道府県が行う事業（直接補助）</v>
      </c>
      <c r="G15" s="137" t="s">
        <v>2</v>
      </c>
      <c r="H15" s="131" t="s">
        <v>133</v>
      </c>
    </row>
    <row r="16" spans="1:8" ht="20.100000000000001" customHeight="1">
      <c r="A16" s="426"/>
      <c r="B16" s="431"/>
      <c r="C16" s="30" t="s">
        <v>137</v>
      </c>
      <c r="D16" s="28"/>
      <c r="E16" s="37" t="s">
        <v>138</v>
      </c>
      <c r="F16" s="97" t="str">
        <f t="shared" si="0"/>
        <v>へき地巡回診療車（船）運営事業2.沖縄県が行う事業（直接補助）</v>
      </c>
      <c r="G16" s="137" t="s">
        <v>134</v>
      </c>
      <c r="H16" s="131" t="s">
        <v>133</v>
      </c>
    </row>
    <row r="17" spans="1:8" ht="20.100000000000001" customHeight="1">
      <c r="A17" s="426"/>
      <c r="B17" s="431"/>
      <c r="C17" s="30" t="s">
        <v>137</v>
      </c>
      <c r="D17" s="28"/>
      <c r="E17" s="37" t="s">
        <v>138</v>
      </c>
      <c r="F17" s="97" t="str">
        <f t="shared" si="0"/>
        <v>へき地巡回診療車（船）運営事業3.その他（1.2.以外への直接補助）</v>
      </c>
      <c r="G17" s="138" t="s">
        <v>6</v>
      </c>
      <c r="H17" s="131" t="s">
        <v>133</v>
      </c>
    </row>
    <row r="18" spans="1:8" ht="20.100000000000001" customHeight="1">
      <c r="A18" s="426"/>
      <c r="B18" s="431"/>
      <c r="C18" s="30" t="s">
        <v>137</v>
      </c>
      <c r="D18" s="28"/>
      <c r="E18" s="37" t="s">
        <v>138</v>
      </c>
      <c r="F18" s="97" t="str">
        <f t="shared" si="0"/>
        <v>へき地巡回診療車（船）運営事業4.都道府県が公的5団体に補助する事業（5を除く）</v>
      </c>
      <c r="G18" s="39" t="s">
        <v>8</v>
      </c>
      <c r="H18" s="131" t="s">
        <v>135</v>
      </c>
    </row>
    <row r="19" spans="1:8" ht="20.100000000000001" customHeight="1">
      <c r="A19" s="426"/>
      <c r="B19" s="431"/>
      <c r="C19" s="30" t="s">
        <v>137</v>
      </c>
      <c r="D19" s="28"/>
      <c r="E19" s="37" t="s">
        <v>138</v>
      </c>
      <c r="F19" s="97" t="str">
        <f t="shared" si="0"/>
        <v>へき地巡回診療車（船）運営事業6.都道府県が補助する事業(4,5以外)</v>
      </c>
      <c r="G19" s="39" t="s">
        <v>130</v>
      </c>
      <c r="H19" s="131" t="s">
        <v>139</v>
      </c>
    </row>
    <row r="20" spans="1:8" ht="20.100000000000001" customHeight="1">
      <c r="A20" s="426"/>
      <c r="B20" s="431"/>
      <c r="C20" s="30" t="s">
        <v>140</v>
      </c>
      <c r="D20" s="28"/>
      <c r="E20" s="37" t="s">
        <v>141</v>
      </c>
      <c r="F20" s="97" t="str">
        <f t="shared" si="0"/>
        <v>巡回診療航空機運営事業1.都道府県が行う事業（直接補助）</v>
      </c>
      <c r="G20" s="137" t="s">
        <v>2</v>
      </c>
      <c r="H20" s="131" t="s">
        <v>133</v>
      </c>
    </row>
    <row r="21" spans="1:8" ht="20.100000000000001" customHeight="1">
      <c r="A21" s="426"/>
      <c r="B21" s="431"/>
      <c r="C21" s="30" t="s">
        <v>140</v>
      </c>
      <c r="D21" s="28"/>
      <c r="E21" s="37" t="s">
        <v>141</v>
      </c>
      <c r="F21" s="97" t="str">
        <f t="shared" si="0"/>
        <v>巡回診療航空機運営事業2.沖縄県が行う事業（直接補助）</v>
      </c>
      <c r="G21" s="137" t="s">
        <v>134</v>
      </c>
      <c r="H21" s="131" t="s">
        <v>133</v>
      </c>
    </row>
    <row r="22" spans="1:8" ht="20.100000000000001" customHeight="1">
      <c r="A22" s="426"/>
      <c r="B22" s="431"/>
      <c r="C22" s="30" t="s">
        <v>140</v>
      </c>
      <c r="D22" s="28"/>
      <c r="E22" s="37" t="s">
        <v>141</v>
      </c>
      <c r="F22" s="97" t="str">
        <f t="shared" si="0"/>
        <v>巡回診療航空機運営事業4.都道府県が公的5団体に補助する事業（5を除く）</v>
      </c>
      <c r="G22" s="39" t="s">
        <v>8</v>
      </c>
      <c r="H22" s="131" t="s">
        <v>139</v>
      </c>
    </row>
    <row r="23" spans="1:8" ht="20.100000000000001" customHeight="1">
      <c r="A23" s="426"/>
      <c r="B23" s="431"/>
      <c r="C23" s="30" t="s">
        <v>140</v>
      </c>
      <c r="D23" s="28"/>
      <c r="E23" s="37" t="s">
        <v>141</v>
      </c>
      <c r="F23" s="97" t="str">
        <f t="shared" si="0"/>
        <v>巡回診療航空機運営事業6.都道府県が補助する事業(4,5以外)</v>
      </c>
      <c r="G23" s="39" t="s">
        <v>130</v>
      </c>
      <c r="H23" s="131" t="s">
        <v>139</v>
      </c>
    </row>
    <row r="24" spans="1:8" ht="20.100000000000001" customHeight="1">
      <c r="A24" s="426"/>
      <c r="B24" s="431"/>
      <c r="C24" s="30" t="s">
        <v>142</v>
      </c>
      <c r="D24" s="28"/>
      <c r="E24" s="37" t="s">
        <v>143</v>
      </c>
      <c r="F24" s="97" t="str">
        <f t="shared" si="0"/>
        <v>離島歯科診療班派遣事業1.都道府県が行う事業（直接補助）</v>
      </c>
      <c r="G24" s="137" t="s">
        <v>2</v>
      </c>
      <c r="H24" s="131" t="s">
        <v>133</v>
      </c>
    </row>
    <row r="25" spans="1:8" ht="20.100000000000001" customHeight="1">
      <c r="A25" s="426"/>
      <c r="B25" s="431"/>
      <c r="C25" s="30" t="s">
        <v>142</v>
      </c>
      <c r="D25" s="28"/>
      <c r="E25" s="37" t="s">
        <v>143</v>
      </c>
      <c r="F25" s="97" t="str">
        <f t="shared" si="0"/>
        <v>離島歯科診療班派遣事業2.沖縄県が行う事業（直接補助）</v>
      </c>
      <c r="G25" s="137" t="s">
        <v>134</v>
      </c>
      <c r="H25" s="131" t="s">
        <v>133</v>
      </c>
    </row>
    <row r="26" spans="1:8" ht="20.100000000000001" customHeight="1">
      <c r="A26" s="426"/>
      <c r="B26" s="431"/>
      <c r="C26" s="30" t="s">
        <v>144</v>
      </c>
      <c r="D26" s="28"/>
      <c r="E26" s="37" t="s">
        <v>145</v>
      </c>
      <c r="F26" s="97" t="str">
        <f t="shared" si="0"/>
        <v>へき地保健指導所運営事業1.都道府県が行う事業（直接補助）</v>
      </c>
      <c r="G26" s="137" t="s">
        <v>2</v>
      </c>
      <c r="H26" s="131" t="s">
        <v>125</v>
      </c>
    </row>
    <row r="27" spans="1:8" ht="20.100000000000001" customHeight="1">
      <c r="A27" s="426"/>
      <c r="B27" s="431"/>
      <c r="C27" s="30" t="s">
        <v>144</v>
      </c>
      <c r="D27" s="28"/>
      <c r="E27" s="37" t="s">
        <v>145</v>
      </c>
      <c r="F27" s="97" t="str">
        <f t="shared" si="0"/>
        <v>へき地保健指導所運営事業2.沖縄県が行う事業（直接補助）</v>
      </c>
      <c r="G27" s="137" t="s">
        <v>134</v>
      </c>
      <c r="H27" s="131" t="s">
        <v>125</v>
      </c>
    </row>
    <row r="28" spans="1:8" ht="20.100000000000001" customHeight="1">
      <c r="A28" s="426"/>
      <c r="B28" s="431"/>
      <c r="C28" s="30" t="s">
        <v>144</v>
      </c>
      <c r="D28" s="28"/>
      <c r="E28" s="37" t="s">
        <v>145</v>
      </c>
      <c r="F28" s="97" t="str">
        <f t="shared" si="0"/>
        <v>へき地保健指導所運営事業6.都道府県が補助する事業(4,5以外)</v>
      </c>
      <c r="G28" s="39" t="s">
        <v>130</v>
      </c>
      <c r="H28" s="131" t="s">
        <v>146</v>
      </c>
    </row>
    <row r="29" spans="1:8" ht="20.100000000000001" customHeight="1">
      <c r="A29" s="426"/>
      <c r="B29" s="431"/>
      <c r="C29" s="30" t="s">
        <v>147</v>
      </c>
      <c r="D29" s="28"/>
      <c r="E29" s="37" t="s">
        <v>148</v>
      </c>
      <c r="F29" s="97" t="str">
        <f t="shared" si="0"/>
        <v>へき地患者輸送車（艇）、メディカルジェット（へき地患者輸送航空機）運行支援事業1.都道府県が行う事業（直接補助）</v>
      </c>
      <c r="G29" s="137" t="s">
        <v>2</v>
      </c>
      <c r="H29" s="131" t="s">
        <v>133</v>
      </c>
    </row>
    <row r="30" spans="1:8" ht="20.100000000000001" customHeight="1">
      <c r="A30" s="426"/>
      <c r="B30" s="431"/>
      <c r="C30" s="30" t="s">
        <v>147</v>
      </c>
      <c r="D30" s="28"/>
      <c r="E30" s="37" t="s">
        <v>148</v>
      </c>
      <c r="F30" s="97" t="str">
        <f t="shared" si="0"/>
        <v>へき地患者輸送車（艇）、メディカルジェット（へき地患者輸送航空機）運行支援事業2.沖縄県が行う事業（直接補助）</v>
      </c>
      <c r="G30" s="137" t="s">
        <v>134</v>
      </c>
      <c r="H30" s="131" t="s">
        <v>133</v>
      </c>
    </row>
    <row r="31" spans="1:8" ht="20.100000000000001" customHeight="1">
      <c r="A31" s="426"/>
      <c r="B31" s="431"/>
      <c r="C31" s="30" t="s">
        <v>147</v>
      </c>
      <c r="D31" s="28"/>
      <c r="E31" s="37" t="s">
        <v>148</v>
      </c>
      <c r="F31" s="97" t="str">
        <f t="shared" si="0"/>
        <v>へき地患者輸送車（艇）、メディカルジェット（へき地患者輸送航空機）運行支援事業4.都道府県が公的5団体に補助する事業（5を除く）</v>
      </c>
      <c r="G31" s="39" t="s">
        <v>8</v>
      </c>
      <c r="H31" s="131" t="s">
        <v>135</v>
      </c>
    </row>
    <row r="32" spans="1:8" ht="20.100000000000001" customHeight="1">
      <c r="A32" s="426"/>
      <c r="B32" s="431"/>
      <c r="C32" s="30" t="s">
        <v>147</v>
      </c>
      <c r="D32" s="28"/>
      <c r="E32" s="37" t="s">
        <v>148</v>
      </c>
      <c r="F32" s="97" t="str">
        <f t="shared" si="0"/>
        <v>へき地患者輸送車（艇）、メディカルジェット（へき地患者輸送航空機）運行支援事業6.都道府県が補助する事業(4,5以外)</v>
      </c>
      <c r="G32" s="39" t="s">
        <v>130</v>
      </c>
      <c r="H32" s="131" t="s">
        <v>139</v>
      </c>
    </row>
    <row r="33" spans="1:8" ht="20.100000000000001" customHeight="1">
      <c r="A33" s="426"/>
      <c r="B33" s="431"/>
      <c r="C33" s="132" t="s">
        <v>149</v>
      </c>
      <c r="D33" s="140"/>
      <c r="E33" s="133" t="s">
        <v>150</v>
      </c>
      <c r="F33" s="97" t="str">
        <f t="shared" si="0"/>
        <v>へき地診療所医師派遣強化事業1.都道府県が行う事業（直接補助）</v>
      </c>
      <c r="G33" s="137" t="s">
        <v>2</v>
      </c>
      <c r="H33" s="131" t="s">
        <v>133</v>
      </c>
    </row>
    <row r="34" spans="1:8" ht="20.100000000000001" customHeight="1">
      <c r="A34" s="426"/>
      <c r="B34" s="431"/>
      <c r="C34" s="132" t="s">
        <v>149</v>
      </c>
      <c r="D34" s="140"/>
      <c r="E34" s="133" t="s">
        <v>150</v>
      </c>
      <c r="F34" s="97" t="str">
        <f t="shared" si="0"/>
        <v>へき地診療所医師派遣強化事業2.沖縄県が行う事業（直接補助）</v>
      </c>
      <c r="G34" s="137" t="s">
        <v>134</v>
      </c>
      <c r="H34" s="131" t="s">
        <v>133</v>
      </c>
    </row>
    <row r="35" spans="1:8" ht="20.100000000000001" customHeight="1">
      <c r="A35" s="426"/>
      <c r="B35" s="431"/>
      <c r="C35" s="132" t="s">
        <v>149</v>
      </c>
      <c r="D35" s="140"/>
      <c r="E35" s="133" t="s">
        <v>150</v>
      </c>
      <c r="F35" s="97" t="str">
        <f t="shared" si="0"/>
        <v>へき地診療所医師派遣強化事業4.都道府県が公的5団体に補助する事業（5を除く）</v>
      </c>
      <c r="G35" s="39" t="s">
        <v>8</v>
      </c>
      <c r="H35" s="131" t="s">
        <v>135</v>
      </c>
    </row>
    <row r="36" spans="1:8" ht="20.100000000000001" customHeight="1">
      <c r="A36" s="425"/>
      <c r="B36" s="432"/>
      <c r="C36" s="132" t="s">
        <v>149</v>
      </c>
      <c r="D36" s="140"/>
      <c r="E36" s="133" t="s">
        <v>150</v>
      </c>
      <c r="F36" s="97" t="str">
        <f t="shared" si="0"/>
        <v>へき地診療所医師派遣強化事業6.都道府県が補助する事業(4,5以外)</v>
      </c>
      <c r="G36" s="39" t="s">
        <v>130</v>
      </c>
      <c r="H36" s="131" t="s">
        <v>135</v>
      </c>
    </row>
    <row r="37" spans="1:8" ht="20.100000000000001" customHeight="1">
      <c r="A37" s="424" t="s">
        <v>151</v>
      </c>
      <c r="B37" s="430" t="s">
        <v>152</v>
      </c>
      <c r="C37" s="30" t="s">
        <v>123</v>
      </c>
      <c r="D37" s="28"/>
      <c r="E37" s="37" t="s">
        <v>153</v>
      </c>
      <c r="F37" s="97" t="str">
        <f t="shared" si="0"/>
        <v>メディカルコントロール体制強化事業1.都道府県が行う事業（直接補助）</v>
      </c>
      <c r="G37" s="137" t="s">
        <v>2</v>
      </c>
      <c r="H37" s="131" t="s">
        <v>125</v>
      </c>
    </row>
    <row r="38" spans="1:8" ht="20.100000000000001" customHeight="1">
      <c r="A38" s="426"/>
      <c r="B38" s="431"/>
      <c r="C38" s="30" t="s">
        <v>123</v>
      </c>
      <c r="D38" s="28"/>
      <c r="E38" s="37" t="s">
        <v>153</v>
      </c>
      <c r="F38" s="97" t="str">
        <f t="shared" si="0"/>
        <v>メディカルコントロール体制強化事業2.沖縄県が行う事業（直接補助）</v>
      </c>
      <c r="G38" s="137" t="s">
        <v>134</v>
      </c>
      <c r="H38" s="131" t="s">
        <v>125</v>
      </c>
    </row>
    <row r="39" spans="1:8" ht="20.100000000000001" customHeight="1">
      <c r="A39" s="426"/>
      <c r="B39" s="431"/>
      <c r="C39" s="30" t="s">
        <v>126</v>
      </c>
      <c r="D39" s="28"/>
      <c r="E39" s="37" t="s">
        <v>154</v>
      </c>
      <c r="F39" s="97" t="str">
        <f t="shared" si="0"/>
        <v>搬送困難事例受入医療機関支援事業1.都道府県が行う事業（直接補助）</v>
      </c>
      <c r="G39" s="137" t="s">
        <v>2</v>
      </c>
      <c r="H39" s="131" t="s">
        <v>125</v>
      </c>
    </row>
    <row r="40" spans="1:8" ht="20.100000000000001" customHeight="1">
      <c r="A40" s="426"/>
      <c r="B40" s="431"/>
      <c r="C40" s="30" t="s">
        <v>126</v>
      </c>
      <c r="D40" s="28"/>
      <c r="E40" s="37" t="s">
        <v>154</v>
      </c>
      <c r="F40" s="97" t="str">
        <f t="shared" si="0"/>
        <v>搬送困難事例受入医療機関支援事業2.沖縄県が行う事業（直接補助）</v>
      </c>
      <c r="G40" s="137" t="s">
        <v>134</v>
      </c>
      <c r="H40" s="131" t="s">
        <v>125</v>
      </c>
    </row>
    <row r="41" spans="1:8" ht="20.100000000000001" customHeight="1">
      <c r="A41" s="426"/>
      <c r="B41" s="431"/>
      <c r="C41" s="30" t="s">
        <v>126</v>
      </c>
      <c r="D41" s="28"/>
      <c r="E41" s="37" t="s">
        <v>154</v>
      </c>
      <c r="F41" s="97" t="str">
        <f t="shared" si="0"/>
        <v>搬送困難事例受入医療機関支援事業4.都道府県が公的5団体に補助する事業（5を除く）</v>
      </c>
      <c r="G41" s="39" t="s">
        <v>8</v>
      </c>
      <c r="H41" s="131" t="s">
        <v>146</v>
      </c>
    </row>
    <row r="42" spans="1:8" ht="20.100000000000001" customHeight="1">
      <c r="A42" s="426"/>
      <c r="B42" s="431"/>
      <c r="C42" s="30" t="s">
        <v>126</v>
      </c>
      <c r="D42" s="28"/>
      <c r="E42" s="37" t="s">
        <v>154</v>
      </c>
      <c r="F42" s="97" t="str">
        <f t="shared" si="0"/>
        <v>搬送困難事例受入医療機関支援事業6.都道府県が補助する事業(4,5以外)</v>
      </c>
      <c r="G42" s="39" t="s">
        <v>130</v>
      </c>
      <c r="H42" s="131" t="s">
        <v>146</v>
      </c>
    </row>
    <row r="43" spans="1:8" ht="20.100000000000001" customHeight="1">
      <c r="A43" s="426"/>
      <c r="B43" s="431"/>
      <c r="C43" s="30" t="s">
        <v>131</v>
      </c>
      <c r="D43" s="28"/>
      <c r="E43" s="37" t="s">
        <v>155</v>
      </c>
      <c r="F43" s="97" t="str">
        <f t="shared" si="0"/>
        <v>遠隔ICU体制整備促進事業1.都道府県が行う事業（直接補助）</v>
      </c>
      <c r="G43" s="137" t="s">
        <v>2</v>
      </c>
      <c r="H43" s="131" t="s">
        <v>125</v>
      </c>
    </row>
    <row r="44" spans="1:8" ht="20.100000000000001" customHeight="1">
      <c r="A44" s="426"/>
      <c r="B44" s="431"/>
      <c r="C44" s="30" t="s">
        <v>131</v>
      </c>
      <c r="D44" s="28"/>
      <c r="E44" s="37" t="s">
        <v>155</v>
      </c>
      <c r="F44" s="97" t="str">
        <f t="shared" si="0"/>
        <v>遠隔ICU体制整備促進事業2.沖縄県が行う事業（直接補助）</v>
      </c>
      <c r="G44" s="137" t="s">
        <v>134</v>
      </c>
      <c r="H44" s="131" t="s">
        <v>125</v>
      </c>
    </row>
    <row r="45" spans="1:8" ht="20.100000000000001" customHeight="1">
      <c r="A45" s="426"/>
      <c r="B45" s="431"/>
      <c r="C45" s="30" t="s">
        <v>131</v>
      </c>
      <c r="D45" s="28"/>
      <c r="E45" s="37" t="s">
        <v>155</v>
      </c>
      <c r="F45" s="97" t="str">
        <f t="shared" si="0"/>
        <v>遠隔ICU体制整備促進事業4.都道府県が公的5団体に補助する事業（5を除く）</v>
      </c>
      <c r="G45" s="39" t="s">
        <v>8</v>
      </c>
      <c r="H45" s="131" t="s">
        <v>146</v>
      </c>
    </row>
    <row r="46" spans="1:8" ht="20.100000000000001" customHeight="1">
      <c r="A46" s="425"/>
      <c r="B46" s="431"/>
      <c r="C46" s="30" t="s">
        <v>131</v>
      </c>
      <c r="D46" s="28"/>
      <c r="E46" s="37" t="s">
        <v>155</v>
      </c>
      <c r="F46" s="97" t="str">
        <f t="shared" si="0"/>
        <v>遠隔ICU体制整備促進事業6.都道府県が補助する事業(4,5以外)</v>
      </c>
      <c r="G46" s="39" t="s">
        <v>130</v>
      </c>
      <c r="H46" s="131" t="s">
        <v>146</v>
      </c>
    </row>
    <row r="47" spans="1:8" ht="20.100000000000001" customHeight="1">
      <c r="A47" s="436" t="s">
        <v>156</v>
      </c>
      <c r="B47" s="430" t="s">
        <v>157</v>
      </c>
      <c r="C47" s="30" t="s">
        <v>123</v>
      </c>
      <c r="D47" s="28"/>
      <c r="E47" s="37" t="s">
        <v>158</v>
      </c>
      <c r="F47" s="97" t="str">
        <f t="shared" si="0"/>
        <v>医療施設耐震化促進事業6.都道府県が補助する事業(4,5以外)</v>
      </c>
      <c r="G47" s="39" t="s">
        <v>130</v>
      </c>
      <c r="H47" s="131" t="s">
        <v>159</v>
      </c>
    </row>
    <row r="48" spans="1:8" ht="20.100000000000001" customHeight="1">
      <c r="A48" s="437"/>
      <c r="B48" s="431"/>
      <c r="C48" s="30" t="s">
        <v>126</v>
      </c>
      <c r="D48" s="28"/>
      <c r="E48" s="37" t="s">
        <v>160</v>
      </c>
      <c r="F48" s="97" t="str">
        <f t="shared" si="0"/>
        <v>防災訓練等参加支援事業1.都道府県が行う事業（直接補助）</v>
      </c>
      <c r="G48" s="137" t="s">
        <v>2</v>
      </c>
      <c r="H48" s="131" t="s">
        <v>161</v>
      </c>
    </row>
    <row r="49" spans="1:8" ht="20.100000000000001" customHeight="1">
      <c r="A49" s="437"/>
      <c r="B49" s="431"/>
      <c r="C49" s="30" t="s">
        <v>126</v>
      </c>
      <c r="D49" s="28"/>
      <c r="E49" s="37" t="s">
        <v>160</v>
      </c>
      <c r="F49" s="97" t="str">
        <f t="shared" si="0"/>
        <v>防災訓練等参加支援事業2.沖縄県が行う事業（直接補助）</v>
      </c>
      <c r="G49" s="137" t="s">
        <v>134</v>
      </c>
      <c r="H49" s="131" t="s">
        <v>161</v>
      </c>
    </row>
    <row r="50" spans="1:8" ht="20.100000000000001" customHeight="1">
      <c r="A50" s="437"/>
      <c r="B50" s="431"/>
      <c r="C50" s="30" t="s">
        <v>126</v>
      </c>
      <c r="D50" s="28"/>
      <c r="E50" s="37" t="s">
        <v>160</v>
      </c>
      <c r="F50" s="97" t="str">
        <f t="shared" si="0"/>
        <v>防災訓練等参加支援事業4.都道府県が公的5団体に補助する事業（5を除く）</v>
      </c>
      <c r="G50" s="39" t="s">
        <v>8</v>
      </c>
      <c r="H50" s="131" t="s">
        <v>162</v>
      </c>
    </row>
    <row r="51" spans="1:8" ht="20.100000000000001" customHeight="1">
      <c r="A51" s="437"/>
      <c r="B51" s="431"/>
      <c r="C51" s="30" t="s">
        <v>126</v>
      </c>
      <c r="D51" s="28"/>
      <c r="E51" s="37" t="s">
        <v>160</v>
      </c>
      <c r="F51" s="97" t="str">
        <f t="shared" si="0"/>
        <v>防災訓練等参加支援事業6.都道府県が補助する事業(4,5以外)</v>
      </c>
      <c r="G51" s="39" t="s">
        <v>130</v>
      </c>
      <c r="H51" s="131" t="s">
        <v>162</v>
      </c>
    </row>
    <row r="52" spans="1:8" ht="20.100000000000001" customHeight="1">
      <c r="A52" s="437"/>
      <c r="B52" s="431"/>
      <c r="C52" s="30" t="s">
        <v>131</v>
      </c>
      <c r="D52" s="28"/>
      <c r="E52" s="37" t="s">
        <v>163</v>
      </c>
      <c r="F52" s="97" t="str">
        <f t="shared" si="0"/>
        <v>DMAT・DPAT活動支援事業1.都道府県が行う事業（直接補助）</v>
      </c>
      <c r="G52" s="137" t="s">
        <v>2</v>
      </c>
      <c r="H52" s="131" t="s">
        <v>125</v>
      </c>
    </row>
    <row r="53" spans="1:8" ht="20.100000000000001" customHeight="1">
      <c r="A53" s="437"/>
      <c r="B53" s="431"/>
      <c r="C53" s="30" t="s">
        <v>131</v>
      </c>
      <c r="D53" s="28"/>
      <c r="E53" s="37" t="s">
        <v>163</v>
      </c>
      <c r="F53" s="97" t="str">
        <f t="shared" si="0"/>
        <v>DMAT・DPAT活動支援事業2.沖縄県が行う事業（直接補助）</v>
      </c>
      <c r="G53" s="137" t="s">
        <v>134</v>
      </c>
      <c r="H53" s="131" t="s">
        <v>125</v>
      </c>
    </row>
    <row r="54" spans="1:8" ht="20.100000000000001" customHeight="1">
      <c r="A54" s="437"/>
      <c r="B54" s="431"/>
      <c r="C54" s="30" t="s">
        <v>131</v>
      </c>
      <c r="D54" s="28"/>
      <c r="E54" s="37" t="s">
        <v>163</v>
      </c>
      <c r="F54" s="97" t="str">
        <f t="shared" si="0"/>
        <v>DMAT・DPAT活動支援事業4.都道府県が公的5団体に補助する事業（5を除く）</v>
      </c>
      <c r="G54" s="39" t="s">
        <v>8</v>
      </c>
      <c r="H54" s="131" t="s">
        <v>129</v>
      </c>
    </row>
    <row r="55" spans="1:8" ht="20.100000000000001" customHeight="1">
      <c r="A55" s="437"/>
      <c r="B55" s="431"/>
      <c r="C55" s="30" t="s">
        <v>131</v>
      </c>
      <c r="D55" s="28"/>
      <c r="E55" s="37" t="s">
        <v>163</v>
      </c>
      <c r="F55" s="97" t="str">
        <f t="shared" si="0"/>
        <v>DMAT・DPAT活動支援事業6.都道府県が補助する事業(4,5以外)</v>
      </c>
      <c r="G55" s="39" t="s">
        <v>130</v>
      </c>
      <c r="H55" s="131" t="s">
        <v>129</v>
      </c>
    </row>
    <row r="56" spans="1:8" ht="20.100000000000001" customHeight="1">
      <c r="A56" s="437"/>
      <c r="B56" s="431"/>
      <c r="C56" s="30" t="s">
        <v>137</v>
      </c>
      <c r="D56" s="28"/>
      <c r="E56" s="37" t="s">
        <v>164</v>
      </c>
      <c r="F56" s="97" t="str">
        <f t="shared" si="0"/>
        <v>ＤＭＡＴ訓練事業1.都道府県が行う事業（直接補助）</v>
      </c>
      <c r="G56" s="137" t="s">
        <v>2</v>
      </c>
      <c r="H56" s="131" t="s">
        <v>161</v>
      </c>
    </row>
    <row r="57" spans="1:8" ht="20.100000000000001" customHeight="1">
      <c r="A57" s="437"/>
      <c r="B57" s="431"/>
      <c r="C57" s="30" t="s">
        <v>137</v>
      </c>
      <c r="D57" s="28"/>
      <c r="E57" s="37" t="s">
        <v>164</v>
      </c>
      <c r="F57" s="97" t="str">
        <f t="shared" si="0"/>
        <v>ＤＭＡＴ訓練事業2.沖縄県が行う事業（直接補助）</v>
      </c>
      <c r="G57" s="137" t="s">
        <v>134</v>
      </c>
      <c r="H57" s="131" t="s">
        <v>161</v>
      </c>
    </row>
    <row r="58" spans="1:8" ht="20.25" customHeight="1">
      <c r="A58" s="437"/>
      <c r="B58" s="431"/>
      <c r="C58" s="30" t="s">
        <v>140</v>
      </c>
      <c r="D58" s="28"/>
      <c r="E58" s="37" t="s">
        <v>165</v>
      </c>
      <c r="F58" s="97" t="str">
        <f t="shared" si="0"/>
        <v>ＤＰＡＴ養成支援事業1.都道府県が行う事業（直接補助）</v>
      </c>
      <c r="G58" s="137" t="s">
        <v>2</v>
      </c>
      <c r="H58" s="131" t="s">
        <v>125</v>
      </c>
    </row>
    <row r="59" spans="1:8" ht="20.100000000000001" customHeight="1">
      <c r="A59" s="437"/>
      <c r="B59" s="431"/>
      <c r="C59" s="30" t="s">
        <v>140</v>
      </c>
      <c r="D59" s="28"/>
      <c r="E59" s="37" t="s">
        <v>165</v>
      </c>
      <c r="F59" s="97" t="str">
        <f t="shared" si="0"/>
        <v>ＤＰＡＴ養成支援事業2.沖縄県が行う事業（直接補助）</v>
      </c>
      <c r="G59" s="137" t="s">
        <v>134</v>
      </c>
      <c r="H59" s="131" t="s">
        <v>125</v>
      </c>
    </row>
    <row r="60" spans="1:8" ht="20.100000000000001" customHeight="1">
      <c r="A60" s="437"/>
      <c r="B60" s="431"/>
      <c r="C60" s="30" t="s">
        <v>140</v>
      </c>
      <c r="D60" s="28"/>
      <c r="E60" s="37" t="s">
        <v>165</v>
      </c>
      <c r="F60" s="97" t="str">
        <f t="shared" si="0"/>
        <v>ＤＰＡＴ養成支援事業3.その他（1.2.以外への直接補助）</v>
      </c>
      <c r="G60" s="138" t="s">
        <v>6</v>
      </c>
      <c r="H60" s="131" t="s">
        <v>125</v>
      </c>
    </row>
    <row r="61" spans="1:8" ht="20.100000000000001" customHeight="1">
      <c r="A61" s="437"/>
      <c r="B61" s="431"/>
      <c r="C61" s="141" t="s">
        <v>142</v>
      </c>
      <c r="D61" s="142"/>
      <c r="E61" s="97" t="s">
        <v>166</v>
      </c>
      <c r="F61" s="97" t="str">
        <f t="shared" si="0"/>
        <v>災害医療コーディネーター研修事業（地域災害医療コーディネーター研修事業）1.都道府県が行う事業（直接補助）</v>
      </c>
      <c r="G61" s="137" t="s">
        <v>2</v>
      </c>
      <c r="H61" s="131" t="s">
        <v>161</v>
      </c>
    </row>
    <row r="62" spans="1:8" ht="20.100000000000001" customHeight="1">
      <c r="A62" s="438"/>
      <c r="B62" s="431"/>
      <c r="C62" s="141" t="s">
        <v>142</v>
      </c>
      <c r="D62" s="142"/>
      <c r="E62" s="97" t="s">
        <v>166</v>
      </c>
      <c r="F62" s="97" t="str">
        <f t="shared" si="0"/>
        <v>災害医療コーディネーター研修事業（地域災害医療コーディネーター研修事業）2.沖縄県が行う事業（直接補助）</v>
      </c>
      <c r="G62" s="137" t="s">
        <v>134</v>
      </c>
      <c r="H62" s="131" t="s">
        <v>161</v>
      </c>
    </row>
    <row r="63" spans="1:8" ht="20.100000000000001" customHeight="1">
      <c r="A63" s="424" t="s">
        <v>167</v>
      </c>
      <c r="B63" s="430" t="s">
        <v>168</v>
      </c>
      <c r="C63" s="30"/>
      <c r="D63" s="28"/>
      <c r="E63" s="37" t="s">
        <v>169</v>
      </c>
      <c r="F63" s="97" t="str">
        <f t="shared" si="0"/>
        <v>産科医療機関確保事業1.都道府県が行う事業（直接補助）</v>
      </c>
      <c r="G63" s="137" t="s">
        <v>2</v>
      </c>
      <c r="H63" s="131" t="s">
        <v>125</v>
      </c>
    </row>
    <row r="64" spans="1:8" ht="20.100000000000001" customHeight="1">
      <c r="A64" s="426"/>
      <c r="B64" s="431"/>
      <c r="C64" s="30"/>
      <c r="D64" s="28"/>
      <c r="E64" s="37" t="s">
        <v>169</v>
      </c>
      <c r="F64" s="97" t="str">
        <f t="shared" si="0"/>
        <v>産科医療機関確保事業2.沖縄県が行う事業（直接補助）</v>
      </c>
      <c r="G64" s="137" t="s">
        <v>134</v>
      </c>
      <c r="H64" s="131" t="s">
        <v>125</v>
      </c>
    </row>
    <row r="65" spans="1:8" ht="20.100000000000001" customHeight="1">
      <c r="A65" s="426"/>
      <c r="B65" s="431"/>
      <c r="C65" s="30"/>
      <c r="D65" s="28"/>
      <c r="E65" s="37" t="s">
        <v>169</v>
      </c>
      <c r="F65" s="97" t="str">
        <f t="shared" si="0"/>
        <v>産科医療機関確保事業4.都道府県が公的5団体に補助する事業（5を除く）</v>
      </c>
      <c r="G65" s="39" t="s">
        <v>8</v>
      </c>
      <c r="H65" s="131" t="s">
        <v>170</v>
      </c>
    </row>
    <row r="66" spans="1:8" ht="20.100000000000001" customHeight="1">
      <c r="A66" s="425"/>
      <c r="B66" s="431"/>
      <c r="C66" s="30"/>
      <c r="D66" s="28"/>
      <c r="E66" s="37" t="s">
        <v>169</v>
      </c>
      <c r="F66" s="97" t="str">
        <f t="shared" ref="F66:F115" si="1">CONCATENATE(E66,G66)</f>
        <v>産科医療機関確保事業6.都道府県が補助する事業(4,5以外)</v>
      </c>
      <c r="G66" s="39" t="s">
        <v>130</v>
      </c>
      <c r="H66" s="131" t="s">
        <v>170</v>
      </c>
    </row>
    <row r="67" spans="1:8" ht="20.100000000000001" customHeight="1">
      <c r="A67" s="424" t="s">
        <v>171</v>
      </c>
      <c r="B67" s="433" t="s">
        <v>172</v>
      </c>
      <c r="C67" s="132"/>
      <c r="D67" s="140"/>
      <c r="E67" s="133" t="s">
        <v>172</v>
      </c>
      <c r="F67" s="97" t="str">
        <f>CONCATENATE(E67,G67)</f>
        <v>ICTを活用した産科医師不足地域に対する妊産婦モニタリング支援事業1.都道府県が行う事業（直接補助）</v>
      </c>
      <c r="G67" s="100" t="s">
        <v>2</v>
      </c>
      <c r="H67" s="131" t="s">
        <v>71</v>
      </c>
    </row>
    <row r="68" spans="1:8" ht="20.100000000000001" customHeight="1">
      <c r="A68" s="426"/>
      <c r="B68" s="434"/>
      <c r="C68" s="132"/>
      <c r="D68" s="140"/>
      <c r="E68" s="133" t="s">
        <v>172</v>
      </c>
      <c r="F68" s="97" t="str">
        <f t="shared" si="1"/>
        <v>ICTを活用した産科医師不足地域に対する妊産婦モニタリング支援事業2.沖縄県が行う事業（直接補助）</v>
      </c>
      <c r="G68" s="100" t="s">
        <v>134</v>
      </c>
      <c r="H68" s="131" t="s">
        <v>71</v>
      </c>
    </row>
    <row r="69" spans="1:8" ht="20.100000000000001" customHeight="1">
      <c r="A69" s="426"/>
      <c r="B69" s="434"/>
      <c r="C69" s="132"/>
      <c r="D69" s="140"/>
      <c r="E69" s="133" t="s">
        <v>172</v>
      </c>
      <c r="F69" s="97" t="str">
        <f t="shared" si="1"/>
        <v>ICTを活用した産科医師不足地域に対する妊産婦モニタリング支援事業4.都道府県が公的5団体に補助する事業（5を除く）</v>
      </c>
      <c r="G69" s="100" t="s">
        <v>8</v>
      </c>
      <c r="H69" s="131" t="s">
        <v>79</v>
      </c>
    </row>
    <row r="70" spans="1:8" ht="20.100000000000001" customHeight="1">
      <c r="A70" s="425"/>
      <c r="B70" s="435"/>
      <c r="C70" s="132"/>
      <c r="D70" s="140"/>
      <c r="E70" s="133" t="s">
        <v>172</v>
      </c>
      <c r="F70" s="97" t="str">
        <f t="shared" si="1"/>
        <v>ICTを活用した産科医師不足地域に対する妊産婦モニタリング支援事業6.都道府県が補助する事業(4,5以外)</v>
      </c>
      <c r="G70" s="100" t="s">
        <v>12</v>
      </c>
      <c r="H70" s="131" t="s">
        <v>79</v>
      </c>
    </row>
    <row r="71" spans="1:8" ht="20.100000000000001" customHeight="1">
      <c r="A71" s="424" t="s">
        <v>173</v>
      </c>
      <c r="B71" s="430" t="s">
        <v>174</v>
      </c>
      <c r="C71" s="30"/>
      <c r="D71" s="28"/>
      <c r="E71" s="37" t="s">
        <v>175</v>
      </c>
      <c r="F71" s="97" t="str">
        <f t="shared" si="1"/>
        <v>８０２０運動推進特別事業1.都道府県が行う事業（直接補助）</v>
      </c>
      <c r="G71" s="137" t="s">
        <v>2</v>
      </c>
      <c r="H71" s="131" t="s">
        <v>161</v>
      </c>
    </row>
    <row r="72" spans="1:8" ht="20.100000000000001" customHeight="1">
      <c r="A72" s="426"/>
      <c r="B72" s="431"/>
      <c r="C72" s="30" t="s">
        <v>176</v>
      </c>
      <c r="D72" s="28"/>
      <c r="E72" s="37" t="s">
        <v>175</v>
      </c>
      <c r="F72" s="97" t="str">
        <f t="shared" si="1"/>
        <v>８０２０運動推進特別事業2.沖縄県が行う事業（直接補助）</v>
      </c>
      <c r="G72" s="137" t="s">
        <v>134</v>
      </c>
      <c r="H72" s="131" t="s">
        <v>161</v>
      </c>
    </row>
    <row r="73" spans="1:8" ht="20.100000000000001" customHeight="1">
      <c r="A73" s="426"/>
      <c r="B73" s="431"/>
      <c r="C73" s="30" t="s">
        <v>177</v>
      </c>
      <c r="D73" s="28" t="s">
        <v>123</v>
      </c>
      <c r="E73" s="37" t="s">
        <v>178</v>
      </c>
      <c r="F73" s="97" t="str">
        <f t="shared" si="1"/>
        <v>口腔保健支援センター設置推進事業1.都道府県が行う事業（直接補助）</v>
      </c>
      <c r="G73" s="137" t="s">
        <v>2</v>
      </c>
      <c r="H73" s="131" t="s">
        <v>125</v>
      </c>
    </row>
    <row r="74" spans="1:8" ht="20.100000000000001" customHeight="1">
      <c r="A74" s="426"/>
      <c r="B74" s="431"/>
      <c r="C74" s="30" t="s">
        <v>177</v>
      </c>
      <c r="D74" s="28" t="s">
        <v>123</v>
      </c>
      <c r="E74" s="37" t="s">
        <v>178</v>
      </c>
      <c r="F74" s="97" t="str">
        <f t="shared" si="1"/>
        <v>口腔保健支援センター設置推進事業2.沖縄県が行う事業（直接補助）</v>
      </c>
      <c r="G74" s="137" t="s">
        <v>134</v>
      </c>
      <c r="H74" s="131" t="s">
        <v>125</v>
      </c>
    </row>
    <row r="75" spans="1:8" ht="20.100000000000001" customHeight="1">
      <c r="A75" s="426"/>
      <c r="B75" s="431"/>
      <c r="C75" s="30" t="s">
        <v>177</v>
      </c>
      <c r="D75" s="28" t="s">
        <v>123</v>
      </c>
      <c r="E75" s="37" t="s">
        <v>178</v>
      </c>
      <c r="F75" s="97" t="str">
        <f t="shared" si="1"/>
        <v>口腔保健支援センター設置推進事業3.その他（1.2.以外への直接補助）</v>
      </c>
      <c r="G75" s="138" t="s">
        <v>6</v>
      </c>
      <c r="H75" s="131" t="s">
        <v>125</v>
      </c>
    </row>
    <row r="76" spans="1:8" ht="20.100000000000001" customHeight="1">
      <c r="A76" s="426"/>
      <c r="B76" s="431"/>
      <c r="C76" s="30" t="s">
        <v>177</v>
      </c>
      <c r="D76" s="28" t="s">
        <v>126</v>
      </c>
      <c r="E76" s="37" t="s">
        <v>179</v>
      </c>
      <c r="F76" s="97" t="str">
        <f t="shared" si="1"/>
        <v>歯科疾患予防等事業1.都道府県が行う事業（直接補助）</v>
      </c>
      <c r="G76" s="137" t="s">
        <v>2</v>
      </c>
      <c r="H76" s="131" t="s">
        <v>125</v>
      </c>
    </row>
    <row r="77" spans="1:8" ht="20.100000000000001" customHeight="1">
      <c r="A77" s="426"/>
      <c r="B77" s="431"/>
      <c r="C77" s="30" t="s">
        <v>177</v>
      </c>
      <c r="D77" s="28" t="s">
        <v>126</v>
      </c>
      <c r="E77" s="37" t="s">
        <v>179</v>
      </c>
      <c r="F77" s="97" t="str">
        <f t="shared" si="1"/>
        <v>歯科疾患予防等事業2.沖縄県が行う事業（直接補助）</v>
      </c>
      <c r="G77" s="137" t="s">
        <v>134</v>
      </c>
      <c r="H77" s="131" t="s">
        <v>125</v>
      </c>
    </row>
    <row r="78" spans="1:8" ht="20.100000000000001" customHeight="1">
      <c r="A78" s="426"/>
      <c r="B78" s="431"/>
      <c r="C78" s="30" t="s">
        <v>177</v>
      </c>
      <c r="D78" s="28" t="s">
        <v>126</v>
      </c>
      <c r="E78" s="37" t="s">
        <v>179</v>
      </c>
      <c r="F78" s="97" t="str">
        <f t="shared" si="1"/>
        <v>歯科疾患予防等事業3.その他（1.2.以外への直接補助）</v>
      </c>
      <c r="G78" s="138" t="s">
        <v>6</v>
      </c>
      <c r="H78" s="131" t="s">
        <v>125</v>
      </c>
    </row>
    <row r="79" spans="1:8" ht="20.100000000000001" customHeight="1">
      <c r="A79" s="426"/>
      <c r="B79" s="431"/>
      <c r="C79" s="30" t="s">
        <v>177</v>
      </c>
      <c r="D79" s="28" t="s">
        <v>131</v>
      </c>
      <c r="E79" s="37" t="s">
        <v>180</v>
      </c>
      <c r="F79" s="97" t="str">
        <f t="shared" si="1"/>
        <v>歯科保健医療サービス提供困難者等への歯科保健医療推進等事業1.都道府県が行う事業（直接補助）</v>
      </c>
      <c r="G79" s="137" t="s">
        <v>2</v>
      </c>
      <c r="H79" s="131" t="s">
        <v>125</v>
      </c>
    </row>
    <row r="80" spans="1:8" ht="20.100000000000001" customHeight="1">
      <c r="A80" s="426"/>
      <c r="B80" s="431"/>
      <c r="C80" s="30" t="s">
        <v>177</v>
      </c>
      <c r="D80" s="28" t="s">
        <v>131</v>
      </c>
      <c r="E80" s="37" t="s">
        <v>180</v>
      </c>
      <c r="F80" s="97" t="str">
        <f t="shared" si="1"/>
        <v>歯科保健医療サービス提供困難者等への歯科保健医療推進等事業2.沖縄県が行う事業（直接補助）</v>
      </c>
      <c r="G80" s="137" t="s">
        <v>134</v>
      </c>
      <c r="H80" s="131" t="s">
        <v>125</v>
      </c>
    </row>
    <row r="81" spans="1:8" ht="20.100000000000001" customHeight="1">
      <c r="A81" s="426"/>
      <c r="B81" s="431"/>
      <c r="C81" s="30" t="s">
        <v>177</v>
      </c>
      <c r="D81" s="28" t="s">
        <v>131</v>
      </c>
      <c r="E81" s="37" t="s">
        <v>180</v>
      </c>
      <c r="F81" s="97" t="str">
        <f t="shared" si="1"/>
        <v>歯科保健医療サービス提供困難者等への歯科保健医療推進等事業3.その他（1.2.以外への直接補助）</v>
      </c>
      <c r="G81" s="138" t="s">
        <v>6</v>
      </c>
      <c r="H81" s="131" t="s">
        <v>125</v>
      </c>
    </row>
    <row r="82" spans="1:8" ht="20.100000000000001" customHeight="1">
      <c r="A82" s="426"/>
      <c r="B82" s="431"/>
      <c r="C82" s="30" t="s">
        <v>177</v>
      </c>
      <c r="D82" s="28" t="s">
        <v>137</v>
      </c>
      <c r="E82" s="37" t="s">
        <v>181</v>
      </c>
      <c r="F82" s="97" t="str">
        <f t="shared" si="1"/>
        <v>歯科口腔保健調査研究事業1.都道府県が行う事業（直接補助）</v>
      </c>
      <c r="G82" s="137" t="s">
        <v>2</v>
      </c>
      <c r="H82" s="131" t="s">
        <v>125</v>
      </c>
    </row>
    <row r="83" spans="1:8" ht="20.100000000000001" customHeight="1">
      <c r="A83" s="426"/>
      <c r="B83" s="431"/>
      <c r="C83" s="30" t="s">
        <v>177</v>
      </c>
      <c r="D83" s="28" t="s">
        <v>137</v>
      </c>
      <c r="E83" s="37" t="s">
        <v>181</v>
      </c>
      <c r="F83" s="97" t="str">
        <f t="shared" si="1"/>
        <v>歯科口腔保健調査研究事業2.沖縄県が行う事業（直接補助）</v>
      </c>
      <c r="G83" s="137" t="s">
        <v>134</v>
      </c>
      <c r="H83" s="131" t="s">
        <v>125</v>
      </c>
    </row>
    <row r="84" spans="1:8" ht="20.100000000000001" customHeight="1">
      <c r="A84" s="426"/>
      <c r="B84" s="431"/>
      <c r="C84" s="30" t="s">
        <v>177</v>
      </c>
      <c r="D84" s="28" t="s">
        <v>137</v>
      </c>
      <c r="E84" s="37" t="s">
        <v>181</v>
      </c>
      <c r="F84" s="97" t="str">
        <f t="shared" si="1"/>
        <v>歯科口腔保健調査研究事業3.その他（1.2.以外への直接補助）</v>
      </c>
      <c r="G84" s="138" t="s">
        <v>6</v>
      </c>
      <c r="H84" s="131" t="s">
        <v>125</v>
      </c>
    </row>
    <row r="85" spans="1:8" ht="20.100000000000001" customHeight="1">
      <c r="A85" s="426"/>
      <c r="B85" s="431"/>
      <c r="C85" s="30" t="s">
        <v>177</v>
      </c>
      <c r="D85" s="28" t="s">
        <v>140</v>
      </c>
      <c r="E85" s="37" t="s">
        <v>182</v>
      </c>
      <c r="F85" s="97" t="str">
        <f t="shared" si="1"/>
        <v>多職種連携等調査研究事業1.都道府県が行う事業（直接補助）</v>
      </c>
      <c r="G85" s="137" t="s">
        <v>2</v>
      </c>
      <c r="H85" s="131" t="s">
        <v>125</v>
      </c>
    </row>
    <row r="86" spans="1:8" ht="20.100000000000001" customHeight="1">
      <c r="A86" s="426"/>
      <c r="B86" s="431"/>
      <c r="C86" s="30" t="s">
        <v>177</v>
      </c>
      <c r="D86" s="28" t="s">
        <v>140</v>
      </c>
      <c r="E86" s="37" t="s">
        <v>182</v>
      </c>
      <c r="F86" s="97" t="str">
        <f t="shared" si="1"/>
        <v>多職種連携等調査研究事業2.沖縄県が行う事業（直接補助）</v>
      </c>
      <c r="G86" s="137" t="s">
        <v>134</v>
      </c>
      <c r="H86" s="131" t="s">
        <v>125</v>
      </c>
    </row>
    <row r="87" spans="1:8" ht="20.100000000000001" customHeight="1">
      <c r="A87" s="425"/>
      <c r="B87" s="432"/>
      <c r="C87" s="30" t="s">
        <v>177</v>
      </c>
      <c r="D87" s="28" t="s">
        <v>140</v>
      </c>
      <c r="E87" s="37" t="s">
        <v>182</v>
      </c>
      <c r="F87" s="97" t="str">
        <f t="shared" si="1"/>
        <v>多職種連携等調査研究事業3.その他（1.2.以外への直接補助）</v>
      </c>
      <c r="G87" s="138" t="s">
        <v>6</v>
      </c>
      <c r="H87" s="131" t="s">
        <v>125</v>
      </c>
    </row>
    <row r="88" spans="1:8" ht="27" customHeight="1">
      <c r="A88" s="424" t="s">
        <v>183</v>
      </c>
      <c r="B88" s="440" t="s">
        <v>184</v>
      </c>
      <c r="C88" s="141"/>
      <c r="D88" s="142"/>
      <c r="E88" s="97" t="s">
        <v>184</v>
      </c>
      <c r="F88" s="97" t="str">
        <f t="shared" si="1"/>
        <v>歯科医療提供体制構築推進事業1.都道府県が行う事業（直接補助）</v>
      </c>
      <c r="G88" s="137" t="s">
        <v>2</v>
      </c>
      <c r="H88" s="131" t="s">
        <v>125</v>
      </c>
    </row>
    <row r="89" spans="1:8" ht="27" customHeight="1">
      <c r="A89" s="425"/>
      <c r="B89" s="441"/>
      <c r="C89" s="141"/>
      <c r="D89" s="142"/>
      <c r="E89" s="97" t="s">
        <v>184</v>
      </c>
      <c r="F89" s="97" t="str">
        <f t="shared" si="1"/>
        <v>歯科医療提供体制構築推進事業2.沖縄県が行う事業（直接補助）</v>
      </c>
      <c r="G89" s="137" t="s">
        <v>134</v>
      </c>
      <c r="H89" s="131" t="s">
        <v>125</v>
      </c>
    </row>
    <row r="90" spans="1:8" ht="20.100000000000001" customHeight="1">
      <c r="A90" s="424" t="s">
        <v>185</v>
      </c>
      <c r="B90" s="430" t="s">
        <v>186</v>
      </c>
      <c r="C90" s="30" t="s">
        <v>176</v>
      </c>
      <c r="D90" s="28"/>
      <c r="E90" s="37" t="s">
        <v>187</v>
      </c>
      <c r="F90" s="97" t="str">
        <f t="shared" si="1"/>
        <v>医師不足地域の研修医療機関に対する指導医の派遣等1.都道府県が行う事業（直接補助）</v>
      </c>
      <c r="G90" s="137" t="s">
        <v>2</v>
      </c>
      <c r="H90" s="131" t="s">
        <v>125</v>
      </c>
    </row>
    <row r="91" spans="1:8" ht="20.100000000000001" customHeight="1">
      <c r="A91" s="426"/>
      <c r="B91" s="431"/>
      <c r="C91" s="30" t="s">
        <v>176</v>
      </c>
      <c r="D91" s="28"/>
      <c r="E91" s="37" t="s">
        <v>187</v>
      </c>
      <c r="F91" s="97" t="str">
        <f t="shared" si="1"/>
        <v>医師不足地域の研修医療機関に対する指導医の派遣等2.沖縄県が行う事業（直接補助）</v>
      </c>
      <c r="G91" s="137" t="s">
        <v>134</v>
      </c>
      <c r="H91" s="131" t="s">
        <v>125</v>
      </c>
    </row>
    <row r="92" spans="1:8" ht="20.100000000000001" customHeight="1">
      <c r="A92" s="426"/>
      <c r="B92" s="431"/>
      <c r="C92" s="30" t="s">
        <v>176</v>
      </c>
      <c r="D92" s="28"/>
      <c r="E92" s="37" t="s">
        <v>187</v>
      </c>
      <c r="F92" s="97" t="str">
        <f>CONCATENATE(E92,G92)</f>
        <v>医師不足地域の研修医療機関に対する指導医の派遣等4.都道府県が公的5団体に補助する事業（5を除く）</v>
      </c>
      <c r="G92" s="137" t="s">
        <v>8</v>
      </c>
      <c r="H92" s="131" t="s">
        <v>188</v>
      </c>
    </row>
    <row r="93" spans="1:8" ht="20.100000000000001" customHeight="1">
      <c r="A93" s="426"/>
      <c r="B93" s="431"/>
      <c r="C93" s="30" t="s">
        <v>176</v>
      </c>
      <c r="D93" s="28"/>
      <c r="E93" s="37" t="s">
        <v>187</v>
      </c>
      <c r="F93" s="97" t="str">
        <f t="shared" si="1"/>
        <v>医師不足地域の研修医療機関に対する指導医の派遣等6.都道府県が補助する事業(4,5以外)</v>
      </c>
      <c r="G93" s="39" t="s">
        <v>130</v>
      </c>
      <c r="H93" s="131" t="s">
        <v>188</v>
      </c>
    </row>
    <row r="94" spans="1:8" ht="20.100000000000001" customHeight="1">
      <c r="A94" s="426"/>
      <c r="B94" s="431"/>
      <c r="C94" s="30" t="s">
        <v>177</v>
      </c>
      <c r="D94" s="28"/>
      <c r="E94" s="37" t="s">
        <v>189</v>
      </c>
      <c r="F94" s="97" t="str">
        <f t="shared" si="1"/>
        <v>新専門医制度の仕組みに係る地域医療対策協議会事業1.都道府県が行う事業（直接補助）</v>
      </c>
      <c r="G94" s="137" t="s">
        <v>2</v>
      </c>
      <c r="H94" s="131" t="s">
        <v>125</v>
      </c>
    </row>
    <row r="95" spans="1:8" ht="20.100000000000001" customHeight="1">
      <c r="A95" s="425"/>
      <c r="B95" s="432"/>
      <c r="C95" s="30" t="s">
        <v>177</v>
      </c>
      <c r="D95" s="28"/>
      <c r="E95" s="37" t="s">
        <v>189</v>
      </c>
      <c r="F95" s="97" t="str">
        <f t="shared" si="1"/>
        <v>新専門医制度の仕組みに係る地域医療対策協議会事業2.沖縄県が行う事業（直接補助）</v>
      </c>
      <c r="G95" s="137" t="s">
        <v>134</v>
      </c>
      <c r="H95" s="131" t="s">
        <v>125</v>
      </c>
    </row>
    <row r="96" spans="1:8" ht="39" customHeight="1">
      <c r="A96" s="422" t="s">
        <v>190</v>
      </c>
      <c r="B96" s="439" t="s">
        <v>191</v>
      </c>
      <c r="C96" s="134"/>
      <c r="D96" s="134"/>
      <c r="E96" s="131" t="s">
        <v>191</v>
      </c>
      <c r="F96" s="139" t="str">
        <f t="shared" si="1"/>
        <v>地域における外国人患者受入れ体制整備等を協議する場の設置・運営事業1.都道府県が行う事業（直接補助）</v>
      </c>
      <c r="G96" s="138" t="s">
        <v>2</v>
      </c>
      <c r="H96" s="131" t="s">
        <v>125</v>
      </c>
    </row>
    <row r="97" spans="1:8" ht="39" customHeight="1">
      <c r="A97" s="423"/>
      <c r="B97" s="439"/>
      <c r="C97" s="134"/>
      <c r="D97" s="134"/>
      <c r="E97" s="131" t="s">
        <v>191</v>
      </c>
      <c r="F97" s="139" t="str">
        <f t="shared" si="1"/>
        <v>地域における外国人患者受入れ体制整備等を協議する場の設置・運営事業2.沖縄県が行う事業（直接補助）</v>
      </c>
      <c r="G97" s="138" t="s">
        <v>134</v>
      </c>
      <c r="H97" s="131" t="s">
        <v>125</v>
      </c>
    </row>
    <row r="98" spans="1:8" ht="39" customHeight="1">
      <c r="A98" s="422" t="s">
        <v>192</v>
      </c>
      <c r="B98" s="439" t="s">
        <v>193</v>
      </c>
      <c r="C98" s="134"/>
      <c r="D98" s="134"/>
      <c r="E98" s="131" t="s">
        <v>193</v>
      </c>
      <c r="F98" s="139" t="str">
        <f t="shared" si="1"/>
        <v>医療機関における外国人対応に資するワンストップ窓口設置・運営事業1.都道府県が行う事業（直接補助）</v>
      </c>
      <c r="G98" s="138" t="s">
        <v>2</v>
      </c>
      <c r="H98" s="131" t="s">
        <v>125</v>
      </c>
    </row>
    <row r="99" spans="1:8">
      <c r="A99" s="423"/>
      <c r="B99" s="439"/>
      <c r="C99" s="134"/>
      <c r="D99" s="134"/>
      <c r="E99" s="131" t="s">
        <v>193</v>
      </c>
      <c r="F99" s="139" t="str">
        <f t="shared" si="1"/>
        <v>医療機関における外国人対応に資するワンストップ窓口設置・運営事業2.沖縄県が行う事業（直接補助）</v>
      </c>
      <c r="G99" s="138" t="s">
        <v>134</v>
      </c>
      <c r="H99" s="131" t="s">
        <v>125</v>
      </c>
    </row>
    <row r="100" spans="1:8" ht="20.100000000000001" customHeight="1">
      <c r="A100" s="424" t="s">
        <v>194</v>
      </c>
      <c r="B100" s="431" t="s">
        <v>195</v>
      </c>
      <c r="C100" s="30"/>
      <c r="D100" s="28"/>
      <c r="E100" s="37" t="s">
        <v>195</v>
      </c>
      <c r="F100" s="97" t="str">
        <f t="shared" si="1"/>
        <v>認定制度を活用した医師少数区域等における勤務の推進事業1.都道府県が行う事業（直接補助）</v>
      </c>
      <c r="G100" s="137" t="s">
        <v>2</v>
      </c>
      <c r="H100" s="131" t="s">
        <v>125</v>
      </c>
    </row>
    <row r="101" spans="1:8" ht="20.100000000000001" customHeight="1">
      <c r="A101" s="426"/>
      <c r="B101" s="431"/>
      <c r="C101" s="30"/>
      <c r="D101" s="28"/>
      <c r="E101" s="37" t="s">
        <v>196</v>
      </c>
      <c r="F101" s="97" t="str">
        <f t="shared" si="1"/>
        <v>認定制度を活用した医師少数区域等における勤務の推進事業2.沖縄県が行う事業（直接補助）</v>
      </c>
      <c r="G101" s="137" t="s">
        <v>134</v>
      </c>
      <c r="H101" s="131" t="s">
        <v>125</v>
      </c>
    </row>
    <row r="102" spans="1:8" ht="20.100000000000001" customHeight="1">
      <c r="A102" s="426"/>
      <c r="B102" s="431"/>
      <c r="C102" s="30"/>
      <c r="D102" s="28"/>
      <c r="E102" s="37" t="s">
        <v>196</v>
      </c>
      <c r="F102" s="97" t="str">
        <f t="shared" si="1"/>
        <v>認定制度を活用した医師少数区域等における勤務の推進事業4.都道府県が公的5団体に補助する事業（5を除く）</v>
      </c>
      <c r="G102" s="39" t="s">
        <v>8</v>
      </c>
      <c r="H102" s="131" t="s">
        <v>129</v>
      </c>
    </row>
    <row r="103" spans="1:8" ht="20.100000000000001" customHeight="1">
      <c r="A103" s="425"/>
      <c r="B103" s="432"/>
      <c r="C103" s="30"/>
      <c r="D103" s="28"/>
      <c r="E103" s="37" t="s">
        <v>196</v>
      </c>
      <c r="F103" s="97" t="str">
        <f t="shared" si="1"/>
        <v>認定制度を活用した医師少数区域等における勤務の推進事業6.都道府県が補助する事業(4,5以外)</v>
      </c>
      <c r="G103" s="39" t="s">
        <v>130</v>
      </c>
      <c r="H103" s="131" t="s">
        <v>129</v>
      </c>
    </row>
    <row r="104" spans="1:8" ht="25.5" customHeight="1">
      <c r="A104" s="424" t="s">
        <v>197</v>
      </c>
      <c r="B104" s="430" t="s">
        <v>198</v>
      </c>
      <c r="C104" s="30"/>
      <c r="D104" s="28"/>
      <c r="E104" s="37" t="s">
        <v>198</v>
      </c>
      <c r="F104" s="97" t="str">
        <f t="shared" si="1"/>
        <v>異状死死因究明支援事業1.都道府県が行う事業（直接補助）</v>
      </c>
      <c r="G104" s="137" t="s">
        <v>2</v>
      </c>
      <c r="H104" s="131" t="s">
        <v>125</v>
      </c>
    </row>
    <row r="105" spans="1:8" ht="25.5" customHeight="1">
      <c r="A105" s="426"/>
      <c r="B105" s="431"/>
      <c r="C105" s="30"/>
      <c r="D105" s="28"/>
      <c r="E105" s="37" t="s">
        <v>198</v>
      </c>
      <c r="F105" s="97" t="str">
        <f t="shared" si="1"/>
        <v>異状死死因究明支援事業2.沖縄県が行う事業（直接補助）</v>
      </c>
      <c r="G105" s="137" t="s">
        <v>134</v>
      </c>
      <c r="H105" s="131" t="s">
        <v>125</v>
      </c>
    </row>
    <row r="106" spans="1:8" ht="20.100000000000001" customHeight="1">
      <c r="A106" s="426"/>
      <c r="B106" s="143"/>
      <c r="C106" s="30"/>
      <c r="D106" s="28"/>
      <c r="E106" s="37" t="s">
        <v>198</v>
      </c>
      <c r="F106" s="97" t="str">
        <f t="shared" ref="F106:F107" si="2">CONCATENATE(E106,G106)</f>
        <v>異状死死因究明支援事業4.都道府県が公的5団体に補助する事業（5を除く）</v>
      </c>
      <c r="G106" s="39" t="s">
        <v>8</v>
      </c>
      <c r="H106" s="131" t="s">
        <v>146</v>
      </c>
    </row>
    <row r="107" spans="1:8" ht="20.100000000000001" customHeight="1">
      <c r="A107" s="425"/>
      <c r="B107" s="143"/>
      <c r="C107" s="30"/>
      <c r="D107" s="28"/>
      <c r="E107" s="37" t="s">
        <v>198</v>
      </c>
      <c r="F107" s="97" t="str">
        <f t="shared" si="2"/>
        <v>異状死死因究明支援事業6.都道府県が補助する事業(4,5以外)</v>
      </c>
      <c r="G107" s="39" t="s">
        <v>130</v>
      </c>
      <c r="H107" s="131" t="s">
        <v>146</v>
      </c>
    </row>
    <row r="108" spans="1:8" ht="25.5" customHeight="1">
      <c r="A108" s="424" t="s">
        <v>199</v>
      </c>
      <c r="B108" s="430" t="s">
        <v>200</v>
      </c>
      <c r="C108" s="30" t="s">
        <v>123</v>
      </c>
      <c r="D108" s="28"/>
      <c r="E108" s="37" t="s">
        <v>201</v>
      </c>
      <c r="F108" s="97" t="str">
        <f t="shared" si="1"/>
        <v>特定感染症指定医療機関運営事業1.都道府県が行う事業（直接補助）</v>
      </c>
      <c r="G108" s="137" t="s">
        <v>2</v>
      </c>
      <c r="H108" s="131" t="s">
        <v>161</v>
      </c>
    </row>
    <row r="109" spans="1:8" ht="25.5" customHeight="1">
      <c r="A109" s="426"/>
      <c r="B109" s="431"/>
      <c r="C109" s="30" t="s">
        <v>176</v>
      </c>
      <c r="D109" s="28"/>
      <c r="E109" s="37" t="s">
        <v>201</v>
      </c>
      <c r="F109" s="97" t="str">
        <f t="shared" si="1"/>
        <v>特定感染症指定医療機関運営事業2.沖縄県が行う事業（直接補助）</v>
      </c>
      <c r="G109" s="137" t="s">
        <v>134</v>
      </c>
      <c r="H109" s="131" t="s">
        <v>55</v>
      </c>
    </row>
    <row r="110" spans="1:8" ht="25.5" customHeight="1">
      <c r="A110" s="426"/>
      <c r="B110" s="431"/>
      <c r="C110" s="30" t="s">
        <v>176</v>
      </c>
      <c r="D110" s="28"/>
      <c r="E110" s="37" t="s">
        <v>201</v>
      </c>
      <c r="F110" s="97" t="str">
        <f t="shared" si="1"/>
        <v>特定感染症指定医療機関運営事業3.その他（1.2.以外への直接補助）</v>
      </c>
      <c r="G110" s="137" t="s">
        <v>6</v>
      </c>
      <c r="H110" s="131" t="s">
        <v>55</v>
      </c>
    </row>
    <row r="111" spans="1:8" ht="20.100000000000001" customHeight="1">
      <c r="A111" s="426"/>
      <c r="B111" s="431"/>
      <c r="C111" s="30" t="s">
        <v>177</v>
      </c>
      <c r="D111" s="28"/>
      <c r="E111" s="37" t="s">
        <v>202</v>
      </c>
      <c r="F111" s="97" t="str">
        <f t="shared" si="1"/>
        <v>第一種感染症指定医療機関運営事業1.都道府県が行う事業（直接補助）</v>
      </c>
      <c r="G111" s="137" t="s">
        <v>2</v>
      </c>
      <c r="H111" s="131" t="s">
        <v>125</v>
      </c>
    </row>
    <row r="112" spans="1:8" ht="20.100000000000001" customHeight="1">
      <c r="A112" s="426"/>
      <c r="B112" s="431"/>
      <c r="C112" s="30" t="s">
        <v>177</v>
      </c>
      <c r="D112" s="28"/>
      <c r="E112" s="37" t="s">
        <v>202</v>
      </c>
      <c r="F112" s="97" t="str">
        <f t="shared" si="1"/>
        <v>第一種感染症指定医療機関運営事業2.沖縄県が行う事業（直接補助）</v>
      </c>
      <c r="G112" s="137" t="s">
        <v>134</v>
      </c>
      <c r="H112" s="131" t="s">
        <v>125</v>
      </c>
    </row>
    <row r="113" spans="1:8" ht="20.100000000000001" customHeight="1">
      <c r="A113" s="426"/>
      <c r="B113" s="431"/>
      <c r="C113" s="30" t="s">
        <v>177</v>
      </c>
      <c r="D113" s="28"/>
      <c r="E113" s="37" t="s">
        <v>202</v>
      </c>
      <c r="F113" s="97" t="str">
        <f t="shared" si="1"/>
        <v>第一種感染症指定医療機関運営事業6.都道府県が補助する事業(4,5以外)</v>
      </c>
      <c r="G113" s="39" t="s">
        <v>130</v>
      </c>
      <c r="H113" s="131" t="s">
        <v>129</v>
      </c>
    </row>
    <row r="114" spans="1:8" ht="20.100000000000001" customHeight="1">
      <c r="A114" s="426"/>
      <c r="B114" s="431"/>
      <c r="C114" s="30" t="s">
        <v>203</v>
      </c>
      <c r="D114" s="28"/>
      <c r="E114" s="37" t="s">
        <v>204</v>
      </c>
      <c r="F114" s="97" t="str">
        <f t="shared" si="1"/>
        <v>第二種感染症指定医療機関運営事業1.都道府県が行う事業（直接補助）</v>
      </c>
      <c r="G114" s="137" t="s">
        <v>2</v>
      </c>
      <c r="H114" s="131" t="s">
        <v>125</v>
      </c>
    </row>
    <row r="115" spans="1:8" ht="20.100000000000001" customHeight="1">
      <c r="A115" s="426"/>
      <c r="B115" s="431"/>
      <c r="C115" s="30" t="s">
        <v>203</v>
      </c>
      <c r="D115" s="28"/>
      <c r="E115" s="37" t="s">
        <v>204</v>
      </c>
      <c r="F115" s="97" t="str">
        <f t="shared" si="1"/>
        <v>第二種感染症指定医療機関運営事業2.沖縄県が行う事業（直接補助）</v>
      </c>
      <c r="G115" s="137" t="s">
        <v>134</v>
      </c>
      <c r="H115" s="131" t="s">
        <v>125</v>
      </c>
    </row>
    <row r="116" spans="1:8" ht="20.100000000000001" customHeight="1">
      <c r="A116" s="425"/>
      <c r="B116" s="432"/>
      <c r="C116" s="30" t="s">
        <v>203</v>
      </c>
      <c r="D116" s="28"/>
      <c r="E116" s="37" t="s">
        <v>204</v>
      </c>
      <c r="F116" s="97" t="str">
        <f>CONCATENATE(E116,G116)</f>
        <v>第二種感染症指定医療機関運営事業6.都道府県が補助する事業(4,5以外)</v>
      </c>
      <c r="G116" s="39" t="s">
        <v>130</v>
      </c>
      <c r="H116" s="131" t="s">
        <v>129</v>
      </c>
    </row>
    <row r="117" spans="1:8" ht="36" customHeight="1">
      <c r="A117" s="28" t="s">
        <v>205</v>
      </c>
      <c r="B117" s="227" t="s">
        <v>206</v>
      </c>
      <c r="C117" s="28"/>
      <c r="D117" s="28"/>
      <c r="E117" s="220" t="s">
        <v>206</v>
      </c>
      <c r="F117" s="139" t="str">
        <f>CONCATENATE(E117,G117)</f>
        <v>新興感染症対応力強化事業1.都道府県が行う事業（直接補助）</v>
      </c>
      <c r="G117" s="137" t="s">
        <v>2</v>
      </c>
      <c r="H117" s="131" t="s">
        <v>125</v>
      </c>
    </row>
    <row r="130" spans="6:6" ht="14.25">
      <c r="F130" s="226"/>
    </row>
  </sheetData>
  <sheetProtection selectLockedCells="1" selectUnlockedCells="1"/>
  <autoFilter ref="A2:I116" xr:uid="{00000000-0009-0000-0000-000002000000}">
    <filterColumn colId="0" showButton="0"/>
    <filterColumn colId="1" showButton="0"/>
    <filterColumn colId="2" showButton="0"/>
    <filterColumn colId="3" showButton="0"/>
    <filterColumn colId="4" showButton="0"/>
  </autoFilter>
  <mergeCells count="27">
    <mergeCell ref="B108:B116"/>
    <mergeCell ref="A63:A66"/>
    <mergeCell ref="A47:A62"/>
    <mergeCell ref="A37:A46"/>
    <mergeCell ref="A3:A36"/>
    <mergeCell ref="B71:B87"/>
    <mergeCell ref="B104:B105"/>
    <mergeCell ref="B90:B95"/>
    <mergeCell ref="B100:B103"/>
    <mergeCell ref="B96:B97"/>
    <mergeCell ref="B98:B99"/>
    <mergeCell ref="B88:B89"/>
    <mergeCell ref="A71:A87"/>
    <mergeCell ref="A100:A103"/>
    <mergeCell ref="A104:A107"/>
    <mergeCell ref="A108:A116"/>
    <mergeCell ref="A98:A99"/>
    <mergeCell ref="A96:A97"/>
    <mergeCell ref="A88:A89"/>
    <mergeCell ref="A90:A95"/>
    <mergeCell ref="A2:E2"/>
    <mergeCell ref="B3:B36"/>
    <mergeCell ref="B63:B66"/>
    <mergeCell ref="B37:B46"/>
    <mergeCell ref="B67:B70"/>
    <mergeCell ref="A67:A70"/>
    <mergeCell ref="B47:B62"/>
  </mergeCells>
  <phoneticPr fontId="15"/>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D91C-4537-4FE6-915A-72E7EDA7BEA5}">
  <sheetPr filterMode="1">
    <tabColor theme="0" tint="-0.34998626667073579"/>
    <pageSetUpPr autoPageBreaks="0"/>
  </sheetPr>
  <dimension ref="A1:J211"/>
  <sheetViews>
    <sheetView topLeftCell="F1" zoomScaleNormal="100" workbookViewId="0">
      <selection activeCell="H125" sqref="H125"/>
    </sheetView>
  </sheetViews>
  <sheetFormatPr defaultColWidth="9" defaultRowHeight="13.5"/>
  <cols>
    <col min="1" max="1" width="5.75" style="148" customWidth="1"/>
    <col min="2" max="2" width="15.125" style="149" customWidth="1"/>
    <col min="3" max="4" width="5.125" style="149" customWidth="1"/>
    <col min="5" max="5" width="72.375" style="149" bestFit="1" customWidth="1"/>
    <col min="6" max="6" width="116.25" style="176" bestFit="1" customWidth="1"/>
    <col min="7" max="7" width="44.875" style="149" customWidth="1"/>
    <col min="8" max="8" width="14" style="149" customWidth="1"/>
    <col min="9" max="9" width="29.375" style="149" customWidth="1"/>
    <col min="10" max="16384" width="9" style="149"/>
  </cols>
  <sheetData>
    <row r="1" spans="1:10">
      <c r="F1" s="176">
        <v>1</v>
      </c>
      <c r="G1" s="149">
        <v>2</v>
      </c>
      <c r="H1" s="149">
        <v>3</v>
      </c>
    </row>
    <row r="2" spans="1:10" ht="14.25" thickBot="1">
      <c r="A2" s="460" t="s">
        <v>117</v>
      </c>
      <c r="B2" s="461"/>
      <c r="C2" s="461"/>
      <c r="D2" s="461"/>
      <c r="E2" s="462"/>
      <c r="F2" s="177" t="s">
        <v>118</v>
      </c>
      <c r="G2" s="150" t="s">
        <v>119</v>
      </c>
      <c r="H2" s="151" t="s">
        <v>120</v>
      </c>
    </row>
    <row r="3" spans="1:10" ht="32.25" hidden="1" customHeight="1">
      <c r="A3" s="178" t="s">
        <v>121</v>
      </c>
      <c r="B3" s="443" t="s">
        <v>122</v>
      </c>
      <c r="C3" s="150" t="s">
        <v>123</v>
      </c>
      <c r="D3" s="150"/>
      <c r="E3" s="179" t="s">
        <v>124</v>
      </c>
      <c r="F3" s="180" t="str">
        <f>CONCATENATE(E3,G3)</f>
        <v>へき地医療支援機構運営事業1.都道府県が行う事業（直接補助）</v>
      </c>
      <c r="G3" s="137" t="s">
        <v>2</v>
      </c>
      <c r="H3" s="151" t="s">
        <v>125</v>
      </c>
      <c r="J3" s="181" t="s">
        <v>415</v>
      </c>
    </row>
    <row r="4" spans="1:10" ht="32.25" hidden="1" customHeight="1">
      <c r="A4" s="182"/>
      <c r="B4" s="443"/>
      <c r="C4" s="150" t="s">
        <v>123</v>
      </c>
      <c r="D4" s="150"/>
      <c r="E4" s="179" t="s">
        <v>124</v>
      </c>
      <c r="F4" s="180" t="str">
        <f t="shared" ref="F4:F66" si="0">CONCATENATE(E4,G4)</f>
        <v>へき地医療支援機構運営事業2.沖縄県が行う事業（直接補助）</v>
      </c>
      <c r="G4" s="137" t="s">
        <v>4</v>
      </c>
      <c r="H4" s="151" t="s">
        <v>125</v>
      </c>
      <c r="J4" s="181" t="s">
        <v>128</v>
      </c>
    </row>
    <row r="5" spans="1:10" ht="20.100000000000001" hidden="1" customHeight="1">
      <c r="A5" s="182"/>
      <c r="B5" s="443"/>
      <c r="C5" s="150" t="s">
        <v>126</v>
      </c>
      <c r="D5" s="150"/>
      <c r="E5" s="179" t="s">
        <v>127</v>
      </c>
      <c r="F5" s="180" t="str">
        <f t="shared" si="0"/>
        <v>へき地医療拠点病院運営事業1.都道府県が行う事業（直接補助）</v>
      </c>
      <c r="G5" s="137" t="s">
        <v>2</v>
      </c>
      <c r="H5" s="151" t="s">
        <v>125</v>
      </c>
      <c r="J5" s="181" t="s">
        <v>416</v>
      </c>
    </row>
    <row r="6" spans="1:10" ht="20.100000000000001" hidden="1" customHeight="1">
      <c r="A6" s="182"/>
      <c r="B6" s="443"/>
      <c r="C6" s="150" t="s">
        <v>126</v>
      </c>
      <c r="D6" s="150"/>
      <c r="E6" s="179" t="s">
        <v>127</v>
      </c>
      <c r="F6" s="180" t="str">
        <f t="shared" si="0"/>
        <v>へき地医療拠点病院運営事業2.沖縄県が行う事業（直接補助）</v>
      </c>
      <c r="G6" s="137" t="s">
        <v>128</v>
      </c>
      <c r="H6" s="151" t="s">
        <v>125</v>
      </c>
      <c r="J6" s="181" t="s">
        <v>417</v>
      </c>
    </row>
    <row r="7" spans="1:10" ht="20.100000000000001" hidden="1" customHeight="1">
      <c r="A7" s="182"/>
      <c r="B7" s="443"/>
      <c r="C7" s="150" t="s">
        <v>126</v>
      </c>
      <c r="D7" s="150"/>
      <c r="E7" s="179" t="s">
        <v>127</v>
      </c>
      <c r="F7" s="180" t="str">
        <f t="shared" si="0"/>
        <v>へき地医療拠点病院運営事業4.都道府県が公的5団体に補助する事業（5を除く）</v>
      </c>
      <c r="G7" s="39" t="s">
        <v>8</v>
      </c>
      <c r="H7" s="151" t="s">
        <v>129</v>
      </c>
      <c r="J7" s="181" t="s">
        <v>418</v>
      </c>
    </row>
    <row r="8" spans="1:10" ht="20.100000000000001" hidden="1" customHeight="1">
      <c r="A8" s="182"/>
      <c r="B8" s="443"/>
      <c r="C8" s="150" t="s">
        <v>126</v>
      </c>
      <c r="D8" s="150"/>
      <c r="E8" s="179" t="s">
        <v>127</v>
      </c>
      <c r="F8" s="180" t="str">
        <f t="shared" si="0"/>
        <v>へき地医療拠点病院運営事業6.都道府県が補助する事業(4,5以外)</v>
      </c>
      <c r="G8" s="39" t="s">
        <v>130</v>
      </c>
      <c r="H8" s="151" t="s">
        <v>129</v>
      </c>
      <c r="J8" s="181" t="s">
        <v>130</v>
      </c>
    </row>
    <row r="9" spans="1:10" ht="20.100000000000001" hidden="1" customHeight="1">
      <c r="A9" s="182"/>
      <c r="B9" s="443"/>
      <c r="C9" s="150" t="s">
        <v>131</v>
      </c>
      <c r="D9" s="150"/>
      <c r="E9" s="179" t="s">
        <v>132</v>
      </c>
      <c r="F9" s="180" t="str">
        <f t="shared" si="0"/>
        <v>へき地診療所運営事業1.都道府県が行う事業（直接補助）</v>
      </c>
      <c r="G9" s="137" t="s">
        <v>2</v>
      </c>
      <c r="H9" s="151" t="s">
        <v>133</v>
      </c>
      <c r="J9" s="181" t="s">
        <v>136</v>
      </c>
    </row>
    <row r="10" spans="1:10" ht="20.100000000000001" hidden="1" customHeight="1">
      <c r="A10" s="182"/>
      <c r="B10" s="443"/>
      <c r="C10" s="150" t="s">
        <v>131</v>
      </c>
      <c r="D10" s="150"/>
      <c r="E10" s="179" t="s">
        <v>132</v>
      </c>
      <c r="F10" s="180" t="str">
        <f t="shared" si="0"/>
        <v>へき地診療所運営事業2.沖縄県が行う事業（直接補助）</v>
      </c>
      <c r="G10" s="137" t="s">
        <v>134</v>
      </c>
      <c r="H10" s="151" t="s">
        <v>133</v>
      </c>
    </row>
    <row r="11" spans="1:10" ht="20.100000000000001" hidden="1" customHeight="1">
      <c r="A11" s="182"/>
      <c r="B11" s="443"/>
      <c r="C11" s="150" t="s">
        <v>131</v>
      </c>
      <c r="D11" s="150"/>
      <c r="E11" s="179" t="s">
        <v>132</v>
      </c>
      <c r="F11" s="180" t="str">
        <f t="shared" si="0"/>
        <v>へき地診療所運営事業4.都道府県が公的5団体に補助する事業（5を除く）</v>
      </c>
      <c r="G11" s="39" t="s">
        <v>8</v>
      </c>
      <c r="H11" s="151" t="s">
        <v>135</v>
      </c>
    </row>
    <row r="12" spans="1:10" ht="20.100000000000001" hidden="1" customHeight="1">
      <c r="A12" s="182"/>
      <c r="B12" s="443"/>
      <c r="C12" s="150" t="s">
        <v>131</v>
      </c>
      <c r="D12" s="150"/>
      <c r="E12" s="179" t="s">
        <v>132</v>
      </c>
      <c r="F12" s="180" t="str">
        <f t="shared" si="0"/>
        <v>へき地診療所運営事業5.沖縄県が公的5団体に補助するへき地診療所運営事業</v>
      </c>
      <c r="G12" s="39" t="s">
        <v>10</v>
      </c>
      <c r="H12" s="151" t="s">
        <v>135</v>
      </c>
    </row>
    <row r="13" spans="1:10" ht="20.100000000000001" hidden="1" customHeight="1">
      <c r="A13" s="182"/>
      <c r="B13" s="443"/>
      <c r="C13" s="150" t="s">
        <v>131</v>
      </c>
      <c r="D13" s="150"/>
      <c r="E13" s="179" t="s">
        <v>132</v>
      </c>
      <c r="F13" s="180" t="str">
        <f t="shared" si="0"/>
        <v>へき地診療所運営事業6.都道府県が補助する事業(4,5以外)</v>
      </c>
      <c r="G13" s="39" t="s">
        <v>130</v>
      </c>
      <c r="H13" s="151" t="s">
        <v>135</v>
      </c>
    </row>
    <row r="14" spans="1:10" ht="20.100000000000001" hidden="1" customHeight="1">
      <c r="A14" s="182"/>
      <c r="B14" s="443"/>
      <c r="C14" s="150" t="s">
        <v>131</v>
      </c>
      <c r="D14" s="150"/>
      <c r="E14" s="179" t="s">
        <v>132</v>
      </c>
      <c r="F14" s="180" t="str">
        <f t="shared" si="0"/>
        <v>へき地診療所運営事業7.沖縄県が補助するへき地診療所運営事業(5以外)</v>
      </c>
      <c r="G14" s="100" t="s">
        <v>136</v>
      </c>
      <c r="H14" s="151" t="s">
        <v>135</v>
      </c>
    </row>
    <row r="15" spans="1:10" ht="20.100000000000001" hidden="1" customHeight="1">
      <c r="A15" s="182"/>
      <c r="B15" s="443"/>
      <c r="C15" s="150" t="s">
        <v>137</v>
      </c>
      <c r="D15" s="150"/>
      <c r="E15" s="179" t="s">
        <v>138</v>
      </c>
      <c r="F15" s="180" t="str">
        <f t="shared" si="0"/>
        <v>へき地巡回診療車（船）運営事業1.都道府県が行う事業（直接補助）</v>
      </c>
      <c r="G15" s="137" t="s">
        <v>2</v>
      </c>
      <c r="H15" s="151" t="s">
        <v>133</v>
      </c>
      <c r="J15" s="232"/>
    </row>
    <row r="16" spans="1:10" ht="20.100000000000001" hidden="1" customHeight="1">
      <c r="A16" s="182"/>
      <c r="B16" s="443"/>
      <c r="C16" s="150" t="s">
        <v>137</v>
      </c>
      <c r="D16" s="150"/>
      <c r="E16" s="179" t="s">
        <v>138</v>
      </c>
      <c r="F16" s="180" t="str">
        <f t="shared" si="0"/>
        <v>へき地巡回診療車（船）運営事業2.沖縄県が行う事業（直接補助）</v>
      </c>
      <c r="G16" s="137" t="s">
        <v>134</v>
      </c>
      <c r="H16" s="151" t="s">
        <v>133</v>
      </c>
    </row>
    <row r="17" spans="1:8" ht="20.100000000000001" hidden="1" customHeight="1">
      <c r="A17" s="182"/>
      <c r="B17" s="443"/>
      <c r="C17" s="150" t="s">
        <v>137</v>
      </c>
      <c r="D17" s="150"/>
      <c r="E17" s="179" t="s">
        <v>138</v>
      </c>
      <c r="F17" s="180" t="str">
        <f t="shared" si="0"/>
        <v>へき地巡回診療車（船）運営事業3.その他（1.2.以外への直接補助）</v>
      </c>
      <c r="G17" s="138" t="s">
        <v>6</v>
      </c>
      <c r="H17" s="151" t="s">
        <v>133</v>
      </c>
    </row>
    <row r="18" spans="1:8" ht="20.100000000000001" hidden="1" customHeight="1">
      <c r="A18" s="182"/>
      <c r="B18" s="443"/>
      <c r="C18" s="150" t="s">
        <v>137</v>
      </c>
      <c r="D18" s="150"/>
      <c r="E18" s="179" t="s">
        <v>138</v>
      </c>
      <c r="F18" s="180" t="str">
        <f t="shared" si="0"/>
        <v>へき地巡回診療車（船）運営事業4.都道府県が公的5団体に補助する事業（5を除く）</v>
      </c>
      <c r="G18" s="39" t="s">
        <v>8</v>
      </c>
      <c r="H18" s="151" t="s">
        <v>135</v>
      </c>
    </row>
    <row r="19" spans="1:8" ht="20.100000000000001" hidden="1" customHeight="1">
      <c r="A19" s="182"/>
      <c r="B19" s="443"/>
      <c r="C19" s="150" t="s">
        <v>137</v>
      </c>
      <c r="D19" s="150"/>
      <c r="E19" s="179" t="s">
        <v>138</v>
      </c>
      <c r="F19" s="180" t="str">
        <f t="shared" si="0"/>
        <v>へき地巡回診療車（船）運営事業6.都道府県が補助する事業(4,5以外)</v>
      </c>
      <c r="G19" s="39" t="s">
        <v>130</v>
      </c>
      <c r="H19" s="151" t="s">
        <v>139</v>
      </c>
    </row>
    <row r="20" spans="1:8" ht="20.100000000000001" hidden="1" customHeight="1">
      <c r="A20" s="182"/>
      <c r="B20" s="443"/>
      <c r="C20" s="150" t="s">
        <v>140</v>
      </c>
      <c r="D20" s="150"/>
      <c r="E20" s="179" t="s">
        <v>141</v>
      </c>
      <c r="F20" s="180" t="str">
        <f t="shared" si="0"/>
        <v>巡回診療航空機運営事業1.都道府県が行う事業（直接補助）</v>
      </c>
      <c r="G20" s="137" t="s">
        <v>2</v>
      </c>
      <c r="H20" s="151" t="s">
        <v>133</v>
      </c>
    </row>
    <row r="21" spans="1:8" ht="20.100000000000001" hidden="1" customHeight="1">
      <c r="A21" s="182"/>
      <c r="B21" s="443"/>
      <c r="C21" s="150" t="s">
        <v>140</v>
      </c>
      <c r="D21" s="150"/>
      <c r="E21" s="179" t="s">
        <v>141</v>
      </c>
      <c r="F21" s="180" t="str">
        <f t="shared" si="0"/>
        <v>巡回診療航空機運営事業2.沖縄県が行う事業（直接補助）</v>
      </c>
      <c r="G21" s="137" t="s">
        <v>134</v>
      </c>
      <c r="H21" s="151" t="s">
        <v>133</v>
      </c>
    </row>
    <row r="22" spans="1:8" ht="20.100000000000001" hidden="1" customHeight="1">
      <c r="A22" s="182"/>
      <c r="B22" s="443"/>
      <c r="C22" s="150" t="s">
        <v>140</v>
      </c>
      <c r="D22" s="150"/>
      <c r="E22" s="179" t="s">
        <v>141</v>
      </c>
      <c r="F22" s="180" t="str">
        <f t="shared" si="0"/>
        <v>巡回診療航空機運営事業4.都道府県が公的5団体に補助する事業（5を除く）</v>
      </c>
      <c r="G22" s="39" t="s">
        <v>8</v>
      </c>
      <c r="H22" s="151" t="s">
        <v>139</v>
      </c>
    </row>
    <row r="23" spans="1:8" ht="20.100000000000001" hidden="1" customHeight="1">
      <c r="A23" s="182"/>
      <c r="B23" s="443"/>
      <c r="C23" s="150" t="s">
        <v>140</v>
      </c>
      <c r="D23" s="150"/>
      <c r="E23" s="179" t="s">
        <v>141</v>
      </c>
      <c r="F23" s="180" t="str">
        <f t="shared" si="0"/>
        <v>巡回診療航空機運営事業6.都道府県が補助する事業(4,5以外)</v>
      </c>
      <c r="G23" s="39" t="s">
        <v>130</v>
      </c>
      <c r="H23" s="151" t="s">
        <v>139</v>
      </c>
    </row>
    <row r="24" spans="1:8" ht="20.100000000000001" hidden="1" customHeight="1">
      <c r="A24" s="182"/>
      <c r="B24" s="443"/>
      <c r="C24" s="150" t="s">
        <v>142</v>
      </c>
      <c r="D24" s="150"/>
      <c r="E24" s="179" t="s">
        <v>143</v>
      </c>
      <c r="F24" s="180" t="str">
        <f t="shared" si="0"/>
        <v>離島歯科診療班派遣事業1.都道府県が行う事業（直接補助）</v>
      </c>
      <c r="G24" s="137" t="s">
        <v>2</v>
      </c>
      <c r="H24" s="151" t="s">
        <v>133</v>
      </c>
    </row>
    <row r="25" spans="1:8" ht="20.100000000000001" hidden="1" customHeight="1">
      <c r="A25" s="182"/>
      <c r="B25" s="443"/>
      <c r="C25" s="150" t="s">
        <v>142</v>
      </c>
      <c r="D25" s="150"/>
      <c r="E25" s="179" t="s">
        <v>143</v>
      </c>
      <c r="F25" s="180" t="str">
        <f t="shared" si="0"/>
        <v>離島歯科診療班派遣事業2.沖縄県が行う事業（直接補助）</v>
      </c>
      <c r="G25" s="137" t="s">
        <v>134</v>
      </c>
      <c r="H25" s="151" t="s">
        <v>133</v>
      </c>
    </row>
    <row r="26" spans="1:8" ht="20.100000000000001" hidden="1" customHeight="1">
      <c r="A26" s="182"/>
      <c r="B26" s="443"/>
      <c r="C26" s="150" t="s">
        <v>144</v>
      </c>
      <c r="D26" s="150"/>
      <c r="E26" s="179" t="s">
        <v>145</v>
      </c>
      <c r="F26" s="180" t="str">
        <f t="shared" si="0"/>
        <v>へき地保健指導所運営事業1.都道府県が行う事業（直接補助）</v>
      </c>
      <c r="G26" s="137" t="s">
        <v>2</v>
      </c>
      <c r="H26" s="151" t="s">
        <v>125</v>
      </c>
    </row>
    <row r="27" spans="1:8" ht="20.100000000000001" hidden="1" customHeight="1" thickBot="1">
      <c r="A27" s="182"/>
      <c r="B27" s="443"/>
      <c r="C27" s="150" t="s">
        <v>144</v>
      </c>
      <c r="D27" s="150"/>
      <c r="E27" s="179" t="s">
        <v>145</v>
      </c>
      <c r="F27" s="180" t="str">
        <f t="shared" si="0"/>
        <v>へき地保健指導所運営事業2.沖縄県が行う事業（直接補助）</v>
      </c>
      <c r="G27" s="137" t="s">
        <v>134</v>
      </c>
      <c r="H27" s="151" t="s">
        <v>125</v>
      </c>
    </row>
    <row r="28" spans="1:8" ht="20.100000000000001" hidden="1" customHeight="1">
      <c r="A28" s="182"/>
      <c r="B28" s="443"/>
      <c r="C28" s="150" t="s">
        <v>144</v>
      </c>
      <c r="D28" s="150"/>
      <c r="E28" s="179" t="s">
        <v>145</v>
      </c>
      <c r="F28" s="180" t="str">
        <f t="shared" si="0"/>
        <v>へき地保健指導所運営事業6.都道府県が補助する事業(4,5以外)</v>
      </c>
      <c r="G28" s="39" t="s">
        <v>130</v>
      </c>
      <c r="H28" s="151" t="s">
        <v>146</v>
      </c>
    </row>
    <row r="29" spans="1:8" ht="14.25" hidden="1" thickBot="1">
      <c r="A29" s="182"/>
      <c r="B29" s="443"/>
      <c r="C29" s="150" t="s">
        <v>147</v>
      </c>
      <c r="D29" s="150"/>
      <c r="E29" s="179" t="s">
        <v>148</v>
      </c>
      <c r="F29" s="180" t="str">
        <f t="shared" si="0"/>
        <v>へき地患者輸送車（艇）、メディカルジェット（へき地患者輸送航空機）運行支援事業1.都道府県が行う事業（直接補助）</v>
      </c>
      <c r="G29" s="137" t="s">
        <v>2</v>
      </c>
      <c r="H29" s="151" t="s">
        <v>133</v>
      </c>
    </row>
    <row r="30" spans="1:8" ht="14.25" hidden="1" thickBot="1">
      <c r="A30" s="182"/>
      <c r="B30" s="443"/>
      <c r="C30" s="150" t="s">
        <v>147</v>
      </c>
      <c r="D30" s="150"/>
      <c r="E30" s="179" t="s">
        <v>148</v>
      </c>
      <c r="F30" s="180" t="str">
        <f t="shared" si="0"/>
        <v>へき地患者輸送車（艇）、メディカルジェット（へき地患者輸送航空機）運行支援事業2.沖縄県が行う事業（直接補助）</v>
      </c>
      <c r="G30" s="137" t="s">
        <v>134</v>
      </c>
      <c r="H30" s="151" t="s">
        <v>133</v>
      </c>
    </row>
    <row r="31" spans="1:8" ht="14.25" hidden="1" thickBot="1">
      <c r="A31" s="182"/>
      <c r="B31" s="443"/>
      <c r="C31" s="150" t="s">
        <v>147</v>
      </c>
      <c r="D31" s="150"/>
      <c r="E31" s="179" t="s">
        <v>148</v>
      </c>
      <c r="F31" s="180" t="str">
        <f t="shared" si="0"/>
        <v>へき地患者輸送車（艇）、メディカルジェット（へき地患者輸送航空機）運行支援事業4.都道府県が公的5団体に補助する事業（5を除く）</v>
      </c>
      <c r="G31" s="39" t="s">
        <v>8</v>
      </c>
      <c r="H31" s="151" t="s">
        <v>135</v>
      </c>
    </row>
    <row r="32" spans="1:8" ht="14.25" hidden="1" thickBot="1">
      <c r="A32" s="182"/>
      <c r="B32" s="443"/>
      <c r="C32" s="150" t="s">
        <v>147</v>
      </c>
      <c r="D32" s="150"/>
      <c r="E32" s="179" t="s">
        <v>148</v>
      </c>
      <c r="F32" s="180" t="str">
        <f t="shared" si="0"/>
        <v>へき地患者輸送車（艇）、メディカルジェット（へき地患者輸送航空機）運行支援事業6.都道府県が補助する事業(4,5以外)</v>
      </c>
      <c r="G32" s="39" t="s">
        <v>130</v>
      </c>
      <c r="H32" s="151" t="s">
        <v>139</v>
      </c>
    </row>
    <row r="33" spans="1:8" ht="20.100000000000001" hidden="1" customHeight="1">
      <c r="A33" s="182"/>
      <c r="B33" s="443"/>
      <c r="C33" s="156" t="s">
        <v>149</v>
      </c>
      <c r="D33" s="156"/>
      <c r="E33" s="183" t="s">
        <v>150</v>
      </c>
      <c r="F33" s="180" t="str">
        <f t="shared" si="0"/>
        <v>へき地診療所医師派遣強化事業1.都道府県が行う事業（直接補助）</v>
      </c>
      <c r="G33" s="137" t="s">
        <v>2</v>
      </c>
      <c r="H33" s="151" t="s">
        <v>133</v>
      </c>
    </row>
    <row r="34" spans="1:8" ht="20.100000000000001" hidden="1" customHeight="1">
      <c r="A34" s="182"/>
      <c r="B34" s="443"/>
      <c r="C34" s="156" t="s">
        <v>149</v>
      </c>
      <c r="D34" s="156"/>
      <c r="E34" s="183" t="s">
        <v>150</v>
      </c>
      <c r="F34" s="180" t="str">
        <f t="shared" si="0"/>
        <v>へき地診療所医師派遣強化事業2.沖縄県が行う事業（直接補助）</v>
      </c>
      <c r="G34" s="137" t="s">
        <v>134</v>
      </c>
      <c r="H34" s="151" t="s">
        <v>133</v>
      </c>
    </row>
    <row r="35" spans="1:8" ht="20.100000000000001" hidden="1" customHeight="1">
      <c r="A35" s="182"/>
      <c r="B35" s="443"/>
      <c r="C35" s="156" t="s">
        <v>149</v>
      </c>
      <c r="D35" s="156"/>
      <c r="E35" s="183" t="s">
        <v>150</v>
      </c>
      <c r="F35" s="180" t="str">
        <f t="shared" si="0"/>
        <v>へき地診療所医師派遣強化事業4.都道府県が公的5団体に補助する事業（5を除く）</v>
      </c>
      <c r="G35" s="39" t="s">
        <v>8</v>
      </c>
      <c r="H35" s="151" t="s">
        <v>135</v>
      </c>
    </row>
    <row r="36" spans="1:8" ht="20.100000000000001" hidden="1" customHeight="1" thickBot="1">
      <c r="A36" s="184"/>
      <c r="B36" s="444"/>
      <c r="C36" s="185" t="s">
        <v>149</v>
      </c>
      <c r="D36" s="185"/>
      <c r="E36" s="186" t="s">
        <v>150</v>
      </c>
      <c r="F36" s="187" t="str">
        <f t="shared" si="0"/>
        <v>へき地診療所医師派遣強化事業6.都道府県が補助する事業(4,5以外)</v>
      </c>
      <c r="G36" s="188" t="s">
        <v>130</v>
      </c>
      <c r="H36" s="162" t="s">
        <v>135</v>
      </c>
    </row>
    <row r="37" spans="1:8" ht="20.100000000000001" hidden="1" customHeight="1">
      <c r="A37" s="189" t="s">
        <v>151</v>
      </c>
      <c r="B37" s="442" t="s">
        <v>152</v>
      </c>
      <c r="C37" s="171" t="s">
        <v>123</v>
      </c>
      <c r="D37" s="171"/>
      <c r="E37" s="190" t="s">
        <v>153</v>
      </c>
      <c r="F37" s="191" t="str">
        <f t="shared" si="0"/>
        <v>メディカルコントロール体制強化事業1.都道府県が行う事業（直接補助）</v>
      </c>
      <c r="G37" s="192" t="s">
        <v>2</v>
      </c>
      <c r="H37" s="173" t="s">
        <v>125</v>
      </c>
    </row>
    <row r="38" spans="1:8" ht="20.100000000000001" hidden="1" customHeight="1">
      <c r="A38" s="182"/>
      <c r="B38" s="443"/>
      <c r="C38" s="150" t="s">
        <v>123</v>
      </c>
      <c r="D38" s="150"/>
      <c r="E38" s="179" t="s">
        <v>153</v>
      </c>
      <c r="F38" s="180" t="str">
        <f t="shared" si="0"/>
        <v>メディカルコントロール体制強化事業2.沖縄県が行う事業（直接補助）</v>
      </c>
      <c r="G38" s="137" t="s">
        <v>134</v>
      </c>
      <c r="H38" s="151" t="s">
        <v>125</v>
      </c>
    </row>
    <row r="39" spans="1:8" ht="20.100000000000001" hidden="1" customHeight="1">
      <c r="A39" s="182"/>
      <c r="B39" s="443"/>
      <c r="C39" s="150" t="s">
        <v>126</v>
      </c>
      <c r="D39" s="150"/>
      <c r="E39" s="179" t="s">
        <v>154</v>
      </c>
      <c r="F39" s="180" t="str">
        <f t="shared" si="0"/>
        <v>搬送困難事例受入医療機関支援事業1.都道府県が行う事業（直接補助）</v>
      </c>
      <c r="G39" s="137" t="s">
        <v>2</v>
      </c>
      <c r="H39" s="151" t="s">
        <v>125</v>
      </c>
    </row>
    <row r="40" spans="1:8" ht="20.100000000000001" hidden="1" customHeight="1">
      <c r="A40" s="182"/>
      <c r="B40" s="443"/>
      <c r="C40" s="150" t="s">
        <v>126</v>
      </c>
      <c r="D40" s="150"/>
      <c r="E40" s="179" t="s">
        <v>154</v>
      </c>
      <c r="F40" s="180" t="str">
        <f t="shared" si="0"/>
        <v>搬送困難事例受入医療機関支援事業2.沖縄県が行う事業（直接補助）</v>
      </c>
      <c r="G40" s="137" t="s">
        <v>134</v>
      </c>
      <c r="H40" s="151" t="s">
        <v>125</v>
      </c>
    </row>
    <row r="41" spans="1:8" ht="20.100000000000001" hidden="1" customHeight="1">
      <c r="A41" s="182"/>
      <c r="B41" s="443"/>
      <c r="C41" s="150" t="s">
        <v>126</v>
      </c>
      <c r="D41" s="150"/>
      <c r="E41" s="179" t="s">
        <v>154</v>
      </c>
      <c r="F41" s="180" t="str">
        <f t="shared" si="0"/>
        <v>搬送困難事例受入医療機関支援事業4.都道府県が公的5団体に補助する事業（5を除く）</v>
      </c>
      <c r="G41" s="39" t="s">
        <v>8</v>
      </c>
      <c r="H41" s="151" t="s">
        <v>146</v>
      </c>
    </row>
    <row r="42" spans="1:8" ht="20.100000000000001" hidden="1" customHeight="1">
      <c r="A42" s="182"/>
      <c r="B42" s="443"/>
      <c r="C42" s="150" t="s">
        <v>126</v>
      </c>
      <c r="D42" s="150"/>
      <c r="E42" s="179" t="s">
        <v>154</v>
      </c>
      <c r="F42" s="180" t="str">
        <f t="shared" si="0"/>
        <v>搬送困難事例受入医療機関支援事業6.都道府県が補助する事業(4,5以外)</v>
      </c>
      <c r="G42" s="39" t="s">
        <v>130</v>
      </c>
      <c r="H42" s="151" t="s">
        <v>146</v>
      </c>
    </row>
    <row r="43" spans="1:8" ht="20.100000000000001" hidden="1" customHeight="1">
      <c r="A43" s="182"/>
      <c r="B43" s="443"/>
      <c r="C43" s="150" t="s">
        <v>131</v>
      </c>
      <c r="D43" s="150"/>
      <c r="E43" s="179" t="s">
        <v>155</v>
      </c>
      <c r="F43" s="180" t="str">
        <f t="shared" si="0"/>
        <v>遠隔ICU体制整備促進事業1.都道府県が行う事業（直接補助）</v>
      </c>
      <c r="G43" s="137" t="s">
        <v>2</v>
      </c>
      <c r="H43" s="151" t="s">
        <v>125</v>
      </c>
    </row>
    <row r="44" spans="1:8" ht="20.100000000000001" hidden="1" customHeight="1">
      <c r="A44" s="182"/>
      <c r="B44" s="443"/>
      <c r="C44" s="150" t="s">
        <v>131</v>
      </c>
      <c r="D44" s="150"/>
      <c r="E44" s="179" t="s">
        <v>155</v>
      </c>
      <c r="F44" s="180" t="str">
        <f t="shared" si="0"/>
        <v>遠隔ICU体制整備促進事業2.沖縄県が行う事業（直接補助）</v>
      </c>
      <c r="G44" s="137" t="s">
        <v>134</v>
      </c>
      <c r="H44" s="151" t="s">
        <v>125</v>
      </c>
    </row>
    <row r="45" spans="1:8" ht="20.100000000000001" hidden="1" customHeight="1">
      <c r="A45" s="182"/>
      <c r="B45" s="443"/>
      <c r="C45" s="150" t="s">
        <v>131</v>
      </c>
      <c r="D45" s="150"/>
      <c r="E45" s="179" t="s">
        <v>155</v>
      </c>
      <c r="F45" s="180" t="str">
        <f t="shared" si="0"/>
        <v>遠隔ICU体制整備促進事業4.都道府県が公的5団体に補助する事業（5を除く）</v>
      </c>
      <c r="G45" s="39" t="s">
        <v>8</v>
      </c>
      <c r="H45" s="151" t="s">
        <v>146</v>
      </c>
    </row>
    <row r="46" spans="1:8" ht="20.100000000000001" hidden="1" customHeight="1" thickBot="1">
      <c r="A46" s="184"/>
      <c r="B46" s="444"/>
      <c r="C46" s="160" t="s">
        <v>131</v>
      </c>
      <c r="D46" s="160"/>
      <c r="E46" s="193" t="s">
        <v>155</v>
      </c>
      <c r="F46" s="187" t="str">
        <f t="shared" si="0"/>
        <v>遠隔ICU体制整備促進事業6.都道府県が補助する事業(4,5以外)</v>
      </c>
      <c r="G46" s="188" t="s">
        <v>130</v>
      </c>
      <c r="H46" s="162" t="s">
        <v>146</v>
      </c>
    </row>
    <row r="47" spans="1:8" ht="20.100000000000001" customHeight="1">
      <c r="A47" s="194" t="s">
        <v>156</v>
      </c>
      <c r="B47" s="442" t="s">
        <v>157</v>
      </c>
      <c r="C47" s="171" t="s">
        <v>123</v>
      </c>
      <c r="D47" s="171"/>
      <c r="E47" s="190" t="s">
        <v>158</v>
      </c>
      <c r="F47" s="191" t="str">
        <f t="shared" si="0"/>
        <v>医療施設耐震化促進事業6.都道府県が補助する事業(4,5以外)</v>
      </c>
      <c r="G47" s="195" t="s">
        <v>130</v>
      </c>
      <c r="H47" s="239" t="s">
        <v>159</v>
      </c>
    </row>
    <row r="48" spans="1:8" ht="20.100000000000001" hidden="1" customHeight="1">
      <c r="A48" s="196"/>
      <c r="B48" s="443"/>
      <c r="C48" s="150" t="s">
        <v>126</v>
      </c>
      <c r="D48" s="150"/>
      <c r="E48" s="179" t="s">
        <v>160</v>
      </c>
      <c r="F48" s="180" t="str">
        <f t="shared" si="0"/>
        <v>防災訓練等参加支援事業1.都道府県が行う事業（直接補助）</v>
      </c>
      <c r="G48" s="137" t="s">
        <v>2</v>
      </c>
      <c r="H48" s="151" t="s">
        <v>161</v>
      </c>
    </row>
    <row r="49" spans="1:8" ht="20.100000000000001" hidden="1" customHeight="1">
      <c r="A49" s="196"/>
      <c r="B49" s="443"/>
      <c r="C49" s="150" t="s">
        <v>126</v>
      </c>
      <c r="D49" s="150"/>
      <c r="E49" s="179" t="s">
        <v>160</v>
      </c>
      <c r="F49" s="180" t="str">
        <f t="shared" si="0"/>
        <v>防災訓練等参加支援事業2.沖縄県が行う事業（直接補助）</v>
      </c>
      <c r="G49" s="137" t="s">
        <v>134</v>
      </c>
      <c r="H49" s="151" t="s">
        <v>161</v>
      </c>
    </row>
    <row r="50" spans="1:8" ht="20.100000000000001" hidden="1" customHeight="1">
      <c r="A50" s="196"/>
      <c r="B50" s="443"/>
      <c r="C50" s="150" t="s">
        <v>126</v>
      </c>
      <c r="D50" s="150"/>
      <c r="E50" s="179" t="s">
        <v>160</v>
      </c>
      <c r="F50" s="180" t="str">
        <f t="shared" si="0"/>
        <v>防災訓練等参加支援事業4.都道府県が公的5団体に補助する事業（5を除く）</v>
      </c>
      <c r="G50" s="39" t="s">
        <v>8</v>
      </c>
      <c r="H50" s="151" t="s">
        <v>162</v>
      </c>
    </row>
    <row r="51" spans="1:8" ht="20.100000000000001" hidden="1" customHeight="1">
      <c r="A51" s="196"/>
      <c r="B51" s="443"/>
      <c r="C51" s="150" t="s">
        <v>126</v>
      </c>
      <c r="D51" s="150"/>
      <c r="E51" s="179" t="s">
        <v>160</v>
      </c>
      <c r="F51" s="180" t="str">
        <f t="shared" si="0"/>
        <v>防災訓練等参加支援事業6.都道府県が補助する事業(4,5以外)</v>
      </c>
      <c r="G51" s="39" t="s">
        <v>130</v>
      </c>
      <c r="H51" s="151" t="s">
        <v>162</v>
      </c>
    </row>
    <row r="52" spans="1:8" ht="20.100000000000001" hidden="1" customHeight="1">
      <c r="A52" s="196"/>
      <c r="B52" s="443"/>
      <c r="C52" s="150" t="s">
        <v>131</v>
      </c>
      <c r="D52" s="150"/>
      <c r="E52" s="180" t="s">
        <v>241</v>
      </c>
      <c r="F52" s="180" t="str">
        <f>CONCATENATE(E52,G52)</f>
        <v>DMAT等活動支援事業1.都道府県が行う事業（直接補助）</v>
      </c>
      <c r="G52" s="137" t="s">
        <v>2</v>
      </c>
      <c r="H52" s="151" t="s">
        <v>125</v>
      </c>
    </row>
    <row r="53" spans="1:8" ht="20.100000000000001" hidden="1" customHeight="1">
      <c r="A53" s="196"/>
      <c r="B53" s="443"/>
      <c r="C53" s="150" t="s">
        <v>131</v>
      </c>
      <c r="D53" s="150"/>
      <c r="E53" s="180" t="s">
        <v>419</v>
      </c>
      <c r="F53" s="180" t="str">
        <f t="shared" si="0"/>
        <v>DMAT等活動支援事業2.沖縄県が行う事業（直接補助）</v>
      </c>
      <c r="G53" s="137" t="s">
        <v>134</v>
      </c>
      <c r="H53" s="151" t="s">
        <v>125</v>
      </c>
    </row>
    <row r="54" spans="1:8" ht="20.100000000000001" hidden="1" customHeight="1">
      <c r="A54" s="196"/>
      <c r="B54" s="443"/>
      <c r="C54" s="150" t="s">
        <v>131</v>
      </c>
      <c r="D54" s="150"/>
      <c r="E54" s="180" t="s">
        <v>419</v>
      </c>
      <c r="F54" s="180" t="str">
        <f t="shared" si="0"/>
        <v>DMAT等活動支援事業4.都道府県が公的5団体に補助する事業（5を除く）</v>
      </c>
      <c r="G54" s="39" t="s">
        <v>8</v>
      </c>
      <c r="H54" s="151" t="s">
        <v>129</v>
      </c>
    </row>
    <row r="55" spans="1:8" ht="20.100000000000001" hidden="1" customHeight="1">
      <c r="A55" s="196"/>
      <c r="B55" s="443"/>
      <c r="C55" s="150" t="s">
        <v>131</v>
      </c>
      <c r="D55" s="150"/>
      <c r="E55" s="180" t="s">
        <v>419</v>
      </c>
      <c r="F55" s="180" t="str">
        <f t="shared" si="0"/>
        <v>DMAT等活動支援事業6.都道府県が補助する事業(4,5以外)</v>
      </c>
      <c r="G55" s="39" t="s">
        <v>130</v>
      </c>
      <c r="H55" s="151" t="s">
        <v>129</v>
      </c>
    </row>
    <row r="56" spans="1:8" ht="20.100000000000001" hidden="1" customHeight="1">
      <c r="B56" s="443"/>
      <c r="C56" s="150" t="s">
        <v>137</v>
      </c>
      <c r="D56" s="150"/>
      <c r="E56" s="179" t="s">
        <v>164</v>
      </c>
      <c r="F56" s="180" t="str">
        <f t="shared" si="0"/>
        <v>ＤＭＡＴ訓練事業1.都道府県が行う事業（直接補助）</v>
      </c>
      <c r="G56" s="137" t="s">
        <v>2</v>
      </c>
      <c r="H56" s="151" t="s">
        <v>161</v>
      </c>
    </row>
    <row r="57" spans="1:8" ht="20.100000000000001" hidden="1" customHeight="1">
      <c r="A57" s="196"/>
      <c r="B57" s="443"/>
      <c r="C57" s="150" t="s">
        <v>137</v>
      </c>
      <c r="D57" s="150"/>
      <c r="E57" s="179" t="s">
        <v>164</v>
      </c>
      <c r="F57" s="180" t="str">
        <f t="shared" si="0"/>
        <v>ＤＭＡＴ訓練事業2.沖縄県が行う事業（直接補助）</v>
      </c>
      <c r="G57" s="137" t="s">
        <v>134</v>
      </c>
      <c r="H57" s="151" t="s">
        <v>161</v>
      </c>
    </row>
    <row r="58" spans="1:8" ht="20.25" hidden="1" customHeight="1">
      <c r="A58" s="196"/>
      <c r="B58" s="443"/>
      <c r="C58" s="150" t="s">
        <v>140</v>
      </c>
      <c r="D58" s="150"/>
      <c r="E58" s="179" t="s">
        <v>165</v>
      </c>
      <c r="F58" s="180" t="str">
        <f t="shared" si="0"/>
        <v>ＤＰＡＴ養成支援事業1.都道府県が行う事業（直接補助）</v>
      </c>
      <c r="G58" s="137" t="s">
        <v>2</v>
      </c>
      <c r="H58" s="151" t="s">
        <v>125</v>
      </c>
    </row>
    <row r="59" spans="1:8" ht="20.100000000000001" hidden="1" customHeight="1">
      <c r="A59" s="196"/>
      <c r="B59" s="443"/>
      <c r="C59" s="150" t="s">
        <v>140</v>
      </c>
      <c r="D59" s="150"/>
      <c r="E59" s="179" t="s">
        <v>165</v>
      </c>
      <c r="F59" s="180" t="str">
        <f t="shared" si="0"/>
        <v>ＤＰＡＴ養成支援事業2.沖縄県が行う事業（直接補助）</v>
      </c>
      <c r="G59" s="137" t="s">
        <v>134</v>
      </c>
      <c r="H59" s="151" t="s">
        <v>125</v>
      </c>
    </row>
    <row r="60" spans="1:8" ht="20.100000000000001" hidden="1" customHeight="1" thickBot="1">
      <c r="A60" s="196"/>
      <c r="B60" s="443"/>
      <c r="C60" s="150" t="s">
        <v>140</v>
      </c>
      <c r="D60" s="150"/>
      <c r="E60" s="179" t="s">
        <v>165</v>
      </c>
      <c r="F60" s="180" t="str">
        <f t="shared" si="0"/>
        <v>ＤＰＡＴ養成支援事業3.その他（1.2.以外への直接補助）</v>
      </c>
      <c r="G60" s="138" t="s">
        <v>6</v>
      </c>
      <c r="H60" s="151" t="s">
        <v>125</v>
      </c>
    </row>
    <row r="61" spans="1:8" ht="20.100000000000001" hidden="1" customHeight="1">
      <c r="A61" s="196"/>
      <c r="B61" s="443"/>
      <c r="C61" s="156" t="s">
        <v>142</v>
      </c>
      <c r="D61" s="156"/>
      <c r="E61" s="183" t="s">
        <v>166</v>
      </c>
      <c r="F61" s="180" t="str">
        <f t="shared" si="0"/>
        <v>災害医療コーディネーター研修事業（地域災害医療コーディネーター研修事業）1.都道府県が行う事業（直接補助）</v>
      </c>
      <c r="G61" s="137" t="s">
        <v>2</v>
      </c>
      <c r="H61" s="151" t="s">
        <v>161</v>
      </c>
    </row>
    <row r="62" spans="1:8" ht="20.100000000000001" hidden="1" customHeight="1" thickBot="1">
      <c r="A62" s="197"/>
      <c r="B62" s="444"/>
      <c r="C62" s="185" t="s">
        <v>142</v>
      </c>
      <c r="D62" s="185"/>
      <c r="E62" s="186" t="s">
        <v>166</v>
      </c>
      <c r="F62" s="187" t="str">
        <f t="shared" si="0"/>
        <v>災害医療コーディネーター研修事業（地域災害医療コーディネーター研修事業）2.沖縄県が行う事業（直接補助）</v>
      </c>
      <c r="G62" s="198" t="s">
        <v>134</v>
      </c>
      <c r="H62" s="162" t="s">
        <v>161</v>
      </c>
    </row>
    <row r="63" spans="1:8" ht="20.100000000000001" hidden="1" customHeight="1">
      <c r="A63" s="194" t="s">
        <v>167</v>
      </c>
      <c r="B63" s="442" t="s">
        <v>420</v>
      </c>
      <c r="C63" s="171"/>
      <c r="D63" s="171"/>
      <c r="E63" s="190" t="s">
        <v>169</v>
      </c>
      <c r="F63" s="191" t="str">
        <f t="shared" si="0"/>
        <v>産科医療機関確保事業1.都道府県が行う事業（直接補助）</v>
      </c>
      <c r="G63" s="192" t="s">
        <v>2</v>
      </c>
      <c r="H63" s="173" t="s">
        <v>125</v>
      </c>
    </row>
    <row r="64" spans="1:8" ht="20.100000000000001" hidden="1" customHeight="1" thickBot="1">
      <c r="A64" s="196"/>
      <c r="B64" s="443"/>
      <c r="C64" s="150"/>
      <c r="D64" s="150"/>
      <c r="E64" s="179" t="s">
        <v>169</v>
      </c>
      <c r="F64" s="180" t="str">
        <f>CONCATENATE(E64,G64)</f>
        <v>産科医療機関確保事業2.沖縄県が行う事業（直接補助）</v>
      </c>
      <c r="G64" s="137" t="s">
        <v>134</v>
      </c>
      <c r="H64" s="151" t="s">
        <v>125</v>
      </c>
    </row>
    <row r="65" spans="1:8" ht="20.100000000000001" hidden="1" customHeight="1">
      <c r="A65" s="196"/>
      <c r="B65" s="443"/>
      <c r="C65" s="150"/>
      <c r="D65" s="150"/>
      <c r="E65" s="179" t="s">
        <v>169</v>
      </c>
      <c r="F65" s="180" t="str">
        <f t="shared" si="0"/>
        <v>産科医療機関確保事業4.都道府県が公的5団体に補助する事業（5を除く）</v>
      </c>
      <c r="G65" s="39" t="s">
        <v>8</v>
      </c>
      <c r="H65" s="151" t="s">
        <v>170</v>
      </c>
    </row>
    <row r="66" spans="1:8" ht="20.100000000000001" hidden="1" customHeight="1" thickBot="1">
      <c r="A66" s="197"/>
      <c r="B66" s="444"/>
      <c r="C66" s="160"/>
      <c r="D66" s="160"/>
      <c r="E66" s="193" t="s">
        <v>169</v>
      </c>
      <c r="F66" s="187" t="str">
        <f t="shared" si="0"/>
        <v>産科医療機関確保事業6.都道府県が補助する事業(4,5以外)</v>
      </c>
      <c r="G66" s="188" t="s">
        <v>130</v>
      </c>
      <c r="H66" s="162" t="s">
        <v>170</v>
      </c>
    </row>
    <row r="67" spans="1:8" ht="20.100000000000001" hidden="1" customHeight="1">
      <c r="A67" s="194" t="s">
        <v>171</v>
      </c>
      <c r="B67" s="454" t="s">
        <v>172</v>
      </c>
      <c r="C67" s="199"/>
      <c r="D67" s="199"/>
      <c r="E67" s="200" t="s">
        <v>172</v>
      </c>
      <c r="F67" s="191" t="str">
        <f>CONCATENATE(E67,G67)</f>
        <v>ICTを活用した産科医師不足地域に対する妊産婦モニタリング支援事業1.都道府県が行う事業（直接補助）</v>
      </c>
      <c r="G67" s="201" t="s">
        <v>2</v>
      </c>
      <c r="H67" s="173" t="s">
        <v>71</v>
      </c>
    </row>
    <row r="68" spans="1:8" ht="20.100000000000001" hidden="1" customHeight="1" thickBot="1">
      <c r="A68" s="182"/>
      <c r="B68" s="455"/>
      <c r="C68" s="156"/>
      <c r="D68" s="156"/>
      <c r="E68" s="183" t="s">
        <v>172</v>
      </c>
      <c r="F68" s="180" t="str">
        <f t="shared" ref="F68:F138" si="1">CONCATENATE(E68,G68)</f>
        <v>ICTを活用した産科医師不足地域に対する妊産婦モニタリング支援事業2.沖縄県が行う事業（直接補助）</v>
      </c>
      <c r="G68" s="100" t="s">
        <v>134</v>
      </c>
      <c r="H68" s="151" t="s">
        <v>71</v>
      </c>
    </row>
    <row r="69" spans="1:8" ht="27.75" hidden="1" customHeight="1">
      <c r="A69" s="182"/>
      <c r="B69" s="455"/>
      <c r="C69" s="156"/>
      <c r="D69" s="156"/>
      <c r="E69" s="183" t="s">
        <v>172</v>
      </c>
      <c r="F69" s="180" t="str">
        <f t="shared" si="1"/>
        <v>ICTを活用した産科医師不足地域に対する妊産婦モニタリング支援事業4.都道府県が公的5団体に補助する事業（5を除く）</v>
      </c>
      <c r="G69" s="100" t="s">
        <v>8</v>
      </c>
      <c r="H69" s="151" t="s">
        <v>79</v>
      </c>
    </row>
    <row r="70" spans="1:8" ht="27.75" hidden="1" customHeight="1" thickBot="1">
      <c r="A70" s="184"/>
      <c r="B70" s="456"/>
      <c r="C70" s="185"/>
      <c r="D70" s="185"/>
      <c r="E70" s="186" t="s">
        <v>172</v>
      </c>
      <c r="F70" s="187" t="str">
        <f t="shared" si="1"/>
        <v>ICTを活用した産科医師不足地域に対する妊産婦モニタリング支援事業6.都道府県が補助する事業(4,5以外)</v>
      </c>
      <c r="G70" s="202" t="s">
        <v>12</v>
      </c>
      <c r="H70" s="276" t="s">
        <v>79</v>
      </c>
    </row>
    <row r="71" spans="1:8" ht="20.100000000000001" hidden="1" customHeight="1">
      <c r="A71" s="194" t="s">
        <v>173</v>
      </c>
      <c r="B71" s="442" t="s">
        <v>174</v>
      </c>
      <c r="C71" s="171" t="s">
        <v>176</v>
      </c>
      <c r="D71" s="171"/>
      <c r="E71" s="190" t="s">
        <v>175</v>
      </c>
      <c r="F71" s="191" t="str">
        <f t="shared" si="1"/>
        <v>８０２０運動推進特別事業1.都道府県が行う事業（直接補助）</v>
      </c>
      <c r="G71" s="192" t="s">
        <v>2</v>
      </c>
      <c r="H71" s="277" t="s">
        <v>161</v>
      </c>
    </row>
    <row r="72" spans="1:8" ht="20.100000000000001" hidden="1" customHeight="1">
      <c r="A72" s="196"/>
      <c r="B72" s="443"/>
      <c r="C72" s="150" t="s">
        <v>176</v>
      </c>
      <c r="D72" s="150"/>
      <c r="E72" s="179" t="s">
        <v>175</v>
      </c>
      <c r="F72" s="180" t="str">
        <f t="shared" si="1"/>
        <v>８０２０運動推進特別事業2.沖縄県が行う事業（直接補助）</v>
      </c>
      <c r="G72" s="137" t="s">
        <v>134</v>
      </c>
      <c r="H72" s="233" t="s">
        <v>161</v>
      </c>
    </row>
    <row r="73" spans="1:8" ht="20.100000000000001" hidden="1" customHeight="1">
      <c r="A73" s="196"/>
      <c r="B73" s="443"/>
      <c r="C73" s="150" t="s">
        <v>177</v>
      </c>
      <c r="D73" s="150" t="s">
        <v>123</v>
      </c>
      <c r="E73" s="179" t="s">
        <v>178</v>
      </c>
      <c r="F73" s="180" t="str">
        <f t="shared" si="1"/>
        <v>口腔保健支援センター設置推進事業1.都道府県が行う事業（直接補助）</v>
      </c>
      <c r="G73" s="137" t="s">
        <v>2</v>
      </c>
      <c r="H73" s="233" t="s">
        <v>161</v>
      </c>
    </row>
    <row r="74" spans="1:8" ht="20.100000000000001" hidden="1" customHeight="1">
      <c r="A74" s="196"/>
      <c r="B74" s="443"/>
      <c r="C74" s="150" t="s">
        <v>177</v>
      </c>
      <c r="D74" s="150" t="s">
        <v>123</v>
      </c>
      <c r="E74" s="179" t="s">
        <v>178</v>
      </c>
      <c r="F74" s="180" t="str">
        <f t="shared" si="1"/>
        <v>口腔保健支援センター設置推進事業2.沖縄県が行う事業（直接補助）</v>
      </c>
      <c r="G74" s="137" t="s">
        <v>134</v>
      </c>
      <c r="H74" s="233" t="s">
        <v>161</v>
      </c>
    </row>
    <row r="75" spans="1:8" ht="20.100000000000001" hidden="1" customHeight="1">
      <c r="A75" s="196"/>
      <c r="B75" s="443"/>
      <c r="C75" s="150" t="s">
        <v>177</v>
      </c>
      <c r="D75" s="150" t="s">
        <v>123</v>
      </c>
      <c r="E75" s="179" t="s">
        <v>178</v>
      </c>
      <c r="F75" s="180" t="str">
        <f t="shared" si="1"/>
        <v>口腔保健支援センター設置推進事業3.その他（1.2.以外への直接補助）</v>
      </c>
      <c r="G75" s="138" t="s">
        <v>6</v>
      </c>
      <c r="H75" s="233" t="s">
        <v>161</v>
      </c>
    </row>
    <row r="76" spans="1:8" ht="20.100000000000001" hidden="1" customHeight="1">
      <c r="A76" s="196"/>
      <c r="B76" s="443"/>
      <c r="C76" s="150" t="s">
        <v>177</v>
      </c>
      <c r="D76" s="150" t="s">
        <v>126</v>
      </c>
      <c r="E76" s="179" t="s">
        <v>259</v>
      </c>
      <c r="F76" s="180" t="str">
        <f t="shared" si="1"/>
        <v>歯科疾患予防等事業1.都道府県が行う事業（直接補助）</v>
      </c>
      <c r="G76" s="137" t="s">
        <v>2</v>
      </c>
      <c r="H76" s="233" t="s">
        <v>161</v>
      </c>
    </row>
    <row r="77" spans="1:8" ht="20.100000000000001" hidden="1" customHeight="1">
      <c r="A77" s="196"/>
      <c r="B77" s="443"/>
      <c r="C77" s="150" t="s">
        <v>177</v>
      </c>
      <c r="D77" s="150" t="s">
        <v>126</v>
      </c>
      <c r="E77" s="179" t="s">
        <v>259</v>
      </c>
      <c r="F77" s="180" t="str">
        <f t="shared" si="1"/>
        <v>歯科疾患予防等事業2.沖縄県が行う事業（直接補助）</v>
      </c>
      <c r="G77" s="137" t="s">
        <v>134</v>
      </c>
      <c r="H77" s="233" t="s">
        <v>161</v>
      </c>
    </row>
    <row r="78" spans="1:8" ht="20.100000000000001" hidden="1" customHeight="1">
      <c r="A78" s="196"/>
      <c r="B78" s="443"/>
      <c r="C78" s="150" t="s">
        <v>177</v>
      </c>
      <c r="D78" s="150" t="s">
        <v>126</v>
      </c>
      <c r="E78" s="179" t="s">
        <v>259</v>
      </c>
      <c r="F78" s="180" t="str">
        <f t="shared" si="1"/>
        <v>歯科疾患予防等事業3.その他（1.2.以外への直接補助）</v>
      </c>
      <c r="G78" s="138" t="s">
        <v>6</v>
      </c>
      <c r="H78" s="233" t="s">
        <v>161</v>
      </c>
    </row>
    <row r="79" spans="1:8" ht="20.100000000000001" hidden="1" customHeight="1">
      <c r="A79" s="196"/>
      <c r="B79" s="443"/>
      <c r="C79" s="150" t="s">
        <v>177</v>
      </c>
      <c r="D79" s="150" t="s">
        <v>131</v>
      </c>
      <c r="E79" s="179" t="s">
        <v>262</v>
      </c>
      <c r="F79" s="180" t="str">
        <f t="shared" si="1"/>
        <v>歯科保健医療サービス提供困難者等への歯科保健医療推進等事業1.都道府県が行う事業（直接補助）</v>
      </c>
      <c r="G79" s="137" t="s">
        <v>2</v>
      </c>
      <c r="H79" s="233" t="s">
        <v>161</v>
      </c>
    </row>
    <row r="80" spans="1:8" ht="20.100000000000001" hidden="1" customHeight="1">
      <c r="A80" s="196"/>
      <c r="B80" s="443"/>
      <c r="C80" s="150" t="s">
        <v>177</v>
      </c>
      <c r="D80" s="150" t="s">
        <v>131</v>
      </c>
      <c r="E80" s="179" t="s">
        <v>262</v>
      </c>
      <c r="F80" s="180" t="str">
        <f t="shared" si="1"/>
        <v>歯科保健医療サービス提供困難者等への歯科保健医療推進等事業2.沖縄県が行う事業（直接補助）</v>
      </c>
      <c r="G80" s="137" t="s">
        <v>134</v>
      </c>
      <c r="H80" s="233" t="s">
        <v>161</v>
      </c>
    </row>
    <row r="81" spans="1:8" ht="20.100000000000001" hidden="1" customHeight="1">
      <c r="A81" s="196"/>
      <c r="B81" s="443"/>
      <c r="C81" s="150" t="s">
        <v>177</v>
      </c>
      <c r="D81" s="150" t="s">
        <v>131</v>
      </c>
      <c r="E81" s="179" t="s">
        <v>262</v>
      </c>
      <c r="F81" s="180" t="str">
        <f t="shared" si="1"/>
        <v>歯科保健医療サービス提供困難者等への歯科保健医療推進等事業3.その他（1.2.以外への直接補助）</v>
      </c>
      <c r="G81" s="138" t="s">
        <v>6</v>
      </c>
      <c r="H81" s="233" t="s">
        <v>161</v>
      </c>
    </row>
    <row r="82" spans="1:8" ht="20.100000000000001" hidden="1" customHeight="1">
      <c r="A82" s="196"/>
      <c r="B82" s="443"/>
      <c r="C82" s="150" t="s">
        <v>177</v>
      </c>
      <c r="D82" s="235" t="s">
        <v>137</v>
      </c>
      <c r="E82" s="179" t="s">
        <v>181</v>
      </c>
      <c r="F82" s="180" t="str">
        <f t="shared" si="1"/>
        <v>歯科口腔保健調査研究事業1.都道府県が行う事業（直接補助）</v>
      </c>
      <c r="G82" s="137" t="s">
        <v>2</v>
      </c>
      <c r="H82" s="233" t="s">
        <v>421</v>
      </c>
    </row>
    <row r="83" spans="1:8" ht="20.100000000000001" hidden="1" customHeight="1">
      <c r="A83" s="196"/>
      <c r="B83" s="443"/>
      <c r="C83" s="150" t="s">
        <v>177</v>
      </c>
      <c r="D83" s="235" t="s">
        <v>137</v>
      </c>
      <c r="E83" s="179" t="s">
        <v>181</v>
      </c>
      <c r="F83" s="180" t="str">
        <f t="shared" si="1"/>
        <v>歯科口腔保健調査研究事業2.沖縄県が行う事業（直接補助）</v>
      </c>
      <c r="G83" s="137" t="s">
        <v>134</v>
      </c>
      <c r="H83" s="233" t="s">
        <v>421</v>
      </c>
    </row>
    <row r="84" spans="1:8" ht="20.100000000000001" hidden="1" customHeight="1">
      <c r="A84" s="196"/>
      <c r="B84" s="443"/>
      <c r="C84" s="150" t="s">
        <v>177</v>
      </c>
      <c r="D84" s="235" t="s">
        <v>137</v>
      </c>
      <c r="E84" s="179" t="s">
        <v>181</v>
      </c>
      <c r="F84" s="180" t="str">
        <f t="shared" si="1"/>
        <v>歯科口腔保健調査研究事業3.その他（1.2.以外への直接補助）</v>
      </c>
      <c r="G84" s="137" t="s">
        <v>6</v>
      </c>
      <c r="H84" s="233" t="s">
        <v>421</v>
      </c>
    </row>
    <row r="85" spans="1:8" ht="20.100000000000001" hidden="1" customHeight="1">
      <c r="A85" s="196"/>
      <c r="B85" s="443"/>
      <c r="C85" s="150" t="s">
        <v>177</v>
      </c>
      <c r="D85" s="235" t="s">
        <v>140</v>
      </c>
      <c r="E85" s="179" t="s">
        <v>182</v>
      </c>
      <c r="F85" s="180" t="str">
        <f t="shared" si="1"/>
        <v>多職種連携等調査研究事業1.都道府県が行う事業（直接補助）</v>
      </c>
      <c r="G85" s="137" t="s">
        <v>2</v>
      </c>
      <c r="H85" s="233" t="s">
        <v>161</v>
      </c>
    </row>
    <row r="86" spans="1:8" ht="20.100000000000001" hidden="1" customHeight="1">
      <c r="A86" s="196"/>
      <c r="B86" s="443"/>
      <c r="C86" s="150" t="s">
        <v>177</v>
      </c>
      <c r="D86" s="235" t="s">
        <v>140</v>
      </c>
      <c r="E86" s="179" t="s">
        <v>182</v>
      </c>
      <c r="F86" s="180" t="str">
        <f t="shared" si="1"/>
        <v>多職種連携等調査研究事業2.沖縄県が行う事業（直接補助）</v>
      </c>
      <c r="G86" s="137" t="s">
        <v>134</v>
      </c>
      <c r="H86" s="233" t="s">
        <v>161</v>
      </c>
    </row>
    <row r="87" spans="1:8" ht="20.100000000000001" hidden="1" customHeight="1" thickBot="1">
      <c r="A87" s="197"/>
      <c r="B87" s="444"/>
      <c r="C87" s="160" t="s">
        <v>177</v>
      </c>
      <c r="D87" s="222" t="s">
        <v>140</v>
      </c>
      <c r="E87" s="193" t="s">
        <v>182</v>
      </c>
      <c r="F87" s="187" t="str">
        <f t="shared" si="1"/>
        <v>多職種連携等調査研究事業3.その他（1.2.以外への直接補助）</v>
      </c>
      <c r="G87" s="203" t="s">
        <v>6</v>
      </c>
      <c r="H87" s="276" t="s">
        <v>161</v>
      </c>
    </row>
    <row r="88" spans="1:8" ht="20.100000000000001" hidden="1" customHeight="1">
      <c r="A88" s="457" t="s">
        <v>183</v>
      </c>
      <c r="B88" s="454" t="s">
        <v>184</v>
      </c>
      <c r="C88" s="199"/>
      <c r="D88" s="199"/>
      <c r="E88" s="200" t="s">
        <v>184</v>
      </c>
      <c r="F88" s="191" t="str">
        <f t="shared" si="1"/>
        <v>歯科医療提供体制構築推進事業1.都道府県が行う事業（直接補助）</v>
      </c>
      <c r="G88" s="192" t="s">
        <v>2</v>
      </c>
      <c r="H88" s="277" t="s">
        <v>125</v>
      </c>
    </row>
    <row r="89" spans="1:8" ht="20.100000000000001" hidden="1" customHeight="1" thickBot="1">
      <c r="A89" s="458"/>
      <c r="B89" s="456"/>
      <c r="C89" s="185"/>
      <c r="D89" s="185"/>
      <c r="E89" s="186" t="s">
        <v>184</v>
      </c>
      <c r="F89" s="187" t="str">
        <f t="shared" si="1"/>
        <v>歯科医療提供体制構築推進事業2.沖縄県が行う事業（直接補助）</v>
      </c>
      <c r="G89" s="198" t="s">
        <v>134</v>
      </c>
      <c r="H89" s="276" t="s">
        <v>125</v>
      </c>
    </row>
    <row r="90" spans="1:8" ht="20.100000000000001" hidden="1" customHeight="1">
      <c r="A90" s="196" t="s">
        <v>185</v>
      </c>
      <c r="B90" s="459" t="s">
        <v>186</v>
      </c>
      <c r="C90" s="164" t="s">
        <v>176</v>
      </c>
      <c r="D90" s="164"/>
      <c r="E90" s="204" t="s">
        <v>187</v>
      </c>
      <c r="F90" s="205" t="str">
        <f t="shared" si="1"/>
        <v>医師不足地域の研修医療機関に対する指導医の派遣等1.都道府県が行う事業（直接補助）</v>
      </c>
      <c r="G90" s="206" t="s">
        <v>2</v>
      </c>
      <c r="H90" s="278" t="s">
        <v>125</v>
      </c>
    </row>
    <row r="91" spans="1:8" ht="20.100000000000001" hidden="1" customHeight="1">
      <c r="A91" s="182"/>
      <c r="B91" s="443"/>
      <c r="C91" s="150" t="s">
        <v>176</v>
      </c>
      <c r="D91" s="150"/>
      <c r="E91" s="179" t="s">
        <v>187</v>
      </c>
      <c r="F91" s="180" t="str">
        <f t="shared" si="1"/>
        <v>医師不足地域の研修医療機関に対する指導医の派遣等2.沖縄県が行う事業（直接補助）</v>
      </c>
      <c r="G91" s="137" t="s">
        <v>134</v>
      </c>
      <c r="H91" s="151" t="s">
        <v>125</v>
      </c>
    </row>
    <row r="92" spans="1:8" ht="39" hidden="1" customHeight="1">
      <c r="A92" s="182"/>
      <c r="B92" s="443"/>
      <c r="C92" s="150" t="s">
        <v>176</v>
      </c>
      <c r="D92" s="150"/>
      <c r="E92" s="179" t="s">
        <v>187</v>
      </c>
      <c r="F92" s="180" t="str">
        <f>CONCATENATE(E92,G92)</f>
        <v>医師不足地域の研修医療機関に対する指導医の派遣等4.都道府県が公的5団体に補助する事業（5を除く）</v>
      </c>
      <c r="G92" s="137" t="s">
        <v>8</v>
      </c>
      <c r="H92" s="151" t="s">
        <v>188</v>
      </c>
    </row>
    <row r="93" spans="1:8" ht="39" hidden="1" customHeight="1">
      <c r="A93" s="182"/>
      <c r="B93" s="443"/>
      <c r="C93" s="150" t="s">
        <v>176</v>
      </c>
      <c r="D93" s="150"/>
      <c r="E93" s="179" t="s">
        <v>187</v>
      </c>
      <c r="F93" s="180" t="str">
        <f t="shared" si="1"/>
        <v>医師不足地域の研修医療機関に対する指導医の派遣等6.都道府県が補助する事業(4,5以外)</v>
      </c>
      <c r="G93" s="39" t="s">
        <v>130</v>
      </c>
      <c r="H93" s="151" t="s">
        <v>188</v>
      </c>
    </row>
    <row r="94" spans="1:8" ht="39" hidden="1" customHeight="1">
      <c r="A94" s="182"/>
      <c r="B94" s="443"/>
      <c r="C94" s="150" t="s">
        <v>177</v>
      </c>
      <c r="D94" s="150"/>
      <c r="E94" s="179" t="s">
        <v>189</v>
      </c>
      <c r="F94" s="180" t="str">
        <f t="shared" si="1"/>
        <v>新専門医制度の仕組みに係る地域医療対策協議会事業1.都道府県が行う事業（直接補助）</v>
      </c>
      <c r="G94" s="137" t="s">
        <v>2</v>
      </c>
      <c r="H94" s="151" t="s">
        <v>125</v>
      </c>
    </row>
    <row r="95" spans="1:8" ht="14.25" hidden="1" thickBot="1">
      <c r="A95" s="184"/>
      <c r="B95" s="444"/>
      <c r="C95" s="160" t="s">
        <v>177</v>
      </c>
      <c r="D95" s="160"/>
      <c r="E95" s="193" t="s">
        <v>189</v>
      </c>
      <c r="F95" s="187" t="str">
        <f t="shared" si="1"/>
        <v>新専門医制度の仕組みに係る地域医療対策協議会事業2.沖縄県が行う事業（直接補助）</v>
      </c>
      <c r="G95" s="198" t="s">
        <v>134</v>
      </c>
      <c r="H95" s="162" t="s">
        <v>125</v>
      </c>
    </row>
    <row r="96" spans="1:8" ht="20.100000000000001" hidden="1" customHeight="1">
      <c r="A96" s="194" t="s">
        <v>190</v>
      </c>
      <c r="B96" s="442" t="s">
        <v>422</v>
      </c>
      <c r="C96" s="171" t="s">
        <v>176</v>
      </c>
      <c r="D96" s="171"/>
      <c r="E96" s="207" t="s">
        <v>191</v>
      </c>
      <c r="F96" s="208" t="str">
        <f t="shared" si="1"/>
        <v>地域における外国人患者受入れ体制整備等を協議する場の設置・運営事業1.都道府県が行う事業（直接補助）</v>
      </c>
      <c r="G96" s="209" t="s">
        <v>2</v>
      </c>
      <c r="H96" s="173" t="s">
        <v>125</v>
      </c>
    </row>
    <row r="97" spans="1:8" ht="20.100000000000001" hidden="1" customHeight="1">
      <c r="A97" s="210"/>
      <c r="B97" s="443"/>
      <c r="C97" s="150" t="s">
        <v>176</v>
      </c>
      <c r="D97" s="150"/>
      <c r="E97" s="211" t="s">
        <v>191</v>
      </c>
      <c r="F97" s="212" t="str">
        <f t="shared" si="1"/>
        <v>地域における外国人患者受入れ体制整備等を協議する場の設置・運営事業2.沖縄県が行う事業（直接補助）</v>
      </c>
      <c r="G97" s="138" t="s">
        <v>134</v>
      </c>
      <c r="H97" s="151" t="s">
        <v>125</v>
      </c>
    </row>
    <row r="98" spans="1:8" ht="20.100000000000001" hidden="1" customHeight="1">
      <c r="A98" s="213" t="s">
        <v>192</v>
      </c>
      <c r="B98" s="443"/>
      <c r="C98" s="150" t="s">
        <v>177</v>
      </c>
      <c r="D98" s="150"/>
      <c r="E98" s="211" t="s">
        <v>193</v>
      </c>
      <c r="F98" s="212" t="str">
        <f t="shared" si="1"/>
        <v>医療機関における外国人対応に資するワンストップ窓口設置・運営事業1.都道府県が行う事業（直接補助）</v>
      </c>
      <c r="G98" s="138" t="s">
        <v>2</v>
      </c>
      <c r="H98" s="151" t="s">
        <v>125</v>
      </c>
    </row>
    <row r="99" spans="1:8" ht="20.100000000000001" hidden="1" customHeight="1" thickBot="1">
      <c r="A99" s="197"/>
      <c r="B99" s="444"/>
      <c r="C99" s="160" t="s">
        <v>177</v>
      </c>
      <c r="D99" s="160"/>
      <c r="E99" s="214" t="s">
        <v>193</v>
      </c>
      <c r="F99" s="215" t="str">
        <f t="shared" si="1"/>
        <v>医療機関における外国人対応に資するワンストップ窓口設置・運営事業2.沖縄県が行う事業（直接補助）</v>
      </c>
      <c r="G99" s="203" t="s">
        <v>134</v>
      </c>
      <c r="H99" s="162" t="s">
        <v>125</v>
      </c>
    </row>
    <row r="100" spans="1:8" ht="25.5" hidden="1" customHeight="1">
      <c r="A100" s="194" t="s">
        <v>194</v>
      </c>
      <c r="B100" s="442" t="s">
        <v>195</v>
      </c>
      <c r="C100" s="171"/>
      <c r="D100" s="171"/>
      <c r="E100" s="190" t="s">
        <v>195</v>
      </c>
      <c r="F100" s="191" t="str">
        <f t="shared" si="1"/>
        <v>認定制度を活用した医師少数区域等における勤務の推進事業1.都道府県が行う事業（直接補助）</v>
      </c>
      <c r="G100" s="192" t="s">
        <v>2</v>
      </c>
      <c r="H100" s="173" t="s">
        <v>125</v>
      </c>
    </row>
    <row r="101" spans="1:8" ht="25.5" hidden="1" customHeight="1" thickBot="1">
      <c r="A101" s="196"/>
      <c r="B101" s="443"/>
      <c r="C101" s="150"/>
      <c r="D101" s="150"/>
      <c r="E101" s="179" t="s">
        <v>196</v>
      </c>
      <c r="F101" s="180" t="str">
        <f t="shared" si="1"/>
        <v>認定制度を活用した医師少数区域等における勤務の推進事業2.沖縄県が行う事業（直接補助）</v>
      </c>
      <c r="G101" s="137" t="s">
        <v>134</v>
      </c>
      <c r="H101" s="151" t="s">
        <v>125</v>
      </c>
    </row>
    <row r="102" spans="1:8" ht="25.5" hidden="1" customHeight="1">
      <c r="A102" s="196"/>
      <c r="B102" s="443"/>
      <c r="C102" s="150"/>
      <c r="D102" s="150"/>
      <c r="E102" s="179" t="s">
        <v>196</v>
      </c>
      <c r="F102" s="180" t="str">
        <f t="shared" si="1"/>
        <v>認定制度を活用した医師少数区域等における勤務の推進事業4.都道府県が公的5団体に補助する事業（5を除く）</v>
      </c>
      <c r="G102" s="39" t="s">
        <v>8</v>
      </c>
      <c r="H102" s="151" t="s">
        <v>129</v>
      </c>
    </row>
    <row r="103" spans="1:8" ht="25.5" hidden="1" customHeight="1" thickBot="1">
      <c r="A103" s="197"/>
      <c r="B103" s="444"/>
      <c r="C103" s="160"/>
      <c r="D103" s="160"/>
      <c r="E103" s="193" t="s">
        <v>196</v>
      </c>
      <c r="F103" s="187" t="str">
        <f t="shared" si="1"/>
        <v>認定制度を活用した医師少数区域等における勤務の推進事業6.都道府県が補助する事業(4,5以外)</v>
      </c>
      <c r="G103" s="188" t="s">
        <v>130</v>
      </c>
      <c r="H103" s="162" t="s">
        <v>129</v>
      </c>
    </row>
    <row r="104" spans="1:8" ht="25.5" hidden="1" customHeight="1">
      <c r="A104" s="194" t="s">
        <v>197</v>
      </c>
      <c r="B104" s="448" t="s">
        <v>198</v>
      </c>
      <c r="C104" s="171"/>
      <c r="D104" s="171"/>
      <c r="E104" s="190" t="s">
        <v>198</v>
      </c>
      <c r="F104" s="191" t="str">
        <f t="shared" si="1"/>
        <v>異状死死因究明支援事業1.都道府県が行う事業（直接補助）</v>
      </c>
      <c r="G104" s="192" t="s">
        <v>2</v>
      </c>
      <c r="H104" s="239" t="s">
        <v>125</v>
      </c>
    </row>
    <row r="105" spans="1:8" ht="20.100000000000001" hidden="1" customHeight="1">
      <c r="A105" s="196"/>
      <c r="B105" s="449"/>
      <c r="C105" s="150"/>
      <c r="D105" s="150"/>
      <c r="E105" s="179" t="s">
        <v>198</v>
      </c>
      <c r="F105" s="180" t="str">
        <f t="shared" si="1"/>
        <v>異状死死因究明支援事業2.沖縄県が行う事業（直接補助）</v>
      </c>
      <c r="G105" s="137" t="s">
        <v>134</v>
      </c>
      <c r="H105" s="151" t="s">
        <v>125</v>
      </c>
    </row>
    <row r="106" spans="1:8" ht="20.100000000000001" hidden="1" customHeight="1">
      <c r="A106" s="196"/>
      <c r="B106" s="449"/>
      <c r="C106" s="150"/>
      <c r="D106" s="150"/>
      <c r="E106" s="183" t="s">
        <v>198</v>
      </c>
      <c r="F106" s="180" t="str">
        <f t="shared" si="1"/>
        <v>異状死死因究明支援事業4.都道府県が公的5団体に補助する事業（5を除く）</v>
      </c>
      <c r="G106" s="39" t="s">
        <v>8</v>
      </c>
      <c r="H106" s="151" t="s">
        <v>146</v>
      </c>
    </row>
    <row r="107" spans="1:8" ht="20.100000000000001" hidden="1" customHeight="1" thickBot="1">
      <c r="A107" s="197"/>
      <c r="B107" s="450"/>
      <c r="C107" s="160"/>
      <c r="D107" s="160"/>
      <c r="E107" s="186" t="s">
        <v>198</v>
      </c>
      <c r="F107" s="187" t="str">
        <f t="shared" si="1"/>
        <v>異状死死因究明支援事業6.都道府県が補助する事業(4,5以外)</v>
      </c>
      <c r="G107" s="188" t="s">
        <v>130</v>
      </c>
      <c r="H107" s="162" t="s">
        <v>146</v>
      </c>
    </row>
    <row r="108" spans="1:8" ht="20.100000000000001" hidden="1" customHeight="1">
      <c r="A108" s="194" t="s">
        <v>199</v>
      </c>
      <c r="B108" s="442" t="s">
        <v>200</v>
      </c>
      <c r="C108" s="171" t="s">
        <v>123</v>
      </c>
      <c r="D108" s="171"/>
      <c r="E108" s="200" t="s">
        <v>201</v>
      </c>
      <c r="F108" s="191" t="str">
        <f>CONCATENATE(E108,G108)</f>
        <v>特定感染症指定医療機関運営事業1.都道府県が行う事業（直接補助）</v>
      </c>
      <c r="G108" s="192" t="s">
        <v>2</v>
      </c>
      <c r="H108" s="173" t="s">
        <v>161</v>
      </c>
    </row>
    <row r="109" spans="1:8" ht="20.100000000000001" hidden="1" customHeight="1">
      <c r="A109" s="196"/>
      <c r="B109" s="443"/>
      <c r="C109" s="150" t="s">
        <v>176</v>
      </c>
      <c r="D109" s="150"/>
      <c r="E109" s="183" t="s">
        <v>201</v>
      </c>
      <c r="F109" s="180" t="str">
        <f t="shared" si="1"/>
        <v>特定感染症指定医療機関運営事業2.沖縄県が行う事業（直接補助）</v>
      </c>
      <c r="G109" s="137" t="s">
        <v>134</v>
      </c>
      <c r="H109" s="151" t="s">
        <v>55</v>
      </c>
    </row>
    <row r="110" spans="1:8" ht="20.100000000000001" hidden="1" customHeight="1">
      <c r="A110" s="196"/>
      <c r="B110" s="443"/>
      <c r="C110" s="150" t="s">
        <v>176</v>
      </c>
      <c r="D110" s="150"/>
      <c r="E110" s="183" t="s">
        <v>201</v>
      </c>
      <c r="F110" s="180" t="str">
        <f t="shared" si="1"/>
        <v>特定感染症指定医療機関運営事業3.その他（1.2.以外への直接補助）</v>
      </c>
      <c r="G110" s="137" t="s">
        <v>6</v>
      </c>
      <c r="H110" s="151" t="s">
        <v>55</v>
      </c>
    </row>
    <row r="111" spans="1:8" hidden="1">
      <c r="A111" s="196"/>
      <c r="B111" s="443"/>
      <c r="C111" s="150" t="s">
        <v>177</v>
      </c>
      <c r="D111" s="150"/>
      <c r="E111" s="183" t="s">
        <v>202</v>
      </c>
      <c r="F111" s="180" t="str">
        <f t="shared" si="1"/>
        <v>第一種感染症指定医療機関運営事業1.都道府県が行う事業（直接補助）</v>
      </c>
      <c r="G111" s="137" t="s">
        <v>2</v>
      </c>
      <c r="H111" s="151" t="s">
        <v>125</v>
      </c>
    </row>
    <row r="112" spans="1:8" hidden="1">
      <c r="A112" s="196"/>
      <c r="B112" s="443"/>
      <c r="C112" s="150" t="s">
        <v>177</v>
      </c>
      <c r="D112" s="150"/>
      <c r="E112" s="179" t="s">
        <v>202</v>
      </c>
      <c r="F112" s="180" t="str">
        <f t="shared" si="1"/>
        <v>第一種感染症指定医療機関運営事業2.沖縄県が行う事業（直接補助）</v>
      </c>
      <c r="G112" s="137" t="s">
        <v>134</v>
      </c>
      <c r="H112" s="151" t="s">
        <v>125</v>
      </c>
    </row>
    <row r="113" spans="1:8" hidden="1">
      <c r="A113" s="196"/>
      <c r="B113" s="443"/>
      <c r="C113" s="150" t="s">
        <v>177</v>
      </c>
      <c r="D113" s="150"/>
      <c r="E113" s="179" t="s">
        <v>202</v>
      </c>
      <c r="F113" s="180" t="str">
        <f t="shared" si="1"/>
        <v>第一種感染症指定医療機関運営事業6.都道府県が補助する事業(4,5以外)</v>
      </c>
      <c r="G113" s="39" t="s">
        <v>130</v>
      </c>
      <c r="H113" s="151" t="s">
        <v>129</v>
      </c>
    </row>
    <row r="114" spans="1:8" hidden="1">
      <c r="A114" s="196"/>
      <c r="B114" s="443"/>
      <c r="C114" s="150" t="s">
        <v>203</v>
      </c>
      <c r="D114" s="150"/>
      <c r="E114" s="179" t="s">
        <v>204</v>
      </c>
      <c r="F114" s="180" t="str">
        <f t="shared" si="1"/>
        <v>第二種感染症指定医療機関運営事業1.都道府県が行う事業（直接補助）</v>
      </c>
      <c r="G114" s="137" t="s">
        <v>2</v>
      </c>
      <c r="H114" s="151" t="s">
        <v>125</v>
      </c>
    </row>
    <row r="115" spans="1:8" hidden="1">
      <c r="A115" s="196"/>
      <c r="B115" s="443"/>
      <c r="C115" s="150" t="s">
        <v>203</v>
      </c>
      <c r="D115" s="150"/>
      <c r="E115" s="179" t="s">
        <v>204</v>
      </c>
      <c r="F115" s="180" t="str">
        <f t="shared" si="1"/>
        <v>第二種感染症指定医療機関運営事業2.沖縄県が行う事業（直接補助）</v>
      </c>
      <c r="G115" s="137" t="s">
        <v>134</v>
      </c>
      <c r="H115" s="151" t="s">
        <v>125</v>
      </c>
    </row>
    <row r="116" spans="1:8" ht="14.25" hidden="1" thickBot="1">
      <c r="A116" s="197"/>
      <c r="B116" s="444"/>
      <c r="C116" s="160" t="s">
        <v>203</v>
      </c>
      <c r="D116" s="160"/>
      <c r="E116" s="193" t="s">
        <v>204</v>
      </c>
      <c r="F116" s="187" t="str">
        <f>CONCATENATE(E116,G116)</f>
        <v>第二種感染症指定医療機関運営事業6.都道府県が補助する事業(4,5以外)</v>
      </c>
      <c r="G116" s="188" t="s">
        <v>130</v>
      </c>
      <c r="H116" s="162" t="s">
        <v>129</v>
      </c>
    </row>
    <row r="117" spans="1:8" ht="27.75" hidden="1" thickBot="1">
      <c r="A117" s="252" t="s">
        <v>205</v>
      </c>
      <c r="B117" s="253" t="s">
        <v>423</v>
      </c>
      <c r="C117" s="254"/>
      <c r="D117" s="254"/>
      <c r="E117" s="255" t="s">
        <v>512</v>
      </c>
      <c r="F117" s="256" t="str">
        <f>CONCATENATE(E117,G117)</f>
        <v>新興感染症対応力強化事業（感染対策等に係る研修事業）1.都道府県が行う事業（直接補助）</v>
      </c>
      <c r="G117" s="257" t="s">
        <v>2</v>
      </c>
      <c r="H117" s="258" t="s">
        <v>125</v>
      </c>
    </row>
    <row r="118" spans="1:8" ht="24.75" hidden="1" customHeight="1" thickBot="1">
      <c r="A118" s="269" t="s">
        <v>529</v>
      </c>
      <c r="B118" s="448" t="s">
        <v>519</v>
      </c>
      <c r="C118" s="171"/>
      <c r="D118" s="171"/>
      <c r="E118" s="273" t="s">
        <v>519</v>
      </c>
      <c r="F118" s="262" t="str">
        <f>CONCATENATE(E118,G118)</f>
        <v>重点医師偏在対策支援区域における診療所の承継・開業支援事業1.都道府県が行う事業（直接補助）</v>
      </c>
      <c r="G118" s="209" t="s">
        <v>2</v>
      </c>
      <c r="H118" s="239" t="s">
        <v>535</v>
      </c>
    </row>
    <row r="119" spans="1:8" ht="24.75" customHeight="1">
      <c r="A119" s="228"/>
      <c r="B119" s="449"/>
      <c r="C119" s="150"/>
      <c r="D119" s="150"/>
      <c r="E119" s="267" t="s">
        <v>531</v>
      </c>
      <c r="F119" s="212" t="str">
        <f t="shared" ref="F119" si="2">CONCATENATE(E119,G119)</f>
        <v>重点医師偏在対策支援区域における診療所の承継・開業支援事業4.都道府県が公的5団体に補助する事業（5を除く）</v>
      </c>
      <c r="G119" s="138" t="s">
        <v>8</v>
      </c>
      <c r="H119" s="259" t="s">
        <v>536</v>
      </c>
    </row>
    <row r="120" spans="1:8" ht="24.75" customHeight="1" thickBot="1">
      <c r="A120" s="266"/>
      <c r="B120" s="450"/>
      <c r="C120" s="263"/>
      <c r="D120" s="263"/>
      <c r="E120" s="268" t="s">
        <v>531</v>
      </c>
      <c r="F120" s="264" t="str">
        <f>CONCATENATE(E120,G120)</f>
        <v>重点医師偏在対策支援区域における診療所の承継・開業支援事業6.都道府県が補助する事業(4,5以外)</v>
      </c>
      <c r="G120" s="265" t="s">
        <v>12</v>
      </c>
      <c r="H120" s="266" t="s">
        <v>536</v>
      </c>
    </row>
    <row r="121" spans="1:8" ht="27" hidden="1" customHeight="1" thickBot="1">
      <c r="A121" s="269" t="s">
        <v>530</v>
      </c>
      <c r="B121" s="451" t="s">
        <v>532</v>
      </c>
      <c r="C121" s="164"/>
      <c r="D121" s="164"/>
      <c r="E121" s="272" t="s">
        <v>532</v>
      </c>
      <c r="F121" s="229" t="str">
        <f>CONCATENATE(E121,G121)</f>
        <v>重点医師偏在対策支援区域の医療機関に医師を派遣する派遣元医療機関支援事業1.都道府県が行う事業（直接補助）</v>
      </c>
      <c r="G121" s="271" t="s">
        <v>2</v>
      </c>
      <c r="H121" s="260" t="s">
        <v>535</v>
      </c>
    </row>
    <row r="122" spans="1:8" ht="27" customHeight="1">
      <c r="A122" s="244"/>
      <c r="B122" s="452"/>
      <c r="C122" s="150"/>
      <c r="D122" s="150"/>
      <c r="E122" s="267" t="s">
        <v>521</v>
      </c>
      <c r="F122" s="229" t="str">
        <f t="shared" ref="F122:F123" si="3">CONCATENATE(E122,G122)</f>
        <v>重点医師偏在対策支援区域の医療機関に医師を派遣する派遣元医療機関支援事業4.都道府県が公的5団体に補助する事業（5を除く）</v>
      </c>
      <c r="G122" s="138" t="s">
        <v>8</v>
      </c>
      <c r="H122" s="259" t="s">
        <v>537</v>
      </c>
    </row>
    <row r="123" spans="1:8" ht="27" customHeight="1" thickBot="1">
      <c r="A123" s="251"/>
      <c r="B123" s="453"/>
      <c r="C123" s="263"/>
      <c r="D123" s="263"/>
      <c r="E123" s="275" t="s">
        <v>532</v>
      </c>
      <c r="F123" s="215" t="str">
        <f t="shared" si="3"/>
        <v>重点医師偏在対策支援区域の医療機関に医師を派遣する派遣元医療機関支援事業6.都道府県が補助する事業(4,5以外)</v>
      </c>
      <c r="G123" s="198" t="s">
        <v>12</v>
      </c>
      <c r="H123" s="266" t="s">
        <v>537</v>
      </c>
    </row>
    <row r="124" spans="1:8" ht="27" hidden="1" customHeight="1" thickBot="1">
      <c r="A124" s="225" t="s">
        <v>533</v>
      </c>
      <c r="B124" s="445" t="s">
        <v>534</v>
      </c>
      <c r="C124" s="261"/>
      <c r="D124" s="221"/>
      <c r="E124" s="272" t="s">
        <v>534</v>
      </c>
      <c r="F124" s="208" t="str">
        <f>CONCATENATE(E124,G124)</f>
        <v>重点医師偏在対策支援区域における医師の勤務・生活環境改善のための代替医師確保支援事業1.都道府県が行う事業（直接補助）</v>
      </c>
      <c r="G124" s="271" t="s">
        <v>2</v>
      </c>
      <c r="H124" s="260" t="s">
        <v>71</v>
      </c>
    </row>
    <row r="125" spans="1:8" ht="27" customHeight="1">
      <c r="A125" s="274"/>
      <c r="B125" s="446"/>
      <c r="C125" s="221"/>
      <c r="D125" s="221"/>
      <c r="E125" s="272" t="s">
        <v>534</v>
      </c>
      <c r="F125" s="229" t="str">
        <f t="shared" ref="F125:F126" si="4">CONCATENATE(E125,G125)</f>
        <v>重点医師偏在対策支援区域における医師の勤務・生活環境改善のための代替医師確保支援事業4.都道府県が公的5団体に補助する事業（5を除く）</v>
      </c>
      <c r="G125" s="138" t="s">
        <v>8</v>
      </c>
      <c r="H125" s="260" t="s">
        <v>538</v>
      </c>
    </row>
    <row r="126" spans="1:8" ht="27.75" thickBot="1">
      <c r="A126" s="270"/>
      <c r="B126" s="447"/>
      <c r="C126" s="263"/>
      <c r="D126" s="221"/>
      <c r="E126" s="268" t="s">
        <v>534</v>
      </c>
      <c r="F126" s="230" t="str">
        <f t="shared" si="4"/>
        <v>重点医師偏在対策支援区域における医師の勤務・生活環境改善のための代替医師確保支援事業6.都道府県が補助する事業(4,5以外)</v>
      </c>
      <c r="G126" s="265" t="s">
        <v>12</v>
      </c>
      <c r="H126" s="228" t="s">
        <v>538</v>
      </c>
    </row>
    <row r="127" spans="1:8" hidden="1">
      <c r="A127" s="171" t="s">
        <v>286</v>
      </c>
      <c r="B127" s="172"/>
      <c r="C127" s="171"/>
      <c r="D127" s="171"/>
      <c r="E127" s="190" t="s">
        <v>287</v>
      </c>
      <c r="F127" s="191" t="str">
        <f t="shared" si="1"/>
        <v>小児救急電話相談情報収集分析事業（♯8000情報収集分析事業）3.その他（1.2.以外への直接補助）</v>
      </c>
      <c r="G127" s="195" t="s">
        <v>6</v>
      </c>
      <c r="H127" s="173" t="s">
        <v>71</v>
      </c>
    </row>
    <row r="128" spans="1:8" hidden="1">
      <c r="A128" s="150" t="s">
        <v>288</v>
      </c>
      <c r="B128" s="152"/>
      <c r="C128" s="150"/>
      <c r="D128" s="150"/>
      <c r="E128" s="179" t="s">
        <v>289</v>
      </c>
      <c r="F128" s="180" t="str">
        <f t="shared" si="1"/>
        <v>災害医療チーム養成支援事業3.その他（1.2.以外への直接補助）</v>
      </c>
      <c r="G128" s="39" t="s">
        <v>6</v>
      </c>
      <c r="H128" s="151" t="s">
        <v>71</v>
      </c>
    </row>
    <row r="129" spans="1:8" hidden="1">
      <c r="A129" s="150" t="s">
        <v>290</v>
      </c>
      <c r="B129" s="152"/>
      <c r="C129" s="150"/>
      <c r="D129" s="150"/>
      <c r="E129" s="179" t="s">
        <v>291</v>
      </c>
      <c r="F129" s="180" t="str">
        <f t="shared" si="1"/>
        <v>外傷外科医等養成研修事業3.その他（1.2.以外への直接補助）</v>
      </c>
      <c r="G129" s="39" t="s">
        <v>6</v>
      </c>
      <c r="H129" s="151" t="s">
        <v>71</v>
      </c>
    </row>
    <row r="130" spans="1:8" hidden="1">
      <c r="A130" s="150" t="s">
        <v>292</v>
      </c>
      <c r="B130" s="153"/>
      <c r="C130" s="150"/>
      <c r="D130" s="150"/>
      <c r="E130" s="179" t="s">
        <v>293</v>
      </c>
      <c r="F130" s="180" t="str">
        <f t="shared" si="1"/>
        <v>歯科補てつ物製作過程等の情報提供推進事業3.その他（1.2.以外への直接補助）</v>
      </c>
      <c r="G130" s="39" t="s">
        <v>6</v>
      </c>
      <c r="H130" s="151" t="s">
        <v>71</v>
      </c>
    </row>
    <row r="131" spans="1:8" hidden="1">
      <c r="A131" s="150" t="s">
        <v>294</v>
      </c>
      <c r="B131" s="152"/>
      <c r="C131" s="150"/>
      <c r="D131" s="150"/>
      <c r="E131" s="179" t="s">
        <v>295</v>
      </c>
      <c r="F131" s="180" t="str">
        <f t="shared" si="1"/>
        <v>歯科衛生士の人材確保実証事業3.その他（1.2.以外への直接補助）</v>
      </c>
      <c r="G131" s="39" t="s">
        <v>6</v>
      </c>
      <c r="H131" s="151" t="s">
        <v>71</v>
      </c>
    </row>
    <row r="132" spans="1:8" hidden="1">
      <c r="A132" s="150" t="s">
        <v>296</v>
      </c>
      <c r="B132" s="152"/>
      <c r="C132" s="150"/>
      <c r="D132" s="150"/>
      <c r="E132" s="179" t="s">
        <v>297</v>
      </c>
      <c r="F132" s="180" t="str">
        <f t="shared" si="1"/>
        <v>歯科技工士の人材確保対策事業3.その他（1.2.以外への直接補助）</v>
      </c>
      <c r="G132" s="39" t="s">
        <v>6</v>
      </c>
      <c r="H132" s="151" t="s">
        <v>71</v>
      </c>
    </row>
    <row r="133" spans="1:8" hidden="1">
      <c r="A133" s="150" t="s">
        <v>298</v>
      </c>
      <c r="B133" s="152"/>
      <c r="C133" s="150"/>
      <c r="D133" s="150"/>
      <c r="E133" s="179" t="s">
        <v>299</v>
      </c>
      <c r="F133" s="180" t="str">
        <f t="shared" si="1"/>
        <v>医療関係職種実習施設指導者等養成講習会事業3.その他（1.2.以外への直接補助）</v>
      </c>
      <c r="G133" s="39" t="s">
        <v>6</v>
      </c>
      <c r="H133" s="151" t="s">
        <v>71</v>
      </c>
    </row>
    <row r="134" spans="1:8" ht="40.5" hidden="1">
      <c r="A134" s="150" t="s">
        <v>300</v>
      </c>
      <c r="B134" s="152" t="s">
        <v>301</v>
      </c>
      <c r="C134" s="150" t="s">
        <v>176</v>
      </c>
      <c r="D134" s="150"/>
      <c r="E134" s="179" t="s">
        <v>302</v>
      </c>
      <c r="F134" s="180" t="str">
        <f t="shared" si="1"/>
        <v>プログラム責任者講習会事業3.その他（1.2.以外への直接補助）</v>
      </c>
      <c r="G134" s="39" t="s">
        <v>6</v>
      </c>
      <c r="H134" s="151" t="s">
        <v>71</v>
      </c>
    </row>
    <row r="135" spans="1:8" hidden="1">
      <c r="B135" s="152"/>
      <c r="C135" s="150" t="s">
        <v>177</v>
      </c>
      <c r="D135" s="150"/>
      <c r="E135" s="179" t="s">
        <v>303</v>
      </c>
      <c r="F135" s="180" t="str">
        <f t="shared" si="1"/>
        <v>臨床研修活性化推進特別事業3.その他（1.2.以外への直接補助）</v>
      </c>
      <c r="G135" s="39" t="s">
        <v>6</v>
      </c>
      <c r="H135" s="151" t="s">
        <v>71</v>
      </c>
    </row>
    <row r="136" spans="1:8" hidden="1">
      <c r="A136" s="150" t="s">
        <v>304</v>
      </c>
      <c r="B136" s="151"/>
      <c r="C136" s="150"/>
      <c r="D136" s="150"/>
      <c r="E136" s="179" t="s">
        <v>305</v>
      </c>
      <c r="F136" s="180" t="str">
        <f t="shared" si="1"/>
        <v>総合的な診療能力を持つ医師養成の推進事業3.その他（1.2.以外への直接補助）</v>
      </c>
      <c r="G136" s="39" t="s">
        <v>6</v>
      </c>
      <c r="H136" s="151" t="s">
        <v>71</v>
      </c>
    </row>
    <row r="137" spans="1:8" hidden="1">
      <c r="A137" s="150" t="s">
        <v>306</v>
      </c>
      <c r="B137" s="152"/>
      <c r="C137" s="150"/>
      <c r="D137" s="150"/>
      <c r="E137" s="179" t="s">
        <v>307</v>
      </c>
      <c r="F137" s="180" t="str">
        <f t="shared" si="1"/>
        <v>実践的な手術手技向上研修事業3.その他（1.2.以外への直接補助）</v>
      </c>
      <c r="G137" s="39" t="s">
        <v>6</v>
      </c>
      <c r="H137" s="151" t="s">
        <v>71</v>
      </c>
    </row>
    <row r="138" spans="1:8" hidden="1">
      <c r="A138" s="150" t="s">
        <v>308</v>
      </c>
      <c r="B138" s="152"/>
      <c r="C138" s="150"/>
      <c r="D138" s="150"/>
      <c r="E138" s="179" t="s">
        <v>309</v>
      </c>
      <c r="F138" s="180" t="str">
        <f t="shared" si="1"/>
        <v>子育て世代の医療職支援事業3.その他（1.2.以外への直接補助）</v>
      </c>
      <c r="G138" s="39" t="s">
        <v>6</v>
      </c>
      <c r="H138" s="151" t="s">
        <v>71</v>
      </c>
    </row>
    <row r="139" spans="1:8" hidden="1">
      <c r="A139" s="150" t="s">
        <v>310</v>
      </c>
      <c r="B139" s="152"/>
      <c r="C139" s="150"/>
      <c r="D139" s="150"/>
      <c r="E139" s="179" t="s">
        <v>311</v>
      </c>
      <c r="F139" s="180" t="str">
        <f t="shared" ref="F139:F183" si="5">CONCATENATE(E139,G139)</f>
        <v>外国人患者受入れに資する医療機関認証制度等推進事業3.その他（1.2.以外への直接補助）</v>
      </c>
      <c r="G139" s="39" t="s">
        <v>6</v>
      </c>
      <c r="H139" s="151" t="s">
        <v>71</v>
      </c>
    </row>
    <row r="140" spans="1:8" hidden="1">
      <c r="A140" s="150" t="s">
        <v>312</v>
      </c>
      <c r="B140" s="153"/>
      <c r="C140" s="150"/>
      <c r="D140" s="150"/>
      <c r="E140" s="179" t="s">
        <v>313</v>
      </c>
      <c r="F140" s="180" t="str">
        <f t="shared" si="5"/>
        <v>医療通訳者、外国人患者受入れ医療コーディネーター配置等支援事業3.その他（1.2.以外への直接補助）</v>
      </c>
      <c r="G140" s="39" t="s">
        <v>6</v>
      </c>
      <c r="H140" s="151" t="s">
        <v>71</v>
      </c>
    </row>
    <row r="141" spans="1:8" hidden="1">
      <c r="A141" s="150" t="s">
        <v>314</v>
      </c>
      <c r="B141" s="152"/>
      <c r="C141" s="150"/>
      <c r="D141" s="150"/>
      <c r="E141" s="179" t="s">
        <v>315</v>
      </c>
      <c r="F141" s="180" t="str">
        <f t="shared" si="5"/>
        <v>団体契約を通じた電話医療通訳の利用促進事業3.その他（1.2.以外への直接補助）</v>
      </c>
      <c r="G141" s="39" t="s">
        <v>6</v>
      </c>
      <c r="H141" s="151" t="s">
        <v>71</v>
      </c>
    </row>
    <row r="142" spans="1:8" hidden="1">
      <c r="A142" s="150" t="s">
        <v>316</v>
      </c>
      <c r="B142" s="152"/>
      <c r="C142" s="150"/>
      <c r="D142" s="150"/>
      <c r="E142" s="179" t="s">
        <v>317</v>
      </c>
      <c r="F142" s="180" t="str">
        <f t="shared" si="5"/>
        <v>医療国際展開推進等事業（ＷＨＯ事前認証取得等及び国際公共調達推進事業）3.その他（1.2.以外への直接補助）</v>
      </c>
      <c r="G142" s="39" t="s">
        <v>6</v>
      </c>
      <c r="H142" s="151" t="s">
        <v>71</v>
      </c>
    </row>
    <row r="143" spans="1:8" hidden="1">
      <c r="A143" s="150" t="s">
        <v>318</v>
      </c>
      <c r="B143" s="152"/>
      <c r="C143" s="150"/>
      <c r="D143" s="150"/>
      <c r="E143" s="179" t="s">
        <v>319</v>
      </c>
      <c r="F143" s="180" t="str">
        <f t="shared" si="5"/>
        <v>医療の質向上のための体制整備事業3.その他（1.2.以外への直接補助）</v>
      </c>
      <c r="G143" s="39" t="s">
        <v>6</v>
      </c>
      <c r="H143" s="151" t="s">
        <v>71</v>
      </c>
    </row>
    <row r="144" spans="1:8" hidden="1">
      <c r="A144" s="150" t="s">
        <v>320</v>
      </c>
      <c r="B144" s="152"/>
      <c r="C144" s="150"/>
      <c r="D144" s="150"/>
      <c r="E144" s="179" t="s">
        <v>321</v>
      </c>
      <c r="F144" s="180" t="str">
        <f t="shared" si="5"/>
        <v>補聴器販売者の技能向上研修等事業3.その他（1.2.以外への直接補助）</v>
      </c>
      <c r="G144" s="39" t="s">
        <v>6</v>
      </c>
      <c r="H144" s="151" t="s">
        <v>71</v>
      </c>
    </row>
    <row r="145" spans="1:8" hidden="1">
      <c r="A145" s="150" t="s">
        <v>322</v>
      </c>
      <c r="B145" s="152"/>
      <c r="C145" s="150"/>
      <c r="D145" s="150"/>
      <c r="E145" s="179" t="s">
        <v>323</v>
      </c>
      <c r="F145" s="180" t="str">
        <f>CONCATENATE(E145,G145)</f>
        <v>特定機能病院管理者研修事業3.その他（1.2.以外への直接補助）</v>
      </c>
      <c r="G145" s="39" t="s">
        <v>6</v>
      </c>
      <c r="H145" s="151" t="s">
        <v>71</v>
      </c>
    </row>
    <row r="146" spans="1:8" hidden="1">
      <c r="A146" s="150" t="s">
        <v>324</v>
      </c>
      <c r="B146" s="152"/>
      <c r="C146" s="150"/>
      <c r="D146" s="150"/>
      <c r="E146" s="179" t="s">
        <v>325</v>
      </c>
      <c r="F146" s="180" t="str">
        <f t="shared" si="5"/>
        <v>看護教員等養成支援事業（通信制教育）3.その他（1.2.以外への直接補助）</v>
      </c>
      <c r="G146" s="39" t="s">
        <v>6</v>
      </c>
      <c r="H146" s="151" t="s">
        <v>71</v>
      </c>
    </row>
    <row r="147" spans="1:8" hidden="1">
      <c r="A147" s="150" t="s">
        <v>326</v>
      </c>
      <c r="B147" s="153"/>
      <c r="C147" s="150"/>
      <c r="D147" s="150"/>
      <c r="E147" s="179" t="s">
        <v>327</v>
      </c>
      <c r="F147" s="180" t="str">
        <f t="shared" si="5"/>
        <v>ICTを活用した在宅看取りに関する研修推進事業3.その他（1.2.以外への直接補助）</v>
      </c>
      <c r="G147" s="39" t="s">
        <v>6</v>
      </c>
      <c r="H147" s="151" t="s">
        <v>71</v>
      </c>
    </row>
    <row r="148" spans="1:8" hidden="1">
      <c r="A148" s="150" t="s">
        <v>328</v>
      </c>
      <c r="B148" s="152"/>
      <c r="C148" s="150"/>
      <c r="D148" s="150"/>
      <c r="E148" s="179" t="s">
        <v>424</v>
      </c>
      <c r="F148" s="180" t="str">
        <f t="shared" si="5"/>
        <v>看護職員確保対策特別事業3.その他（1.2.以外への直接補助）</v>
      </c>
      <c r="G148" s="39" t="s">
        <v>6</v>
      </c>
      <c r="H148" s="151" t="s">
        <v>71</v>
      </c>
    </row>
    <row r="149" spans="1:8" ht="40.5" hidden="1">
      <c r="A149" s="150" t="s">
        <v>330</v>
      </c>
      <c r="B149" s="152" t="s">
        <v>333</v>
      </c>
      <c r="C149" s="150" t="s">
        <v>176</v>
      </c>
      <c r="D149" s="150"/>
      <c r="E149" s="179" t="s">
        <v>334</v>
      </c>
      <c r="F149" s="180" t="str">
        <f t="shared" si="5"/>
        <v>看護師の特定行為に係る指導者育成事業3.その他（1.2.以外への直接補助）</v>
      </c>
      <c r="G149" s="39" t="s">
        <v>6</v>
      </c>
      <c r="H149" s="151" t="s">
        <v>71</v>
      </c>
    </row>
    <row r="150" spans="1:8" hidden="1">
      <c r="B150" s="152"/>
      <c r="C150" s="150" t="s">
        <v>177</v>
      </c>
      <c r="D150" s="150"/>
      <c r="E150" s="179" t="s">
        <v>335</v>
      </c>
      <c r="F150" s="180" t="str">
        <f t="shared" si="5"/>
        <v>看護師の特定行為に係る指導者リーダー育成事業3.その他（1.2.以外への直接補助）</v>
      </c>
      <c r="G150" s="39" t="s">
        <v>6</v>
      </c>
      <c r="H150" s="151" t="s">
        <v>71</v>
      </c>
    </row>
    <row r="151" spans="1:8" hidden="1">
      <c r="A151" s="150"/>
      <c r="B151" s="152"/>
      <c r="C151" s="150" t="s">
        <v>203</v>
      </c>
      <c r="D151" s="150"/>
      <c r="E151" s="179" t="s">
        <v>336</v>
      </c>
      <c r="F151" s="180" t="str">
        <f t="shared" si="5"/>
        <v>看護師の特定行為研修に係る実態調査・分析等事業3.その他（1.2.以外への直接補助）</v>
      </c>
      <c r="G151" s="39" t="s">
        <v>6</v>
      </c>
      <c r="H151" s="151" t="s">
        <v>71</v>
      </c>
    </row>
    <row r="152" spans="1:8" hidden="1">
      <c r="A152" s="150" t="s">
        <v>332</v>
      </c>
      <c r="B152" s="152"/>
      <c r="C152" s="150"/>
      <c r="D152" s="150"/>
      <c r="E152" s="179" t="s">
        <v>338</v>
      </c>
      <c r="F152" s="180" t="str">
        <f t="shared" si="5"/>
        <v>看護師の特定行為に係る研修機関導入促進支援事業3.その他（1.2.以外への直接補助）</v>
      </c>
      <c r="G152" s="39" t="s">
        <v>6</v>
      </c>
      <c r="H152" s="151" t="s">
        <v>71</v>
      </c>
    </row>
    <row r="153" spans="1:8" hidden="1">
      <c r="A153" s="150" t="s">
        <v>337</v>
      </c>
      <c r="B153" s="153"/>
      <c r="C153" s="150"/>
      <c r="D153" s="150"/>
      <c r="E153" s="179" t="s">
        <v>340</v>
      </c>
      <c r="F153" s="180" t="str">
        <f t="shared" si="5"/>
        <v>看護師の特定行為に係る指定研修機関運営事業3.その他（1.2.以外への直接補助）</v>
      </c>
      <c r="G153" s="39" t="s">
        <v>6</v>
      </c>
      <c r="H153" s="151" t="s">
        <v>71</v>
      </c>
    </row>
    <row r="154" spans="1:8" hidden="1">
      <c r="A154" s="150" t="s">
        <v>339</v>
      </c>
      <c r="B154" s="152"/>
      <c r="C154" s="150"/>
      <c r="D154" s="150"/>
      <c r="E154" s="179" t="s">
        <v>342</v>
      </c>
      <c r="F154" s="180" t="str">
        <f t="shared" si="5"/>
        <v>看護師の特定行為に係る研修機関拡充支援事業3.その他（1.2.以外への直接補助）</v>
      </c>
      <c r="G154" s="39" t="s">
        <v>6</v>
      </c>
      <c r="H154" s="151" t="s">
        <v>71</v>
      </c>
    </row>
    <row r="155" spans="1:8" ht="40.5" hidden="1">
      <c r="A155" s="150" t="s">
        <v>341</v>
      </c>
      <c r="B155" s="152" t="s">
        <v>344</v>
      </c>
      <c r="C155" s="150" t="s">
        <v>176</v>
      </c>
      <c r="D155" s="150"/>
      <c r="E155" s="179" t="s">
        <v>425</v>
      </c>
      <c r="F155" s="180" t="str">
        <f t="shared" si="5"/>
        <v>特定行為研修の組織定着化に係る事業3.その他（1.2.以外への直接補助）</v>
      </c>
      <c r="G155" s="39" t="s">
        <v>6</v>
      </c>
      <c r="H155" s="151" t="s">
        <v>71</v>
      </c>
    </row>
    <row r="156" spans="1:8" hidden="1">
      <c r="A156" s="150"/>
      <c r="B156" s="152"/>
      <c r="C156" s="150" t="s">
        <v>177</v>
      </c>
      <c r="D156" s="150"/>
      <c r="E156" s="179" t="s">
        <v>426</v>
      </c>
      <c r="F156" s="180" t="str">
        <f t="shared" si="5"/>
        <v>特定行為研修の組織定着化支援事業推進に係るワークショップ等開催事業3.その他（1.2.以外への直接補助）</v>
      </c>
      <c r="G156" s="39" t="s">
        <v>6</v>
      </c>
      <c r="H156" s="151" t="s">
        <v>71</v>
      </c>
    </row>
    <row r="157" spans="1:8" hidden="1">
      <c r="A157" s="148" t="s">
        <v>343</v>
      </c>
      <c r="B157" s="152"/>
      <c r="C157" s="150"/>
      <c r="D157" s="150"/>
      <c r="E157" s="179" t="s">
        <v>348</v>
      </c>
      <c r="F157" s="180" t="str">
        <f t="shared" si="5"/>
        <v>看護教員教務主任養成講習会事業3.その他（1.2.以外への直接補助）</v>
      </c>
      <c r="G157" s="39" t="s">
        <v>6</v>
      </c>
      <c r="H157" s="151" t="s">
        <v>71</v>
      </c>
    </row>
    <row r="158" spans="1:8" hidden="1">
      <c r="A158" s="150" t="s">
        <v>347</v>
      </c>
      <c r="B158" s="152"/>
      <c r="C158" s="150"/>
      <c r="D158" s="150"/>
      <c r="E158" s="179" t="s">
        <v>350</v>
      </c>
      <c r="F158" s="180" t="str">
        <f t="shared" si="5"/>
        <v>死体検案医を対象とした死体検案相談事業3.その他（1.2.以外への直接補助）</v>
      </c>
      <c r="G158" s="39" t="s">
        <v>6</v>
      </c>
      <c r="H158" s="151" t="s">
        <v>71</v>
      </c>
    </row>
    <row r="159" spans="1:8" hidden="1">
      <c r="A159" s="150" t="s">
        <v>349</v>
      </c>
      <c r="B159" s="152"/>
      <c r="C159" s="150" t="s">
        <v>176</v>
      </c>
      <c r="D159" s="150"/>
      <c r="E159" s="179" t="s">
        <v>352</v>
      </c>
      <c r="F159" s="180" t="str">
        <f t="shared" si="5"/>
        <v>検案・解剖拠点モデル事業3.その他（1.2.以外への直接補助）</v>
      </c>
      <c r="G159" s="39" t="s">
        <v>6</v>
      </c>
      <c r="H159" s="151" t="s">
        <v>71</v>
      </c>
    </row>
    <row r="160" spans="1:8" ht="27" hidden="1">
      <c r="A160" s="150"/>
      <c r="B160" s="152" t="s">
        <v>353</v>
      </c>
      <c r="C160" s="150" t="s">
        <v>177</v>
      </c>
      <c r="D160" s="150"/>
      <c r="E160" s="179" t="s">
        <v>354</v>
      </c>
      <c r="F160" s="180" t="str">
        <f t="shared" si="5"/>
        <v>薬毒物検査拠点モデル事業3.その他（1.2.以外への直接補助）</v>
      </c>
      <c r="G160" s="39" t="s">
        <v>6</v>
      </c>
      <c r="H160" s="151" t="s">
        <v>71</v>
      </c>
    </row>
    <row r="161" spans="1:8" hidden="1">
      <c r="A161" s="150" t="s">
        <v>351</v>
      </c>
      <c r="B161" s="152"/>
      <c r="C161" s="150"/>
      <c r="D161" s="150"/>
      <c r="E161" s="179" t="s">
        <v>356</v>
      </c>
      <c r="F161" s="180" t="str">
        <f t="shared" si="5"/>
        <v>認定エンバーマー養成研修事業3.その他（1.2.以外への直接補助）</v>
      </c>
      <c r="G161" s="39" t="s">
        <v>6</v>
      </c>
      <c r="H161" s="151" t="s">
        <v>71</v>
      </c>
    </row>
    <row r="162" spans="1:8" hidden="1">
      <c r="A162" s="150" t="s">
        <v>355</v>
      </c>
      <c r="B162" s="152"/>
      <c r="C162" s="150"/>
      <c r="D162" s="150"/>
      <c r="E162" s="179" t="s">
        <v>427</v>
      </c>
      <c r="F162" s="180" t="str">
        <f t="shared" si="5"/>
        <v>情報通信機器を利用した死亡診断等検証事業3.その他（1.2.以外への直接補助）</v>
      </c>
      <c r="G162" s="39" t="s">
        <v>6</v>
      </c>
      <c r="H162" s="151" t="s">
        <v>71</v>
      </c>
    </row>
    <row r="163" spans="1:8" hidden="1">
      <c r="A163" s="150" t="s">
        <v>357</v>
      </c>
      <c r="B163" s="153"/>
      <c r="C163" s="150"/>
      <c r="D163" s="150"/>
      <c r="E163" s="179" t="s">
        <v>360</v>
      </c>
      <c r="F163" s="180" t="str">
        <f t="shared" si="5"/>
        <v>「統合医療」に係る情報発信等推進事業3.その他（1.2.以外への直接補助）</v>
      </c>
      <c r="G163" s="39" t="s">
        <v>6</v>
      </c>
      <c r="H163" s="151" t="s">
        <v>71</v>
      </c>
    </row>
    <row r="164" spans="1:8" hidden="1">
      <c r="A164" s="150" t="s">
        <v>359</v>
      </c>
      <c r="B164" s="152"/>
      <c r="C164" s="150"/>
      <c r="D164" s="150"/>
      <c r="E164" s="179" t="s">
        <v>362</v>
      </c>
      <c r="F164" s="180" t="str">
        <f t="shared" si="5"/>
        <v>特定機能病院における医療安全のためのピアレビュー推進事業3.その他（1.2.以外への直接補助）</v>
      </c>
      <c r="G164" s="39" t="s">
        <v>6</v>
      </c>
      <c r="H164" s="151" t="s">
        <v>71</v>
      </c>
    </row>
    <row r="165" spans="1:8" hidden="1">
      <c r="A165" s="150" t="s">
        <v>361</v>
      </c>
      <c r="B165" s="152"/>
      <c r="C165" s="150"/>
      <c r="D165" s="150"/>
      <c r="E165" s="179" t="s">
        <v>364</v>
      </c>
      <c r="F165" s="180" t="str">
        <f t="shared" si="5"/>
        <v>クリニカル・イノベーション・ネットワーク推進支援事業3.その他（1.2.以外への直接補助）</v>
      </c>
      <c r="G165" s="39" t="s">
        <v>6</v>
      </c>
      <c r="H165" s="151" t="s">
        <v>71</v>
      </c>
    </row>
    <row r="166" spans="1:8" hidden="1">
      <c r="A166" s="167" t="s">
        <v>363</v>
      </c>
      <c r="B166" s="152"/>
      <c r="C166" s="150"/>
      <c r="D166" s="150"/>
      <c r="E166" s="179" t="s">
        <v>366</v>
      </c>
      <c r="F166" s="180" t="str">
        <f t="shared" si="5"/>
        <v>小児医薬品開発ネットワーク支援事業3.その他（1.2.以外への直接補助）</v>
      </c>
      <c r="G166" s="39" t="s">
        <v>6</v>
      </c>
      <c r="H166" s="151" t="s">
        <v>71</v>
      </c>
    </row>
    <row r="167" spans="1:8" hidden="1">
      <c r="A167" s="156" t="s">
        <v>365</v>
      </c>
      <c r="B167" s="279"/>
      <c r="C167" s="156"/>
      <c r="D167" s="156"/>
      <c r="E167" s="183" t="s">
        <v>428</v>
      </c>
      <c r="F167" s="180" t="str">
        <f t="shared" si="5"/>
        <v>医療の効率化に向けた領域別タスクシフト推進事業3.その他（1.2.以外への直接補助）</v>
      </c>
      <c r="G167" s="39" t="s">
        <v>6</v>
      </c>
      <c r="H167" s="151" t="s">
        <v>71</v>
      </c>
    </row>
    <row r="168" spans="1:8" ht="54" hidden="1">
      <c r="A168" s="156" t="s">
        <v>367</v>
      </c>
      <c r="B168" s="157" t="s">
        <v>372</v>
      </c>
      <c r="C168" s="156" t="s">
        <v>176</v>
      </c>
      <c r="D168" s="156"/>
      <c r="E168" s="183" t="s">
        <v>429</v>
      </c>
      <c r="F168" s="180" t="str">
        <f t="shared" si="5"/>
        <v>医療現場における看護DX促進事業3.その他（1.2.以外への直接補助）</v>
      </c>
      <c r="G168" s="39" t="s">
        <v>6</v>
      </c>
      <c r="H168" s="151" t="s">
        <v>71</v>
      </c>
    </row>
    <row r="169" spans="1:8" hidden="1">
      <c r="A169" s="156"/>
      <c r="B169" s="280"/>
      <c r="C169" s="156" t="s">
        <v>177</v>
      </c>
      <c r="D169" s="156"/>
      <c r="E169" s="183" t="s">
        <v>430</v>
      </c>
      <c r="F169" s="180" t="str">
        <f t="shared" si="5"/>
        <v>看護師当養成所におけるDX促進事業3.その他（1.2.以外への直接補助）</v>
      </c>
      <c r="G169" s="39" t="s">
        <v>6</v>
      </c>
      <c r="H169" s="151" t="s">
        <v>71</v>
      </c>
    </row>
    <row r="170" spans="1:8" ht="40.5" hidden="1">
      <c r="A170" s="156" t="s">
        <v>369</v>
      </c>
      <c r="B170" s="157" t="s">
        <v>376</v>
      </c>
      <c r="C170" s="156" t="s">
        <v>176</v>
      </c>
      <c r="D170" s="156"/>
      <c r="E170" s="183" t="s">
        <v>431</v>
      </c>
      <c r="F170" s="180" t="str">
        <f t="shared" si="5"/>
        <v>地域支援型の指定研修機関推進事業3.その他（1.2.以外への直接補助）</v>
      </c>
      <c r="G170" s="39" t="s">
        <v>6</v>
      </c>
      <c r="H170" s="151" t="s">
        <v>71</v>
      </c>
    </row>
    <row r="171" spans="1:8" hidden="1">
      <c r="A171" s="156"/>
      <c r="B171" s="280"/>
      <c r="C171" s="156" t="s">
        <v>177</v>
      </c>
      <c r="D171" s="156"/>
      <c r="E171" s="183" t="s">
        <v>432</v>
      </c>
      <c r="F171" s="180" t="str">
        <f t="shared" si="5"/>
        <v>地域標準手順書普及等事業3.その他（1.2.以外への直接補助）</v>
      </c>
      <c r="G171" s="39" t="s">
        <v>6</v>
      </c>
      <c r="H171" s="151" t="s">
        <v>71</v>
      </c>
    </row>
    <row r="172" spans="1:8" hidden="1">
      <c r="A172" s="156" t="s">
        <v>371</v>
      </c>
      <c r="B172" s="157"/>
      <c r="C172" s="156"/>
      <c r="D172" s="156"/>
      <c r="E172" s="183" t="s">
        <v>433</v>
      </c>
      <c r="F172" s="180" t="str">
        <f t="shared" si="5"/>
        <v>地域医療基盤総合推進調査事業3.その他（1.2.以外への直接補助）</v>
      </c>
      <c r="G172" s="39" t="s">
        <v>6</v>
      </c>
      <c r="H172" s="151" t="s">
        <v>71</v>
      </c>
    </row>
    <row r="173" spans="1:8" hidden="1">
      <c r="A173" s="156" t="s">
        <v>375</v>
      </c>
      <c r="B173" s="157"/>
      <c r="C173" s="156"/>
      <c r="D173" s="156"/>
      <c r="E173" s="183" t="s">
        <v>434</v>
      </c>
      <c r="F173" s="180" t="str">
        <f t="shared" si="5"/>
        <v>へき地医療拠点病院運営事業（モデル事業）3.その他（1.2.以外への直接補助）</v>
      </c>
      <c r="G173" s="39" t="s">
        <v>6</v>
      </c>
      <c r="H173" s="151" t="s">
        <v>71</v>
      </c>
    </row>
    <row r="174" spans="1:8" ht="67.5" hidden="1">
      <c r="A174" s="281" t="s">
        <v>435</v>
      </c>
      <c r="B174" s="282" t="s">
        <v>436</v>
      </c>
      <c r="C174" s="281"/>
      <c r="D174" s="281"/>
      <c r="E174" s="282" t="s">
        <v>436</v>
      </c>
      <c r="F174" s="180" t="str">
        <f t="shared" si="5"/>
        <v>ICTを活用した勤務環境改善の先駆的取組を行うモデル医療機関調査支援事業3.その他（1.2.以外への直接補助）</v>
      </c>
      <c r="G174" s="39" t="s">
        <v>6</v>
      </c>
      <c r="H174" s="151" t="s">
        <v>71</v>
      </c>
    </row>
    <row r="175" spans="1:8" ht="40.5" hidden="1">
      <c r="A175" s="281" t="s">
        <v>437</v>
      </c>
      <c r="B175" s="282" t="s">
        <v>438</v>
      </c>
      <c r="C175" s="281"/>
      <c r="D175" s="281"/>
      <c r="E175" s="282" t="s">
        <v>438</v>
      </c>
      <c r="F175" s="180" t="str">
        <f t="shared" si="5"/>
        <v>大学における恒久定員内地域枠設置促進事業3.その他（1.3.以外への直接補助）</v>
      </c>
      <c r="G175" s="39" t="s">
        <v>439</v>
      </c>
      <c r="H175" s="151" t="s">
        <v>71</v>
      </c>
    </row>
    <row r="176" spans="1:8" ht="40.5" hidden="1">
      <c r="A176" s="281" t="s">
        <v>440</v>
      </c>
      <c r="B176" s="282" t="s">
        <v>441</v>
      </c>
      <c r="C176" s="281"/>
      <c r="D176" s="281"/>
      <c r="E176" s="282" t="s">
        <v>441</v>
      </c>
      <c r="F176" s="180" t="str">
        <f t="shared" si="5"/>
        <v>中堅看護職員等の就業継続支援事業3.その他（1.4.以外への直接補助）</v>
      </c>
      <c r="G176" s="39" t="s">
        <v>442</v>
      </c>
      <c r="H176" s="151" t="s">
        <v>71</v>
      </c>
    </row>
    <row r="177" spans="1:8" ht="27" hidden="1">
      <c r="A177" s="281" t="s">
        <v>443</v>
      </c>
      <c r="B177" s="282" t="s">
        <v>444</v>
      </c>
      <c r="C177" s="281"/>
      <c r="D177" s="281"/>
      <c r="E177" s="282" t="s">
        <v>444</v>
      </c>
      <c r="F177" s="180" t="str">
        <f t="shared" si="5"/>
        <v>地域標準手住所普及等事業3.その他（1.5.以外への直接補助）</v>
      </c>
      <c r="G177" s="39" t="s">
        <v>445</v>
      </c>
      <c r="H177" s="151" t="s">
        <v>71</v>
      </c>
    </row>
    <row r="178" spans="1:8" ht="54" hidden="1">
      <c r="A178" s="281" t="s">
        <v>446</v>
      </c>
      <c r="B178" s="282" t="s">
        <v>447</v>
      </c>
      <c r="C178" s="281"/>
      <c r="D178" s="281"/>
      <c r="E178" s="282" t="s">
        <v>447</v>
      </c>
      <c r="F178" s="180" t="str">
        <f>CONCATENATE(E178,G178)</f>
        <v>総合的な診療能力を持つ医師養成のためのリカレント教員推進事業3.その他（1.6.以外への直接補助）</v>
      </c>
      <c r="G178" s="39" t="s">
        <v>448</v>
      </c>
      <c r="H178" s="151" t="s">
        <v>125</v>
      </c>
    </row>
    <row r="179" spans="1:8" ht="40.5" hidden="1">
      <c r="A179" s="281" t="s">
        <v>449</v>
      </c>
      <c r="B179" s="282" t="s">
        <v>450</v>
      </c>
      <c r="C179" s="281"/>
      <c r="D179" s="281"/>
      <c r="E179" s="282" t="s">
        <v>450</v>
      </c>
      <c r="F179" s="180" t="str">
        <f t="shared" si="5"/>
        <v>医師偏在是正に向けた広域マッチング事業3.その他（1.7.以外への直接補助）</v>
      </c>
      <c r="G179" s="39" t="s">
        <v>451</v>
      </c>
      <c r="H179" s="151" t="s">
        <v>71</v>
      </c>
    </row>
    <row r="180" spans="1:8" ht="27.75" hidden="1" thickBot="1">
      <c r="A180" s="283" t="s">
        <v>452</v>
      </c>
      <c r="B180" s="284" t="s">
        <v>453</v>
      </c>
      <c r="C180" s="283"/>
      <c r="D180" s="283"/>
      <c r="E180" s="284" t="s">
        <v>453</v>
      </c>
      <c r="F180" s="215" t="str">
        <f>CONCATENATE(E180,G178)</f>
        <v>歯科医療提供体制構築支援事業3.その他（1.6.以外への直接補助）</v>
      </c>
      <c r="G180" s="231" t="s">
        <v>454</v>
      </c>
      <c r="H180" s="162" t="s">
        <v>125</v>
      </c>
    </row>
    <row r="181" spans="1:8" hidden="1">
      <c r="A181" s="164" t="s">
        <v>286</v>
      </c>
      <c r="B181" s="158"/>
      <c r="C181" s="164"/>
      <c r="D181" s="164"/>
      <c r="E181" s="204" t="s">
        <v>455</v>
      </c>
      <c r="F181" s="205" t="str">
        <f t="shared" si="5"/>
        <v>へき地巡回診療車(船)運営事業3.その他（1.2.以外への直接補助）</v>
      </c>
      <c r="G181" s="216" t="s">
        <v>6</v>
      </c>
      <c r="H181" s="165" t="s">
        <v>71</v>
      </c>
    </row>
    <row r="182" spans="1:8" hidden="1">
      <c r="A182" s="150" t="s">
        <v>288</v>
      </c>
      <c r="B182" s="152"/>
      <c r="C182" s="150"/>
      <c r="D182" s="150"/>
      <c r="E182" s="179" t="s">
        <v>385</v>
      </c>
      <c r="F182" s="180" t="str">
        <f t="shared" si="5"/>
        <v>災害医療コーディネーター研修事業（都道府県災害医療コーディネーター研修事業）3.その他（1.2.以外への直接補助）</v>
      </c>
      <c r="G182" s="39" t="s">
        <v>6</v>
      </c>
      <c r="H182" s="165" t="s">
        <v>71</v>
      </c>
    </row>
    <row r="183" spans="1:8" hidden="1">
      <c r="A183" s="150" t="s">
        <v>290</v>
      </c>
      <c r="B183" s="152"/>
      <c r="C183" s="150"/>
      <c r="D183" s="150"/>
      <c r="E183" s="179" t="s">
        <v>386</v>
      </c>
      <c r="F183" s="180" t="str">
        <f t="shared" si="5"/>
        <v>専門医に関する情報データベース作成等事業3.その他（1.2.以外への直接補助）</v>
      </c>
      <c r="G183" s="39" t="s">
        <v>6</v>
      </c>
      <c r="H183" s="165" t="s">
        <v>71</v>
      </c>
    </row>
    <row r="184" spans="1:8" hidden="1">
      <c r="A184" s="150" t="s">
        <v>292</v>
      </c>
      <c r="B184" s="152"/>
      <c r="C184" s="150"/>
      <c r="D184" s="150"/>
      <c r="E184" s="179" t="s">
        <v>387</v>
      </c>
      <c r="F184" s="180" t="str">
        <f>CONCATENATE(E184,G184)</f>
        <v>OSCEの模擬患者・評価者養成及び評価の在り方に係る調査・実証事業3.その他（1.2.以外への直接補助）</v>
      </c>
      <c r="G184" s="39" t="s">
        <v>6</v>
      </c>
      <c r="H184" s="165" t="s">
        <v>71</v>
      </c>
    </row>
    <row r="185" spans="1:8" hidden="1">
      <c r="A185" s="150" t="s">
        <v>294</v>
      </c>
      <c r="B185" s="152"/>
      <c r="C185" s="150"/>
      <c r="D185" s="150"/>
      <c r="E185" s="179" t="s">
        <v>388</v>
      </c>
      <c r="F185" s="180" t="str">
        <f t="shared" ref="F185:F211" si="6">CONCATENATE(E185,G185)</f>
        <v>OSCEの在り方・評価者養成に係る調査・実証事業3.その他（1.2.以外への直接補助）</v>
      </c>
      <c r="G185" s="39" t="s">
        <v>6</v>
      </c>
      <c r="H185" s="165" t="s">
        <v>71</v>
      </c>
    </row>
    <row r="186" spans="1:8" hidden="1">
      <c r="A186" s="150" t="s">
        <v>296</v>
      </c>
      <c r="B186" s="152"/>
      <c r="C186" s="150"/>
      <c r="D186" s="150"/>
      <c r="E186" s="179" t="s">
        <v>389</v>
      </c>
      <c r="F186" s="180" t="str">
        <f t="shared" si="6"/>
        <v>共用試験公的化に係る体制整備事業3.その他（1.2.以外への直接補助）</v>
      </c>
      <c r="G186" s="39" t="s">
        <v>6</v>
      </c>
      <c r="H186" s="165" t="s">
        <v>71</v>
      </c>
    </row>
    <row r="187" spans="1:8" hidden="1">
      <c r="A187" s="150" t="s">
        <v>298</v>
      </c>
      <c r="B187" s="153"/>
      <c r="C187" s="150"/>
      <c r="D187" s="150"/>
      <c r="E187" s="179" t="s">
        <v>390</v>
      </c>
      <c r="F187" s="180" t="str">
        <f t="shared" si="6"/>
        <v>死体検案講習会事業3.その他（1.2.以外への直接補助）</v>
      </c>
      <c r="G187" s="39" t="s">
        <v>6</v>
      </c>
      <c r="H187" s="165" t="s">
        <v>71</v>
      </c>
    </row>
    <row r="188" spans="1:8" hidden="1">
      <c r="A188" s="150" t="s">
        <v>300</v>
      </c>
      <c r="B188" s="152"/>
      <c r="C188" s="151"/>
      <c r="D188" s="151"/>
      <c r="E188" s="211" t="s">
        <v>391</v>
      </c>
      <c r="F188" s="180" t="str">
        <f t="shared" si="6"/>
        <v>女性医師支援センター事業3.その他（1.2.以外への直接補助）</v>
      </c>
      <c r="G188" s="39" t="s">
        <v>6</v>
      </c>
      <c r="H188" s="165" t="s">
        <v>71</v>
      </c>
    </row>
    <row r="189" spans="1:8" hidden="1">
      <c r="A189" s="150" t="s">
        <v>304</v>
      </c>
      <c r="B189" s="152"/>
      <c r="C189" s="151"/>
      <c r="D189" s="151"/>
      <c r="E189" s="211" t="s">
        <v>392</v>
      </c>
      <c r="F189" s="180" t="str">
        <f t="shared" si="6"/>
        <v>医療機関勤務環境評価センター運営事業3.その他（1.2.以外への直接補助）</v>
      </c>
      <c r="G189" s="39" t="s">
        <v>6</v>
      </c>
      <c r="H189" s="165" t="s">
        <v>71</v>
      </c>
    </row>
    <row r="190" spans="1:8" hidden="1">
      <c r="A190" s="150" t="s">
        <v>306</v>
      </c>
      <c r="B190" s="152"/>
      <c r="C190" s="151"/>
      <c r="D190" s="151"/>
      <c r="E190" s="211" t="s">
        <v>393</v>
      </c>
      <c r="F190" s="180" t="str">
        <f t="shared" si="6"/>
        <v>プログラム責任者養成講習会事業3.その他（1.2.以外への直接補助）</v>
      </c>
      <c r="G190" s="39" t="s">
        <v>6</v>
      </c>
      <c r="H190" s="165" t="s">
        <v>71</v>
      </c>
    </row>
    <row r="191" spans="1:8" hidden="1">
      <c r="A191" s="150" t="s">
        <v>308</v>
      </c>
      <c r="B191" s="152"/>
      <c r="C191" s="151"/>
      <c r="D191" s="151"/>
      <c r="E191" s="211" t="s">
        <v>394</v>
      </c>
      <c r="F191" s="180" t="str">
        <f t="shared" si="6"/>
        <v>中央ナースセンター事業3.その他（1.2.以外への直接補助）</v>
      </c>
      <c r="G191" s="39" t="s">
        <v>6</v>
      </c>
      <c r="H191" s="165" t="s">
        <v>71</v>
      </c>
    </row>
    <row r="192" spans="1:8" hidden="1">
      <c r="A192" s="150" t="s">
        <v>310</v>
      </c>
      <c r="B192" s="152"/>
      <c r="C192" s="151"/>
      <c r="D192" s="151"/>
      <c r="E192" s="211" t="s">
        <v>395</v>
      </c>
      <c r="F192" s="180" t="str">
        <f t="shared" si="6"/>
        <v>外国人看護師受入支援事業3.その他（1.2.以外への直接補助）</v>
      </c>
      <c r="G192" s="39" t="s">
        <v>6</v>
      </c>
      <c r="H192" s="165" t="s">
        <v>71</v>
      </c>
    </row>
    <row r="193" spans="1:8" hidden="1">
      <c r="A193" s="150" t="s">
        <v>312</v>
      </c>
      <c r="B193" s="152"/>
      <c r="C193" s="151"/>
      <c r="D193" s="151"/>
      <c r="E193" s="211" t="s">
        <v>396</v>
      </c>
      <c r="F193" s="180" t="str">
        <f t="shared" si="6"/>
        <v>医療技術等国際展開推進事業3.その他（1.2.以外への直接補助）</v>
      </c>
      <c r="G193" s="39" t="s">
        <v>6</v>
      </c>
      <c r="H193" s="165" t="s">
        <v>71</v>
      </c>
    </row>
    <row r="194" spans="1:8" hidden="1">
      <c r="A194" s="150" t="s">
        <v>397</v>
      </c>
      <c r="B194" s="152"/>
      <c r="C194" s="151"/>
      <c r="D194" s="151"/>
      <c r="E194" s="211" t="s">
        <v>456</v>
      </c>
      <c r="F194" s="180" t="str">
        <f t="shared" si="6"/>
        <v>歯科医療関係者感染症予防講習会3.その他（1.2.以外への直接補助）</v>
      </c>
      <c r="G194" s="39" t="s">
        <v>6</v>
      </c>
      <c r="H194" s="165" t="s">
        <v>71</v>
      </c>
    </row>
    <row r="195" spans="1:8" hidden="1">
      <c r="A195" s="150" t="s">
        <v>399</v>
      </c>
      <c r="B195" s="152"/>
      <c r="C195" s="151"/>
      <c r="D195" s="151"/>
      <c r="E195" s="211" t="s">
        <v>457</v>
      </c>
      <c r="F195" s="180" t="str">
        <f t="shared" si="6"/>
        <v>災害歯科保健医療チーム養成支援事業3.その他（1.2.以外への直接補助）</v>
      </c>
      <c r="G195" s="39" t="s">
        <v>6</v>
      </c>
      <c r="H195" s="165" t="s">
        <v>71</v>
      </c>
    </row>
    <row r="196" spans="1:8" hidden="1">
      <c r="A196" s="150" t="s">
        <v>401</v>
      </c>
      <c r="B196" s="152"/>
      <c r="C196" s="151"/>
      <c r="D196" s="151"/>
      <c r="E196" s="211" t="s">
        <v>402</v>
      </c>
      <c r="F196" s="180" t="str">
        <f t="shared" si="6"/>
        <v>歯科ヒヤリ・ハット事例収集等事業3.その他（1.2.以外への直接補助）</v>
      </c>
      <c r="G196" s="39" t="s">
        <v>6</v>
      </c>
      <c r="H196" s="165" t="s">
        <v>71</v>
      </c>
    </row>
    <row r="197" spans="1:8" hidden="1">
      <c r="A197" s="150" t="s">
        <v>320</v>
      </c>
      <c r="B197" s="153"/>
      <c r="C197" s="151"/>
      <c r="D197" s="151"/>
      <c r="E197" s="211" t="s">
        <v>403</v>
      </c>
      <c r="F197" s="180" t="str">
        <f t="shared" si="6"/>
        <v>死亡時画像読影技術等向上研修事業3.その他（1.2.以外への直接補助）</v>
      </c>
      <c r="G197" s="39" t="s">
        <v>6</v>
      </c>
      <c r="H197" s="165" t="s">
        <v>71</v>
      </c>
    </row>
    <row r="198" spans="1:8" hidden="1">
      <c r="A198" s="150" t="s">
        <v>322</v>
      </c>
      <c r="B198" s="152"/>
      <c r="C198" s="151"/>
      <c r="D198" s="151"/>
      <c r="E198" s="211" t="s">
        <v>404</v>
      </c>
      <c r="F198" s="180" t="str">
        <f t="shared" si="6"/>
        <v>医療安全支援センター総合支援事業3.その他（1.2.以外への直接補助）</v>
      </c>
      <c r="G198" s="39" t="s">
        <v>6</v>
      </c>
      <c r="H198" s="165" t="s">
        <v>71</v>
      </c>
    </row>
    <row r="199" spans="1:8" hidden="1">
      <c r="A199" s="156" t="s">
        <v>324</v>
      </c>
      <c r="B199" s="157"/>
      <c r="C199" s="233"/>
      <c r="D199" s="233"/>
      <c r="E199" s="234" t="s">
        <v>458</v>
      </c>
      <c r="F199" s="180" t="str">
        <f t="shared" si="6"/>
        <v>支援団体等連絡協議会運営事業3.その他（1.2.以外への直接補助）</v>
      </c>
      <c r="G199" s="39" t="s">
        <v>6</v>
      </c>
      <c r="H199" s="165" t="s">
        <v>71</v>
      </c>
    </row>
    <row r="200" spans="1:8" ht="27" hidden="1">
      <c r="A200" s="156" t="s">
        <v>326</v>
      </c>
      <c r="B200" s="157" t="s">
        <v>406</v>
      </c>
      <c r="C200" s="233" t="s">
        <v>176</v>
      </c>
      <c r="D200" s="233"/>
      <c r="E200" s="234" t="s">
        <v>459</v>
      </c>
      <c r="F200" s="180" t="str">
        <f t="shared" si="6"/>
        <v>医療事故情報収集等事業3.その他（1.2.以外への直接補助）</v>
      </c>
      <c r="G200" s="39" t="s">
        <v>6</v>
      </c>
      <c r="H200" s="165" t="s">
        <v>71</v>
      </c>
    </row>
    <row r="201" spans="1:8" hidden="1">
      <c r="A201" s="156"/>
      <c r="B201" s="157"/>
      <c r="C201" s="233" t="s">
        <v>177</v>
      </c>
      <c r="D201" s="233"/>
      <c r="E201" s="234" t="s">
        <v>408</v>
      </c>
      <c r="F201" s="180" t="str">
        <f t="shared" si="6"/>
        <v>産科医療補償制度運営事業3.その他（1.2.以外への直接補助）</v>
      </c>
      <c r="G201" s="39" t="s">
        <v>6</v>
      </c>
      <c r="H201" s="165" t="s">
        <v>71</v>
      </c>
    </row>
    <row r="202" spans="1:8" hidden="1">
      <c r="A202" s="156"/>
      <c r="B202" s="233"/>
      <c r="C202" s="233" t="s">
        <v>203</v>
      </c>
      <c r="D202" s="233"/>
      <c r="E202" s="234" t="s">
        <v>409</v>
      </c>
      <c r="F202" s="180" t="str">
        <f t="shared" si="6"/>
        <v>医療事故調査・支援センター運営費3.その他（1.2.以外への直接補助）</v>
      </c>
      <c r="G202" s="39" t="s">
        <v>6</v>
      </c>
      <c r="H202" s="165" t="s">
        <v>71</v>
      </c>
    </row>
    <row r="203" spans="1:8" hidden="1">
      <c r="A203" s="156" t="s">
        <v>328</v>
      </c>
      <c r="B203" s="233"/>
      <c r="C203" s="233"/>
      <c r="D203" s="233"/>
      <c r="E203" s="234" t="s">
        <v>410</v>
      </c>
      <c r="F203" s="180" t="str">
        <f t="shared" si="6"/>
        <v>臨床研究総合促進事業3.その他（1.2.以外への直接補助）</v>
      </c>
      <c r="G203" s="39" t="s">
        <v>6</v>
      </c>
      <c r="H203" s="165" t="s">
        <v>71</v>
      </c>
    </row>
    <row r="204" spans="1:8" hidden="1">
      <c r="A204" s="156" t="s">
        <v>330</v>
      </c>
      <c r="B204" s="233"/>
      <c r="C204" s="233"/>
      <c r="D204" s="233"/>
      <c r="E204" s="234" t="s">
        <v>460</v>
      </c>
      <c r="F204" s="180" t="str">
        <f t="shared" si="6"/>
        <v>共用試験公的化に係る体制整備事業（歯科）3.その他（1.2.以外への直接補助）</v>
      </c>
      <c r="G204" s="39" t="s">
        <v>6</v>
      </c>
      <c r="H204" s="165" t="s">
        <v>71</v>
      </c>
    </row>
    <row r="205" spans="1:8" hidden="1">
      <c r="A205" s="285" t="s">
        <v>461</v>
      </c>
      <c r="B205" s="286"/>
      <c r="C205" s="286"/>
      <c r="D205" s="286"/>
      <c r="E205" s="287" t="s">
        <v>462</v>
      </c>
      <c r="F205" s="180" t="str">
        <f t="shared" si="6"/>
        <v>小児医薬品開発支援体制強化事業3.その他（1.2.以外への直接補助）</v>
      </c>
      <c r="G205" s="39" t="s">
        <v>6</v>
      </c>
      <c r="H205" s="165" t="s">
        <v>71</v>
      </c>
    </row>
    <row r="206" spans="1:8" hidden="1">
      <c r="A206" s="285" t="s">
        <v>463</v>
      </c>
      <c r="B206" s="286"/>
      <c r="C206" s="286"/>
      <c r="D206" s="286"/>
      <c r="E206" s="287" t="s">
        <v>464</v>
      </c>
      <c r="F206" s="180" t="str">
        <f t="shared" si="6"/>
        <v>生成AIを用いた医療事故調査報告書分析・実践研修事業3.その他（1.2.以外への直接補助）</v>
      </c>
      <c r="G206" s="39" t="s">
        <v>6</v>
      </c>
      <c r="H206" s="165" t="s">
        <v>71</v>
      </c>
    </row>
    <row r="207" spans="1:8" hidden="1">
      <c r="A207" s="285" t="s">
        <v>465</v>
      </c>
      <c r="B207" s="286"/>
      <c r="C207" s="286"/>
      <c r="D207" s="286"/>
      <c r="E207" s="287" t="s">
        <v>466</v>
      </c>
      <c r="F207" s="180" t="str">
        <f t="shared" si="6"/>
        <v>新規モダリティ対応ヒト初回試験体制整備等事業3.その他（1.2.以外への直接補助）</v>
      </c>
      <c r="G207" s="39" t="s">
        <v>6</v>
      </c>
      <c r="H207" s="165" t="s">
        <v>71</v>
      </c>
    </row>
    <row r="208" spans="1:8" hidden="1">
      <c r="A208" s="285" t="s">
        <v>467</v>
      </c>
      <c r="B208" s="286"/>
      <c r="C208" s="286"/>
      <c r="D208" s="286"/>
      <c r="E208" s="287" t="s">
        <v>468</v>
      </c>
      <c r="F208" s="180" t="str">
        <f t="shared" si="6"/>
        <v>国際共同治験ワンストップ相談窓口事業3.その他（1.2.以外への直接補助）</v>
      </c>
      <c r="G208" s="39" t="s">
        <v>6</v>
      </c>
      <c r="H208" s="165" t="s">
        <v>71</v>
      </c>
    </row>
    <row r="209" spans="1:8" hidden="1">
      <c r="A209" s="285" t="s">
        <v>469</v>
      </c>
      <c r="B209" s="286"/>
      <c r="C209" s="286"/>
      <c r="D209" s="286"/>
      <c r="E209" s="287" t="s">
        <v>470</v>
      </c>
      <c r="F209" s="236" t="s">
        <v>471</v>
      </c>
      <c r="G209" s="237" t="s">
        <v>6</v>
      </c>
      <c r="H209" s="238" t="s">
        <v>71</v>
      </c>
    </row>
    <row r="210" spans="1:8" ht="14.25" hidden="1" thickBot="1">
      <c r="A210" s="185" t="s">
        <v>472</v>
      </c>
      <c r="B210" s="276"/>
      <c r="C210" s="276"/>
      <c r="D210" s="276"/>
      <c r="E210" s="288" t="s">
        <v>473</v>
      </c>
      <c r="F210" s="187" t="str">
        <f>CONCATENATE(E210,G210)</f>
        <v>生成AIを用いた医療安全に係る院内研修ツールの開発事業3.その他（1.2.以外への直接補助）</v>
      </c>
      <c r="G210" s="188" t="s">
        <v>6</v>
      </c>
      <c r="H210" s="162" t="s">
        <v>71</v>
      </c>
    </row>
    <row r="211" spans="1:8">
      <c r="A211" s="164"/>
      <c r="B211" s="165"/>
      <c r="C211" s="165"/>
      <c r="D211" s="165"/>
      <c r="E211" s="217" t="s">
        <v>474</v>
      </c>
      <c r="F211" s="205" t="str">
        <f t="shared" si="6"/>
        <v>中毒情報センター情報基盤整備事業3.その他（1.2.以外への直接補助）</v>
      </c>
      <c r="G211" s="165" t="s">
        <v>475</v>
      </c>
      <c r="H211" s="165" t="s">
        <v>71</v>
      </c>
    </row>
  </sheetData>
  <sheetProtection selectLockedCells="1" selectUnlockedCells="1"/>
  <autoFilter ref="A2:I210" xr:uid="{00000000-0009-0000-0000-000002000000}">
    <filterColumn colId="0" showButton="0"/>
    <filterColumn colId="1" showButton="0"/>
    <filterColumn colId="2" showButton="0"/>
    <filterColumn colId="3" showButton="0"/>
    <filterColumn colId="4" showButton="0"/>
    <filterColumn colId="7">
      <filters>
        <filter val="g"/>
      </filters>
    </filterColumn>
  </autoFilter>
  <mergeCells count="17">
    <mergeCell ref="A88:A89"/>
    <mergeCell ref="B88:B89"/>
    <mergeCell ref="B90:B95"/>
    <mergeCell ref="B96:B99"/>
    <mergeCell ref="A2:E2"/>
    <mergeCell ref="B3:B36"/>
    <mergeCell ref="B37:B46"/>
    <mergeCell ref="B47:B62"/>
    <mergeCell ref="B63:B66"/>
    <mergeCell ref="B100:B103"/>
    <mergeCell ref="B124:B126"/>
    <mergeCell ref="B118:B120"/>
    <mergeCell ref="B121:B123"/>
    <mergeCell ref="B67:B70"/>
    <mergeCell ref="B104:B107"/>
    <mergeCell ref="B108:B116"/>
    <mergeCell ref="B71:B87"/>
  </mergeCells>
  <phoneticPr fontId="15"/>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B27C4-5AE1-448F-B1C4-20BA94D0313E}">
  <sheetPr>
    <tabColor theme="0" tint="-0.34998626667073579"/>
    <pageSetUpPr autoPageBreaks="0" fitToPage="1"/>
  </sheetPr>
  <dimension ref="A1:T123"/>
  <sheetViews>
    <sheetView view="pageBreakPreview" topLeftCell="F1" zoomScaleNormal="100" zoomScaleSheetLayoutView="100" workbookViewId="0">
      <selection activeCell="M5" sqref="M5"/>
    </sheetView>
  </sheetViews>
  <sheetFormatPr defaultColWidth="9" defaultRowHeight="13.5"/>
  <cols>
    <col min="1" max="1" width="9" style="147"/>
    <col min="2" max="2" width="6.375" style="148" bestFit="1" customWidth="1"/>
    <col min="3" max="3" width="26.25" style="149" customWidth="1"/>
    <col min="4" max="4" width="3.375" style="148" bestFit="1" customWidth="1"/>
    <col min="5" max="5" width="3.375" style="148" customWidth="1"/>
    <col min="6" max="6" width="85.125" style="149" bestFit="1" customWidth="1"/>
    <col min="7" max="7" width="15.125" style="149" bestFit="1" customWidth="1"/>
    <col min="8" max="8" width="13.125" style="148" customWidth="1"/>
    <col min="9" max="15" width="13.375" style="148" customWidth="1"/>
    <col min="16" max="16384" width="9" style="149"/>
  </cols>
  <sheetData>
    <row r="1" spans="1:20">
      <c r="B1" s="148">
        <v>1</v>
      </c>
      <c r="C1" s="149">
        <v>2</v>
      </c>
      <c r="D1" s="148">
        <v>3</v>
      </c>
      <c r="E1" s="149">
        <v>4</v>
      </c>
      <c r="F1" s="148">
        <v>5</v>
      </c>
      <c r="G1" s="1">
        <v>6</v>
      </c>
      <c r="H1" s="1"/>
      <c r="I1" s="148">
        <v>6</v>
      </c>
      <c r="J1" s="149">
        <v>7</v>
      </c>
      <c r="K1" s="148">
        <v>8</v>
      </c>
      <c r="L1" s="148">
        <v>9</v>
      </c>
      <c r="M1" s="149">
        <v>10</v>
      </c>
      <c r="N1" s="148">
        <v>11</v>
      </c>
      <c r="O1" s="148">
        <v>12</v>
      </c>
      <c r="P1" s="148">
        <v>13</v>
      </c>
      <c r="Q1" s="148">
        <v>14</v>
      </c>
      <c r="R1" s="148">
        <v>15</v>
      </c>
      <c r="S1" s="149">
        <v>16</v>
      </c>
    </row>
    <row r="2" spans="1:20">
      <c r="B2" s="150"/>
      <c r="C2" s="151"/>
      <c r="D2" s="150"/>
      <c r="E2" s="150"/>
      <c r="F2" s="150"/>
      <c r="G2" s="146"/>
      <c r="H2" s="146"/>
      <c r="I2" s="150"/>
      <c r="J2" s="150"/>
      <c r="K2" s="468" t="s">
        <v>207</v>
      </c>
      <c r="L2" s="468"/>
      <c r="M2" s="468"/>
      <c r="N2" s="468" t="s">
        <v>208</v>
      </c>
      <c r="O2" s="468"/>
      <c r="P2" s="468"/>
      <c r="Q2" s="468"/>
    </row>
    <row r="3" spans="1:20" ht="81">
      <c r="B3" s="460" t="s">
        <v>117</v>
      </c>
      <c r="C3" s="461"/>
      <c r="D3" s="461"/>
      <c r="E3" s="461"/>
      <c r="F3" s="462"/>
      <c r="G3" s="218" t="s">
        <v>209</v>
      </c>
      <c r="H3" s="146" t="s">
        <v>210</v>
      </c>
      <c r="I3" s="152" t="s">
        <v>211</v>
      </c>
      <c r="J3" s="151" t="s">
        <v>212</v>
      </c>
      <c r="K3" s="248" t="s">
        <v>2</v>
      </c>
      <c r="L3" s="152" t="s">
        <v>134</v>
      </c>
      <c r="M3" s="152" t="s">
        <v>6</v>
      </c>
      <c r="N3" s="152" t="s">
        <v>8</v>
      </c>
      <c r="O3" s="152" t="s">
        <v>10</v>
      </c>
      <c r="P3" s="153" t="s">
        <v>12</v>
      </c>
      <c r="Q3" s="152" t="s">
        <v>213</v>
      </c>
    </row>
    <row r="4" spans="1:20" ht="28.5" customHeight="1">
      <c r="A4" s="466" t="s">
        <v>214</v>
      </c>
      <c r="B4" s="150" t="s">
        <v>121</v>
      </c>
      <c r="C4" s="152" t="s">
        <v>215</v>
      </c>
      <c r="D4" s="150" t="s">
        <v>123</v>
      </c>
      <c r="E4" s="150"/>
      <c r="F4" s="152" t="s">
        <v>216</v>
      </c>
      <c r="G4" s="218" t="s">
        <v>217</v>
      </c>
      <c r="H4" s="218" t="s">
        <v>218</v>
      </c>
      <c r="I4" s="151"/>
      <c r="J4" s="150" t="s">
        <v>219</v>
      </c>
      <c r="K4" s="154">
        <v>0.5</v>
      </c>
      <c r="L4" s="154">
        <v>0.5</v>
      </c>
      <c r="M4" s="154"/>
      <c r="N4" s="154"/>
      <c r="O4" s="154"/>
      <c r="P4" s="154"/>
      <c r="Q4" s="154"/>
      <c r="T4" s="149" t="s">
        <v>219</v>
      </c>
    </row>
    <row r="5" spans="1:20" ht="28.5" customHeight="1">
      <c r="A5" s="466"/>
      <c r="B5" s="150"/>
      <c r="C5" s="152"/>
      <c r="D5" s="150" t="s">
        <v>126</v>
      </c>
      <c r="E5" s="150"/>
      <c r="F5" s="152" t="s">
        <v>127</v>
      </c>
      <c r="G5" s="218" t="s">
        <v>217</v>
      </c>
      <c r="H5" s="218" t="s">
        <v>220</v>
      </c>
      <c r="I5" s="151" t="s">
        <v>221</v>
      </c>
      <c r="J5" s="150" t="s">
        <v>222</v>
      </c>
      <c r="K5" s="154">
        <v>0.5</v>
      </c>
      <c r="L5" s="154">
        <v>0.5</v>
      </c>
      <c r="M5" s="154"/>
      <c r="N5" s="154">
        <v>0.5</v>
      </c>
      <c r="O5" s="154"/>
      <c r="P5" s="154">
        <v>0.5</v>
      </c>
      <c r="Q5" s="154"/>
      <c r="T5" s="149" t="s">
        <v>223</v>
      </c>
    </row>
    <row r="6" spans="1:20" ht="28.5" customHeight="1">
      <c r="A6" s="466"/>
      <c r="B6" s="150"/>
      <c r="C6" s="152"/>
      <c r="D6" s="150" t="s">
        <v>131</v>
      </c>
      <c r="E6" s="150"/>
      <c r="F6" s="152" t="s">
        <v>132</v>
      </c>
      <c r="G6" s="218" t="s">
        <v>217</v>
      </c>
      <c r="H6" s="218" t="s">
        <v>224</v>
      </c>
      <c r="I6" s="155" t="s">
        <v>221</v>
      </c>
      <c r="J6" s="150" t="s">
        <v>222</v>
      </c>
      <c r="K6" s="154">
        <v>0.66666666666666663</v>
      </c>
      <c r="L6" s="154">
        <v>0.75</v>
      </c>
      <c r="M6" s="154"/>
      <c r="N6" s="154">
        <v>0.66666666666666663</v>
      </c>
      <c r="O6" s="154">
        <v>0.75</v>
      </c>
      <c r="P6" s="154">
        <v>0.66666666666666663</v>
      </c>
      <c r="Q6" s="154">
        <v>0.75</v>
      </c>
      <c r="T6" s="149" t="s">
        <v>222</v>
      </c>
    </row>
    <row r="7" spans="1:20" ht="28.5" customHeight="1">
      <c r="A7" s="466"/>
      <c r="B7" s="150"/>
      <c r="C7" s="152"/>
      <c r="D7" s="150" t="s">
        <v>137</v>
      </c>
      <c r="E7" s="150"/>
      <c r="F7" s="152" t="s">
        <v>138</v>
      </c>
      <c r="G7" s="218" t="s">
        <v>217</v>
      </c>
      <c r="H7" s="218" t="s">
        <v>225</v>
      </c>
      <c r="I7" s="155" t="s">
        <v>221</v>
      </c>
      <c r="J7" s="150" t="s">
        <v>222</v>
      </c>
      <c r="K7" s="154">
        <v>0.5</v>
      </c>
      <c r="L7" s="154">
        <v>0.5</v>
      </c>
      <c r="M7" s="154">
        <v>0.5</v>
      </c>
      <c r="N7" s="154">
        <v>0.5</v>
      </c>
      <c r="O7" s="154"/>
      <c r="P7" s="154">
        <v>0.5</v>
      </c>
      <c r="Q7" s="154"/>
    </row>
    <row r="8" spans="1:20" ht="28.5" customHeight="1">
      <c r="A8" s="466"/>
      <c r="B8" s="150"/>
      <c r="C8" s="152"/>
      <c r="D8" s="150" t="s">
        <v>140</v>
      </c>
      <c r="E8" s="150"/>
      <c r="F8" s="152" t="s">
        <v>141</v>
      </c>
      <c r="G8" s="218" t="s">
        <v>217</v>
      </c>
      <c r="H8" s="218" t="s">
        <v>226</v>
      </c>
      <c r="I8" s="155" t="s">
        <v>221</v>
      </c>
      <c r="J8" s="150" t="s">
        <v>222</v>
      </c>
      <c r="K8" s="154">
        <v>0.5</v>
      </c>
      <c r="L8" s="154">
        <v>0.5</v>
      </c>
      <c r="M8" s="154"/>
      <c r="N8" s="154">
        <v>0.5</v>
      </c>
      <c r="O8" s="154"/>
      <c r="P8" s="154">
        <v>0.5</v>
      </c>
      <c r="Q8" s="154"/>
    </row>
    <row r="9" spans="1:20" ht="28.5" customHeight="1">
      <c r="A9" s="466"/>
      <c r="B9" s="150"/>
      <c r="C9" s="152"/>
      <c r="D9" s="150" t="s">
        <v>142</v>
      </c>
      <c r="E9" s="150"/>
      <c r="F9" s="152" t="s">
        <v>143</v>
      </c>
      <c r="G9" s="218" t="s">
        <v>217</v>
      </c>
      <c r="H9" s="218" t="s">
        <v>227</v>
      </c>
      <c r="I9" s="155" t="s">
        <v>221</v>
      </c>
      <c r="J9" s="150" t="s">
        <v>219</v>
      </c>
      <c r="K9" s="154">
        <v>0.5</v>
      </c>
      <c r="L9" s="154">
        <v>0.5</v>
      </c>
      <c r="M9" s="154"/>
      <c r="N9" s="154"/>
      <c r="O9" s="154"/>
      <c r="P9" s="154"/>
      <c r="Q9" s="154"/>
    </row>
    <row r="10" spans="1:20" ht="28.5" customHeight="1">
      <c r="A10" s="466"/>
      <c r="B10" s="150"/>
      <c r="C10" s="152"/>
      <c r="D10" s="150" t="s">
        <v>144</v>
      </c>
      <c r="E10" s="150"/>
      <c r="F10" s="152" t="s">
        <v>228</v>
      </c>
      <c r="G10" s="218" t="s">
        <v>217</v>
      </c>
      <c r="H10" s="218" t="s">
        <v>229</v>
      </c>
      <c r="I10" s="151"/>
      <c r="J10" s="150" t="s">
        <v>222</v>
      </c>
      <c r="K10" s="154">
        <v>0.5</v>
      </c>
      <c r="L10" s="154">
        <v>0.5</v>
      </c>
      <c r="M10" s="154"/>
      <c r="N10" s="154"/>
      <c r="O10" s="154"/>
      <c r="P10" s="154">
        <v>0.5</v>
      </c>
      <c r="Q10" s="154"/>
    </row>
    <row r="11" spans="1:20" ht="28.5" customHeight="1">
      <c r="A11" s="466"/>
      <c r="B11" s="150"/>
      <c r="C11" s="152"/>
      <c r="D11" s="150" t="s">
        <v>147</v>
      </c>
      <c r="E11" s="150"/>
      <c r="F11" s="152" t="s">
        <v>148</v>
      </c>
      <c r="G11" s="218" t="s">
        <v>217</v>
      </c>
      <c r="H11" s="218" t="s">
        <v>230</v>
      </c>
      <c r="I11" s="152" t="s">
        <v>231</v>
      </c>
      <c r="J11" s="150" t="s">
        <v>222</v>
      </c>
      <c r="K11" s="154">
        <v>0.5</v>
      </c>
      <c r="L11" s="154">
        <v>0.5</v>
      </c>
      <c r="M11" s="154"/>
      <c r="N11" s="154">
        <v>0.5</v>
      </c>
      <c r="O11" s="154"/>
      <c r="P11" s="154">
        <v>0.5</v>
      </c>
      <c r="Q11" s="154"/>
    </row>
    <row r="12" spans="1:20" ht="28.5" customHeight="1">
      <c r="A12" s="466"/>
      <c r="B12" s="150"/>
      <c r="C12" s="152"/>
      <c r="D12" s="156" t="s">
        <v>149</v>
      </c>
      <c r="E12" s="156"/>
      <c r="F12" s="157" t="s">
        <v>150</v>
      </c>
      <c r="G12" s="218" t="s">
        <v>217</v>
      </c>
      <c r="H12" s="218" t="s">
        <v>232</v>
      </c>
      <c r="I12" s="155" t="s">
        <v>221</v>
      </c>
      <c r="J12" s="150" t="s">
        <v>222</v>
      </c>
      <c r="K12" s="154">
        <v>0.5</v>
      </c>
      <c r="L12" s="154">
        <v>0.5</v>
      </c>
      <c r="M12" s="154"/>
      <c r="N12" s="154">
        <v>0.5</v>
      </c>
      <c r="O12" s="154"/>
      <c r="P12" s="154">
        <v>0.5</v>
      </c>
      <c r="Q12" s="154"/>
    </row>
    <row r="13" spans="1:20" ht="28.5" customHeight="1">
      <c r="A13" s="466"/>
      <c r="B13" s="150" t="s">
        <v>151</v>
      </c>
      <c r="C13" s="152" t="s">
        <v>152</v>
      </c>
      <c r="D13" s="150" t="s">
        <v>123</v>
      </c>
      <c r="E13" s="150"/>
      <c r="F13" s="152" t="s">
        <v>153</v>
      </c>
      <c r="G13" s="218" t="s">
        <v>233</v>
      </c>
      <c r="H13" s="218" t="s">
        <v>234</v>
      </c>
      <c r="I13" s="151"/>
      <c r="J13" s="150" t="s">
        <v>219</v>
      </c>
      <c r="K13" s="154">
        <v>0.5</v>
      </c>
      <c r="L13" s="154">
        <v>0.5</v>
      </c>
      <c r="M13" s="154"/>
      <c r="N13" s="154"/>
      <c r="O13" s="154"/>
      <c r="P13" s="154"/>
      <c r="Q13" s="154"/>
    </row>
    <row r="14" spans="1:20" ht="28.5" customHeight="1">
      <c r="A14" s="466"/>
      <c r="B14" s="150"/>
      <c r="C14" s="152"/>
      <c r="D14" s="150" t="s">
        <v>126</v>
      </c>
      <c r="E14" s="150"/>
      <c r="F14" s="152" t="s">
        <v>154</v>
      </c>
      <c r="G14" s="218" t="s">
        <v>233</v>
      </c>
      <c r="H14" s="218" t="s">
        <v>235</v>
      </c>
      <c r="I14" s="151"/>
      <c r="J14" s="150" t="s">
        <v>222</v>
      </c>
      <c r="K14" s="154">
        <v>0.33333333333333331</v>
      </c>
      <c r="L14" s="154">
        <v>0.33333333333333331</v>
      </c>
      <c r="M14" s="154"/>
      <c r="N14" s="154">
        <v>0.33333333333333331</v>
      </c>
      <c r="O14" s="154"/>
      <c r="P14" s="154">
        <v>0.33333333333333331</v>
      </c>
      <c r="Q14" s="154"/>
    </row>
    <row r="15" spans="1:20" ht="28.5" customHeight="1">
      <c r="A15" s="466"/>
      <c r="B15" s="150"/>
      <c r="C15" s="152"/>
      <c r="D15" s="150" t="s">
        <v>131</v>
      </c>
      <c r="E15" s="150"/>
      <c r="F15" s="152" t="s">
        <v>155</v>
      </c>
      <c r="G15" s="218" t="s">
        <v>233</v>
      </c>
      <c r="H15" s="218" t="s">
        <v>236</v>
      </c>
      <c r="I15" s="151"/>
      <c r="J15" s="150" t="s">
        <v>222</v>
      </c>
      <c r="K15" s="154">
        <v>0.5</v>
      </c>
      <c r="L15" s="154">
        <v>0.5</v>
      </c>
      <c r="M15" s="154"/>
      <c r="N15" s="154">
        <v>0.5</v>
      </c>
      <c r="O15" s="154"/>
      <c r="P15" s="154">
        <v>0.5</v>
      </c>
      <c r="Q15" s="154"/>
    </row>
    <row r="16" spans="1:20" ht="28.5" customHeight="1">
      <c r="A16" s="466"/>
      <c r="B16" s="150" t="s">
        <v>156</v>
      </c>
      <c r="C16" s="152" t="s">
        <v>237</v>
      </c>
      <c r="D16" s="150" t="s">
        <v>123</v>
      </c>
      <c r="E16" s="150"/>
      <c r="F16" s="152" t="s">
        <v>158</v>
      </c>
      <c r="G16" s="218" t="s">
        <v>238</v>
      </c>
      <c r="H16" s="218" t="s">
        <v>239</v>
      </c>
      <c r="I16" s="151"/>
      <c r="J16" s="150" t="s">
        <v>223</v>
      </c>
      <c r="K16" s="154"/>
      <c r="L16" s="154"/>
      <c r="M16" s="154"/>
      <c r="N16" s="154"/>
      <c r="O16" s="154"/>
      <c r="P16" s="154">
        <v>0.5</v>
      </c>
      <c r="Q16" s="154"/>
    </row>
    <row r="17" spans="1:17" ht="28.5" customHeight="1">
      <c r="A17" s="466"/>
      <c r="B17" s="150"/>
      <c r="C17" s="152"/>
      <c r="D17" s="150" t="s">
        <v>126</v>
      </c>
      <c r="E17" s="150"/>
      <c r="F17" s="152" t="s">
        <v>160</v>
      </c>
      <c r="G17" s="218" t="s">
        <v>238</v>
      </c>
      <c r="H17" s="218" t="s">
        <v>240</v>
      </c>
      <c r="I17" s="151"/>
      <c r="J17" s="150" t="s">
        <v>222</v>
      </c>
      <c r="K17" s="154">
        <v>1</v>
      </c>
      <c r="L17" s="154">
        <v>1</v>
      </c>
      <c r="M17" s="154"/>
      <c r="N17" s="154">
        <v>1</v>
      </c>
      <c r="O17" s="154"/>
      <c r="P17" s="154">
        <v>1</v>
      </c>
      <c r="Q17" s="154"/>
    </row>
    <row r="18" spans="1:17" ht="28.5" customHeight="1">
      <c r="A18" s="466"/>
      <c r="B18" s="150"/>
      <c r="C18" s="152"/>
      <c r="D18" s="150" t="s">
        <v>131</v>
      </c>
      <c r="E18" s="150"/>
      <c r="F18" s="152" t="s">
        <v>241</v>
      </c>
      <c r="G18" s="218" t="s">
        <v>238</v>
      </c>
      <c r="H18" s="218" t="s">
        <v>242</v>
      </c>
      <c r="I18" s="151"/>
      <c r="J18" s="150" t="s">
        <v>222</v>
      </c>
      <c r="K18" s="154">
        <v>0.5</v>
      </c>
      <c r="L18" s="154">
        <v>0.5</v>
      </c>
      <c r="M18" s="154"/>
      <c r="N18" s="154">
        <v>0.5</v>
      </c>
      <c r="O18" s="154"/>
      <c r="P18" s="154">
        <v>0.5</v>
      </c>
      <c r="Q18" s="154"/>
    </row>
    <row r="19" spans="1:17" ht="28.5" customHeight="1">
      <c r="A19" s="466"/>
      <c r="B19" s="150"/>
      <c r="C19" s="152"/>
      <c r="D19" s="150" t="s">
        <v>137</v>
      </c>
      <c r="E19" s="150"/>
      <c r="F19" s="152" t="s">
        <v>164</v>
      </c>
      <c r="G19" s="218" t="s">
        <v>238</v>
      </c>
      <c r="H19" s="218" t="s">
        <v>243</v>
      </c>
      <c r="I19" s="151"/>
      <c r="J19" s="150" t="s">
        <v>219</v>
      </c>
      <c r="K19" s="154">
        <v>1</v>
      </c>
      <c r="L19" s="154">
        <v>1</v>
      </c>
      <c r="M19" s="154"/>
      <c r="N19" s="154"/>
      <c r="O19" s="154"/>
      <c r="P19" s="154"/>
      <c r="Q19" s="154"/>
    </row>
    <row r="20" spans="1:17" ht="28.5" customHeight="1">
      <c r="A20" s="466"/>
      <c r="B20" s="150"/>
      <c r="C20" s="152"/>
      <c r="D20" s="150" t="s">
        <v>140</v>
      </c>
      <c r="E20" s="150"/>
      <c r="F20" s="152" t="s">
        <v>165</v>
      </c>
      <c r="G20" s="218" t="s">
        <v>238</v>
      </c>
      <c r="H20" s="218" t="s">
        <v>244</v>
      </c>
      <c r="I20" s="151"/>
      <c r="J20" s="150" t="s">
        <v>219</v>
      </c>
      <c r="K20" s="154">
        <v>0.5</v>
      </c>
      <c r="L20" s="154">
        <v>0.5</v>
      </c>
      <c r="M20" s="154">
        <v>0.5</v>
      </c>
      <c r="N20" s="154"/>
      <c r="O20" s="154"/>
      <c r="P20" s="154"/>
      <c r="Q20" s="154"/>
    </row>
    <row r="21" spans="1:17" ht="28.5" customHeight="1">
      <c r="A21" s="466"/>
      <c r="B21" s="150"/>
      <c r="C21" s="152"/>
      <c r="D21" s="150" t="s">
        <v>245</v>
      </c>
      <c r="E21" s="150"/>
      <c r="F21" s="152" t="s">
        <v>246</v>
      </c>
      <c r="G21" s="218" t="s">
        <v>238</v>
      </c>
      <c r="H21" s="218" t="s">
        <v>247</v>
      </c>
      <c r="I21" s="151"/>
      <c r="J21" s="150" t="s">
        <v>248</v>
      </c>
      <c r="K21" s="154">
        <v>1</v>
      </c>
      <c r="L21" s="154">
        <v>1</v>
      </c>
      <c r="M21" s="154"/>
      <c r="N21" s="154"/>
      <c r="O21" s="154"/>
      <c r="P21" s="154"/>
      <c r="Q21" s="154"/>
    </row>
    <row r="22" spans="1:17" ht="28.5" customHeight="1">
      <c r="A22" s="466"/>
      <c r="B22" s="150" t="s">
        <v>167</v>
      </c>
      <c r="C22" s="152" t="s">
        <v>249</v>
      </c>
      <c r="D22" s="150" t="s">
        <v>123</v>
      </c>
      <c r="E22" s="150"/>
      <c r="F22" s="152" t="s">
        <v>169</v>
      </c>
      <c r="G22" s="218" t="s">
        <v>250</v>
      </c>
      <c r="H22" s="218" t="s">
        <v>251</v>
      </c>
      <c r="I22" s="151" t="s">
        <v>252</v>
      </c>
      <c r="J22" s="150" t="s">
        <v>222</v>
      </c>
      <c r="K22" s="154">
        <v>0.5</v>
      </c>
      <c r="L22" s="154">
        <v>0.5</v>
      </c>
      <c r="M22" s="154"/>
      <c r="N22" s="154">
        <v>0.5</v>
      </c>
      <c r="O22" s="154"/>
      <c r="P22" s="154">
        <v>0.5</v>
      </c>
      <c r="Q22" s="154"/>
    </row>
    <row r="23" spans="1:17" ht="28.5" customHeight="1">
      <c r="A23" s="466"/>
      <c r="B23" s="150" t="s">
        <v>171</v>
      </c>
      <c r="C23" s="152"/>
      <c r="D23" s="150"/>
      <c r="E23" s="150"/>
      <c r="F23" s="152" t="s">
        <v>253</v>
      </c>
      <c r="G23" s="218" t="s">
        <v>254</v>
      </c>
      <c r="H23" s="218" t="s">
        <v>255</v>
      </c>
      <c r="I23" s="151"/>
      <c r="J23" s="150" t="s">
        <v>222</v>
      </c>
      <c r="K23" s="154">
        <v>0.5</v>
      </c>
      <c r="L23" s="154">
        <v>0.5</v>
      </c>
      <c r="M23" s="154"/>
      <c r="N23" s="154">
        <v>0.5</v>
      </c>
      <c r="O23" s="154"/>
      <c r="P23" s="154">
        <v>0.5</v>
      </c>
      <c r="Q23" s="154"/>
    </row>
    <row r="24" spans="1:17" ht="28.5" customHeight="1">
      <c r="A24" s="466"/>
      <c r="B24" s="150" t="s">
        <v>173</v>
      </c>
      <c r="C24" s="152" t="s">
        <v>174</v>
      </c>
      <c r="D24" s="150" t="s">
        <v>123</v>
      </c>
      <c r="E24" s="150"/>
      <c r="F24" s="152" t="s">
        <v>175</v>
      </c>
      <c r="G24" s="218" t="s">
        <v>256</v>
      </c>
      <c r="H24" s="218" t="s">
        <v>257</v>
      </c>
      <c r="I24" s="151"/>
      <c r="J24" s="150" t="s">
        <v>219</v>
      </c>
      <c r="K24" s="154">
        <v>1</v>
      </c>
      <c r="L24" s="154">
        <v>1</v>
      </c>
      <c r="M24" s="154"/>
      <c r="N24" s="154"/>
      <c r="O24" s="154"/>
      <c r="P24" s="154"/>
      <c r="Q24" s="154"/>
    </row>
    <row r="25" spans="1:17" ht="28.5" customHeight="1">
      <c r="A25" s="466"/>
      <c r="B25" s="150"/>
      <c r="C25" s="152"/>
      <c r="D25" s="150" t="s">
        <v>126</v>
      </c>
      <c r="E25" s="150" t="s">
        <v>123</v>
      </c>
      <c r="F25" s="152" t="s">
        <v>178</v>
      </c>
      <c r="G25" s="218" t="s">
        <v>256</v>
      </c>
      <c r="H25" s="218" t="s">
        <v>258</v>
      </c>
      <c r="I25" s="151"/>
      <c r="J25" s="150" t="s">
        <v>219</v>
      </c>
      <c r="K25" s="154">
        <v>1</v>
      </c>
      <c r="L25" s="154">
        <v>1</v>
      </c>
      <c r="M25" s="154">
        <v>1</v>
      </c>
      <c r="N25" s="154"/>
      <c r="O25" s="154"/>
      <c r="P25" s="154"/>
      <c r="Q25" s="154"/>
    </row>
    <row r="26" spans="1:17" ht="28.5" customHeight="1">
      <c r="A26" s="466"/>
      <c r="B26" s="150"/>
      <c r="C26" s="152"/>
      <c r="D26" s="150"/>
      <c r="E26" s="150" t="s">
        <v>126</v>
      </c>
      <c r="F26" s="152" t="s">
        <v>259</v>
      </c>
      <c r="G26" s="218" t="s">
        <v>260</v>
      </c>
      <c r="H26" s="218" t="s">
        <v>261</v>
      </c>
      <c r="I26" s="151"/>
      <c r="J26" s="150" t="s">
        <v>219</v>
      </c>
      <c r="K26" s="154">
        <v>1</v>
      </c>
      <c r="L26" s="154">
        <v>1</v>
      </c>
      <c r="M26" s="154">
        <v>1</v>
      </c>
      <c r="N26" s="154"/>
      <c r="O26" s="154"/>
      <c r="P26" s="154"/>
      <c r="Q26" s="154"/>
    </row>
    <row r="27" spans="1:17" ht="28.5" customHeight="1">
      <c r="A27" s="466"/>
      <c r="B27" s="150"/>
      <c r="C27" s="152"/>
      <c r="D27" s="150"/>
      <c r="E27" s="150" t="s">
        <v>131</v>
      </c>
      <c r="F27" s="152" t="s">
        <v>262</v>
      </c>
      <c r="G27" s="218" t="s">
        <v>260</v>
      </c>
      <c r="H27" s="218" t="s">
        <v>263</v>
      </c>
      <c r="I27" s="151"/>
      <c r="J27" s="150" t="s">
        <v>219</v>
      </c>
      <c r="K27" s="154">
        <v>1</v>
      </c>
      <c r="L27" s="154">
        <v>1</v>
      </c>
      <c r="M27" s="154">
        <v>1</v>
      </c>
      <c r="N27" s="154"/>
      <c r="O27" s="154"/>
      <c r="P27" s="154"/>
      <c r="Q27" s="154"/>
    </row>
    <row r="28" spans="1:17" ht="28.5" customHeight="1">
      <c r="A28" s="466"/>
      <c r="B28" s="150"/>
      <c r="C28" s="152"/>
      <c r="D28" s="150"/>
      <c r="E28" s="235" t="s">
        <v>137</v>
      </c>
      <c r="F28" s="152" t="s">
        <v>181</v>
      </c>
      <c r="G28" s="218" t="s">
        <v>260</v>
      </c>
      <c r="H28" s="218" t="s">
        <v>264</v>
      </c>
      <c r="I28" s="151"/>
      <c r="J28" s="150" t="s">
        <v>219</v>
      </c>
      <c r="K28" s="154">
        <v>1</v>
      </c>
      <c r="L28" s="154">
        <v>1</v>
      </c>
      <c r="M28" s="154">
        <v>1</v>
      </c>
      <c r="N28" s="154"/>
      <c r="O28" s="154"/>
      <c r="P28" s="154"/>
      <c r="Q28" s="154"/>
    </row>
    <row r="29" spans="1:17" ht="28.5" customHeight="1">
      <c r="A29" s="466"/>
      <c r="B29" s="150"/>
      <c r="C29" s="152"/>
      <c r="D29" s="150"/>
      <c r="E29" s="235" t="s">
        <v>140</v>
      </c>
      <c r="F29" s="152" t="s">
        <v>182</v>
      </c>
      <c r="G29" s="218" t="s">
        <v>260</v>
      </c>
      <c r="H29" s="218" t="s">
        <v>265</v>
      </c>
      <c r="I29" s="151"/>
      <c r="J29" s="150" t="s">
        <v>219</v>
      </c>
      <c r="K29" s="154">
        <v>1</v>
      </c>
      <c r="L29" s="154">
        <v>1</v>
      </c>
      <c r="M29" s="154">
        <v>1</v>
      </c>
      <c r="N29" s="154"/>
      <c r="O29" s="154"/>
      <c r="P29" s="154"/>
      <c r="Q29" s="154"/>
    </row>
    <row r="30" spans="1:17" ht="28.5" customHeight="1">
      <c r="A30" s="466"/>
      <c r="B30" s="150" t="s">
        <v>183</v>
      </c>
      <c r="C30" s="152"/>
      <c r="D30" s="150"/>
      <c r="E30" s="150"/>
      <c r="F30" s="152" t="s">
        <v>266</v>
      </c>
      <c r="G30" s="218" t="s">
        <v>267</v>
      </c>
      <c r="H30" s="218" t="s">
        <v>268</v>
      </c>
      <c r="I30" s="151"/>
      <c r="J30" s="150" t="s">
        <v>248</v>
      </c>
      <c r="K30" s="154">
        <v>1</v>
      </c>
      <c r="L30" s="154">
        <v>1</v>
      </c>
      <c r="M30" s="154"/>
      <c r="N30" s="154"/>
      <c r="O30" s="154"/>
      <c r="P30" s="154"/>
      <c r="Q30" s="154"/>
    </row>
    <row r="31" spans="1:17" ht="28.5" customHeight="1">
      <c r="A31" s="466"/>
      <c r="B31" s="469" t="s">
        <v>185</v>
      </c>
      <c r="C31" s="443" t="s">
        <v>186</v>
      </c>
      <c r="D31" s="150" t="s">
        <v>123</v>
      </c>
      <c r="E31" s="150"/>
      <c r="F31" s="152" t="s">
        <v>187</v>
      </c>
      <c r="G31" s="218" t="s">
        <v>269</v>
      </c>
      <c r="H31" s="218" t="s">
        <v>270</v>
      </c>
      <c r="I31" s="151"/>
      <c r="J31" s="150" t="s">
        <v>222</v>
      </c>
      <c r="K31" s="154">
        <v>0.5</v>
      </c>
      <c r="L31" s="154">
        <v>0.5</v>
      </c>
      <c r="M31" s="154"/>
      <c r="N31" s="154">
        <v>0.5</v>
      </c>
      <c r="O31" s="154"/>
      <c r="P31" s="154">
        <v>0.5</v>
      </c>
      <c r="Q31" s="154"/>
    </row>
    <row r="32" spans="1:17" ht="28.5" customHeight="1">
      <c r="A32" s="466"/>
      <c r="B32" s="469"/>
      <c r="C32" s="443"/>
      <c r="D32" s="150" t="s">
        <v>126</v>
      </c>
      <c r="E32" s="150"/>
      <c r="F32" s="152" t="s">
        <v>189</v>
      </c>
      <c r="G32" s="218" t="s">
        <v>269</v>
      </c>
      <c r="H32" s="218" t="s">
        <v>271</v>
      </c>
      <c r="I32" s="151"/>
      <c r="J32" s="150" t="s">
        <v>219</v>
      </c>
      <c r="K32" s="154">
        <v>0.5</v>
      </c>
      <c r="L32" s="154">
        <v>0.5</v>
      </c>
      <c r="M32" s="154"/>
      <c r="N32" s="154"/>
      <c r="O32" s="154"/>
      <c r="P32" s="154"/>
      <c r="Q32" s="154"/>
    </row>
    <row r="33" spans="1:19" ht="28.5" customHeight="1">
      <c r="A33" s="466"/>
      <c r="B33" s="156" t="s">
        <v>190</v>
      </c>
      <c r="C33" s="152"/>
      <c r="D33" s="150"/>
      <c r="E33" s="150"/>
      <c r="F33" s="152" t="s">
        <v>191</v>
      </c>
      <c r="G33" s="218" t="s">
        <v>272</v>
      </c>
      <c r="H33" s="218" t="s">
        <v>273</v>
      </c>
      <c r="I33" s="151"/>
      <c r="J33" s="150" t="s">
        <v>248</v>
      </c>
      <c r="K33" s="154">
        <v>0.5</v>
      </c>
      <c r="L33" s="154">
        <v>0.5</v>
      </c>
      <c r="M33" s="154"/>
      <c r="N33" s="154"/>
      <c r="O33" s="154"/>
      <c r="P33" s="154"/>
      <c r="Q33" s="154"/>
    </row>
    <row r="34" spans="1:19" ht="28.5" customHeight="1">
      <c r="A34" s="466"/>
      <c r="B34" s="156" t="s">
        <v>192</v>
      </c>
      <c r="C34" s="158"/>
      <c r="D34" s="150"/>
      <c r="E34" s="150"/>
      <c r="F34" s="151" t="s">
        <v>193</v>
      </c>
      <c r="G34" s="218" t="s">
        <v>272</v>
      </c>
      <c r="H34" s="218" t="s">
        <v>274</v>
      </c>
      <c r="I34" s="151"/>
      <c r="J34" s="150" t="s">
        <v>248</v>
      </c>
      <c r="K34" s="154">
        <v>0.5</v>
      </c>
      <c r="L34" s="154">
        <v>0.5</v>
      </c>
      <c r="M34" s="154"/>
      <c r="N34" s="154"/>
      <c r="O34" s="154"/>
      <c r="P34" s="154"/>
      <c r="Q34" s="154"/>
    </row>
    <row r="35" spans="1:19" s="159" customFormat="1" ht="28.5" customHeight="1">
      <c r="A35" s="466"/>
      <c r="B35" s="156" t="s">
        <v>194</v>
      </c>
      <c r="C35" s="153"/>
      <c r="D35" s="150"/>
      <c r="E35" s="150"/>
      <c r="F35" s="153" t="s">
        <v>275</v>
      </c>
      <c r="G35" s="218" t="s">
        <v>276</v>
      </c>
      <c r="H35" s="218" t="s">
        <v>277</v>
      </c>
      <c r="I35" s="151"/>
      <c r="J35" s="150" t="s">
        <v>222</v>
      </c>
      <c r="K35" s="154">
        <v>0.5</v>
      </c>
      <c r="L35" s="154">
        <v>0.5</v>
      </c>
      <c r="M35" s="154"/>
      <c r="N35" s="154">
        <v>0.5</v>
      </c>
      <c r="O35" s="154"/>
      <c r="P35" s="154">
        <v>0.5</v>
      </c>
      <c r="Q35" s="154"/>
      <c r="R35" s="149"/>
      <c r="S35" s="149"/>
    </row>
    <row r="36" spans="1:19" ht="28.5" customHeight="1">
      <c r="A36" s="466"/>
      <c r="B36" s="156" t="s">
        <v>197</v>
      </c>
      <c r="C36" s="152"/>
      <c r="D36" s="150"/>
      <c r="E36" s="150"/>
      <c r="F36" s="152" t="s">
        <v>198</v>
      </c>
      <c r="G36" s="218" t="s">
        <v>278</v>
      </c>
      <c r="H36" s="218" t="s">
        <v>279</v>
      </c>
      <c r="I36" s="151"/>
      <c r="J36" s="150" t="s">
        <v>222</v>
      </c>
      <c r="K36" s="154">
        <v>0.5</v>
      </c>
      <c r="L36" s="154">
        <v>0.5</v>
      </c>
      <c r="M36" s="154"/>
      <c r="N36" s="154">
        <v>0.5</v>
      </c>
      <c r="O36" s="154"/>
      <c r="P36" s="154">
        <v>0.5</v>
      </c>
      <c r="Q36" s="154"/>
    </row>
    <row r="37" spans="1:19" ht="28.5" customHeight="1">
      <c r="A37" s="466"/>
      <c r="B37" s="156" t="s">
        <v>199</v>
      </c>
      <c r="C37" s="152" t="s">
        <v>280</v>
      </c>
      <c r="D37" s="150" t="s">
        <v>123</v>
      </c>
      <c r="E37" s="150"/>
      <c r="F37" s="152" t="s">
        <v>281</v>
      </c>
      <c r="G37" s="218" t="s">
        <v>282</v>
      </c>
      <c r="H37" s="218" t="s">
        <v>283</v>
      </c>
      <c r="I37" s="151" t="s">
        <v>252</v>
      </c>
      <c r="J37" s="150" t="s">
        <v>219</v>
      </c>
      <c r="K37" s="154">
        <v>1</v>
      </c>
      <c r="L37" s="154">
        <v>1</v>
      </c>
      <c r="M37" s="154">
        <v>1</v>
      </c>
      <c r="N37" s="154"/>
      <c r="O37" s="154"/>
      <c r="P37" s="154"/>
      <c r="Q37" s="154"/>
    </row>
    <row r="38" spans="1:19" ht="28.5" customHeight="1">
      <c r="A38" s="466"/>
      <c r="B38" s="156"/>
      <c r="C38" s="152"/>
      <c r="D38" s="150" t="s">
        <v>126</v>
      </c>
      <c r="E38" s="150"/>
      <c r="F38" s="152" t="s">
        <v>202</v>
      </c>
      <c r="G38" s="218" t="s">
        <v>282</v>
      </c>
      <c r="H38" s="218" t="s">
        <v>283</v>
      </c>
      <c r="I38" s="151" t="s">
        <v>252</v>
      </c>
      <c r="J38" s="150" t="s">
        <v>222</v>
      </c>
      <c r="K38" s="154">
        <v>0.5</v>
      </c>
      <c r="L38" s="154">
        <v>0.5</v>
      </c>
      <c r="M38" s="154"/>
      <c r="N38" s="154">
        <v>0.5</v>
      </c>
      <c r="O38" s="154"/>
      <c r="P38" s="154">
        <v>0.5</v>
      </c>
      <c r="Q38" s="154"/>
    </row>
    <row r="39" spans="1:19" ht="28.5" customHeight="1">
      <c r="A39" s="466"/>
      <c r="B39" s="150"/>
      <c r="C39" s="152"/>
      <c r="D39" s="150" t="s">
        <v>131</v>
      </c>
      <c r="E39" s="150"/>
      <c r="F39" s="152" t="s">
        <v>204</v>
      </c>
      <c r="G39" s="218" t="s">
        <v>282</v>
      </c>
      <c r="H39" s="218" t="s">
        <v>283</v>
      </c>
      <c r="I39" s="151" t="s">
        <v>252</v>
      </c>
      <c r="J39" s="150" t="s">
        <v>222</v>
      </c>
      <c r="K39" s="154">
        <v>0.5</v>
      </c>
      <c r="L39" s="154">
        <v>0.5</v>
      </c>
      <c r="M39" s="154"/>
      <c r="N39" s="154">
        <v>0.5</v>
      </c>
      <c r="O39" s="154"/>
      <c r="P39" s="154">
        <v>0.5</v>
      </c>
      <c r="Q39" s="154"/>
    </row>
    <row r="40" spans="1:19" ht="28.5" customHeight="1">
      <c r="A40" s="219"/>
      <c r="B40" s="235" t="s">
        <v>205</v>
      </c>
      <c r="C40" s="248" t="s">
        <v>206</v>
      </c>
      <c r="D40" s="150"/>
      <c r="E40" s="150"/>
      <c r="F40" s="248" t="s">
        <v>511</v>
      </c>
      <c r="G40" s="218" t="s">
        <v>284</v>
      </c>
      <c r="H40" s="218" t="s">
        <v>247</v>
      </c>
      <c r="I40" s="151"/>
      <c r="J40" s="150" t="s">
        <v>219</v>
      </c>
      <c r="K40" s="154">
        <v>0.5</v>
      </c>
      <c r="L40" s="154"/>
      <c r="M40" s="154"/>
      <c r="N40" s="154"/>
      <c r="O40" s="154"/>
      <c r="P40" s="154"/>
      <c r="Q40" s="154"/>
    </row>
    <row r="41" spans="1:19" ht="49.5" customHeight="1">
      <c r="A41" s="219"/>
      <c r="B41" s="235" t="s">
        <v>516</v>
      </c>
      <c r="C41" s="248" t="s">
        <v>520</v>
      </c>
      <c r="D41" s="150"/>
      <c r="E41" s="150"/>
      <c r="F41" s="212" t="s">
        <v>520</v>
      </c>
      <c r="G41" s="120" t="s">
        <v>524</v>
      </c>
      <c r="H41" s="218" t="s">
        <v>268</v>
      </c>
      <c r="I41" s="155"/>
      <c r="J41" s="150" t="s">
        <v>222</v>
      </c>
      <c r="K41" s="154">
        <v>0.44444444444444442</v>
      </c>
      <c r="L41" s="154"/>
      <c r="M41" s="154"/>
      <c r="N41" s="250">
        <v>0.66666666666666663</v>
      </c>
      <c r="O41" s="154"/>
      <c r="P41" s="250">
        <v>0.66666666666666663</v>
      </c>
      <c r="Q41" s="154"/>
    </row>
    <row r="42" spans="1:19" ht="48" customHeight="1">
      <c r="A42" s="219"/>
      <c r="B42" s="235" t="s">
        <v>517</v>
      </c>
      <c r="C42" s="248" t="s">
        <v>522</v>
      </c>
      <c r="D42" s="150"/>
      <c r="E42" s="150"/>
      <c r="F42" s="212" t="s">
        <v>522</v>
      </c>
      <c r="G42" s="120" t="s">
        <v>525</v>
      </c>
      <c r="H42" s="218" t="s">
        <v>527</v>
      </c>
      <c r="I42" s="155"/>
      <c r="J42" s="150" t="s">
        <v>222</v>
      </c>
      <c r="K42" s="154">
        <v>0.5</v>
      </c>
      <c r="L42" s="154"/>
      <c r="M42" s="154"/>
      <c r="N42" s="250">
        <v>0.66666666666666663</v>
      </c>
      <c r="O42" s="250"/>
      <c r="P42" s="250">
        <v>0.66666666666666663</v>
      </c>
      <c r="Q42" s="154"/>
    </row>
    <row r="43" spans="1:19" ht="57.75" customHeight="1" thickBot="1">
      <c r="A43" s="219"/>
      <c r="B43" s="222" t="s">
        <v>518</v>
      </c>
      <c r="C43" s="223" t="s">
        <v>523</v>
      </c>
      <c r="D43" s="160"/>
      <c r="E43" s="160"/>
      <c r="F43" s="215" t="s">
        <v>523</v>
      </c>
      <c r="G43" s="249" t="s">
        <v>526</v>
      </c>
      <c r="H43" s="218" t="s">
        <v>528</v>
      </c>
      <c r="I43" s="155"/>
      <c r="J43" s="160" t="s">
        <v>222</v>
      </c>
      <c r="K43" s="163">
        <v>0.33333333333333331</v>
      </c>
      <c r="L43" s="163"/>
      <c r="M43" s="163"/>
      <c r="N43" s="250">
        <v>0.66666666666666663</v>
      </c>
      <c r="O43" s="250"/>
      <c r="P43" s="250">
        <v>0.66666666666666663</v>
      </c>
      <c r="Q43" s="154"/>
    </row>
    <row r="44" spans="1:19" ht="28.5" customHeight="1">
      <c r="A44" s="219"/>
      <c r="B44" s="244"/>
      <c r="C44" s="245"/>
      <c r="D44" s="221"/>
      <c r="E44" s="221"/>
      <c r="F44" s="245"/>
      <c r="G44" s="144"/>
      <c r="H44" s="144"/>
      <c r="I44" s="238"/>
      <c r="J44" s="221"/>
      <c r="K44" s="246"/>
      <c r="L44" s="246"/>
      <c r="M44" s="246"/>
      <c r="N44" s="246"/>
      <c r="O44" s="246"/>
      <c r="P44" s="247"/>
      <c r="Q44" s="247"/>
    </row>
    <row r="45" spans="1:19" ht="28.5" customHeight="1">
      <c r="A45" s="219"/>
      <c r="B45" s="244"/>
      <c r="C45" s="245"/>
      <c r="D45" s="221"/>
      <c r="E45" s="221"/>
      <c r="F45" s="245"/>
      <c r="G45" s="144"/>
      <c r="H45" s="144"/>
      <c r="I45" s="238"/>
      <c r="J45" s="221"/>
      <c r="K45" s="246"/>
      <c r="L45" s="246"/>
      <c r="M45" s="246"/>
      <c r="N45" s="246"/>
      <c r="O45" s="246"/>
      <c r="P45" s="247"/>
      <c r="Q45" s="247"/>
    </row>
    <row r="46" spans="1:19" ht="28.5" customHeight="1">
      <c r="A46" s="219"/>
      <c r="B46" s="244"/>
      <c r="C46" s="245"/>
      <c r="D46" s="221"/>
      <c r="E46" s="221"/>
      <c r="F46" s="245"/>
      <c r="G46" s="144"/>
      <c r="H46" s="144"/>
      <c r="I46" s="238"/>
      <c r="J46" s="221"/>
      <c r="K46" s="246"/>
      <c r="L46" s="246"/>
      <c r="M46" s="246"/>
      <c r="N46" s="246"/>
      <c r="O46" s="246"/>
      <c r="P46" s="247"/>
      <c r="Q46" s="247"/>
    </row>
    <row r="47" spans="1:19" ht="28.5" customHeight="1" thickBot="1">
      <c r="A47" s="219"/>
      <c r="B47" s="244"/>
      <c r="C47" s="245"/>
      <c r="D47" s="221"/>
      <c r="E47" s="221"/>
      <c r="F47" s="245"/>
      <c r="G47" s="144"/>
      <c r="H47" s="144"/>
      <c r="I47" s="238"/>
      <c r="J47" s="221"/>
      <c r="K47" s="246"/>
      <c r="L47" s="246"/>
      <c r="M47" s="246"/>
      <c r="N47" s="246"/>
      <c r="O47" s="246"/>
      <c r="P47" s="247"/>
      <c r="Q47" s="247"/>
    </row>
    <row r="48" spans="1:19" ht="28.5" customHeight="1">
      <c r="A48" s="463" t="s">
        <v>285</v>
      </c>
      <c r="B48" s="164" t="s">
        <v>286</v>
      </c>
      <c r="C48" s="158"/>
      <c r="D48" s="164"/>
      <c r="E48" s="164"/>
      <c r="F48" s="158" t="s">
        <v>287</v>
      </c>
      <c r="G48" s="165"/>
      <c r="H48" s="164" t="s">
        <v>219</v>
      </c>
      <c r="I48" s="166"/>
      <c r="J48" s="166"/>
      <c r="K48" s="166">
        <v>1</v>
      </c>
      <c r="L48" s="166"/>
      <c r="M48" s="166"/>
      <c r="N48" s="166"/>
      <c r="O48" s="166"/>
    </row>
    <row r="49" spans="1:15" ht="28.5" customHeight="1">
      <c r="A49" s="464"/>
      <c r="B49" s="150" t="s">
        <v>288</v>
      </c>
      <c r="C49" s="152"/>
      <c r="D49" s="150"/>
      <c r="E49" s="150"/>
      <c r="F49" s="152" t="s">
        <v>289</v>
      </c>
      <c r="G49" s="151"/>
      <c r="H49" s="150" t="s">
        <v>219</v>
      </c>
      <c r="I49" s="154"/>
      <c r="J49" s="154"/>
      <c r="K49" s="154">
        <v>0.5</v>
      </c>
      <c r="L49" s="154"/>
      <c r="M49" s="154"/>
      <c r="N49" s="154"/>
      <c r="O49" s="154"/>
    </row>
    <row r="50" spans="1:15" ht="28.5" customHeight="1">
      <c r="A50" s="464"/>
      <c r="B50" s="150" t="s">
        <v>290</v>
      </c>
      <c r="C50" s="152"/>
      <c r="D50" s="150"/>
      <c r="E50" s="150"/>
      <c r="F50" s="151" t="s">
        <v>291</v>
      </c>
      <c r="G50" s="151"/>
      <c r="H50" s="150" t="s">
        <v>219</v>
      </c>
      <c r="I50" s="154"/>
      <c r="J50" s="154"/>
      <c r="K50" s="154">
        <v>1</v>
      </c>
      <c r="L50" s="154"/>
      <c r="M50" s="154"/>
      <c r="N50" s="154"/>
      <c r="O50" s="154"/>
    </row>
    <row r="51" spans="1:15" ht="28.5" customHeight="1">
      <c r="A51" s="464"/>
      <c r="B51" s="150" t="s">
        <v>292</v>
      </c>
      <c r="C51" s="153"/>
      <c r="D51" s="150"/>
      <c r="E51" s="150"/>
      <c r="F51" s="152" t="s">
        <v>293</v>
      </c>
      <c r="G51" s="151"/>
      <c r="H51" s="150" t="s">
        <v>219</v>
      </c>
      <c r="I51" s="154"/>
      <c r="J51" s="154"/>
      <c r="K51" s="154">
        <v>1</v>
      </c>
      <c r="L51" s="154"/>
      <c r="M51" s="154"/>
      <c r="N51" s="154"/>
      <c r="O51" s="154"/>
    </row>
    <row r="52" spans="1:15" ht="28.5" customHeight="1">
      <c r="A52" s="464"/>
      <c r="B52" s="150" t="s">
        <v>294</v>
      </c>
      <c r="C52" s="152"/>
      <c r="D52" s="150"/>
      <c r="E52" s="150"/>
      <c r="F52" s="152" t="s">
        <v>295</v>
      </c>
      <c r="G52" s="151"/>
      <c r="H52" s="150" t="s">
        <v>219</v>
      </c>
      <c r="I52" s="154"/>
      <c r="J52" s="154"/>
      <c r="K52" s="154">
        <v>1</v>
      </c>
      <c r="L52" s="154"/>
      <c r="M52" s="154"/>
      <c r="N52" s="154"/>
      <c r="O52" s="154"/>
    </row>
    <row r="53" spans="1:15" ht="28.5" customHeight="1">
      <c r="A53" s="464"/>
      <c r="B53" s="150" t="s">
        <v>296</v>
      </c>
      <c r="C53" s="152"/>
      <c r="D53" s="150"/>
      <c r="E53" s="150"/>
      <c r="F53" s="152" t="s">
        <v>297</v>
      </c>
      <c r="G53" s="151"/>
      <c r="H53" s="150" t="s">
        <v>219</v>
      </c>
      <c r="I53" s="154"/>
      <c r="J53" s="154"/>
      <c r="K53" s="154">
        <v>1</v>
      </c>
      <c r="L53" s="154"/>
      <c r="M53" s="154"/>
      <c r="N53" s="154"/>
      <c r="O53" s="154"/>
    </row>
    <row r="54" spans="1:15" ht="28.5" customHeight="1">
      <c r="A54" s="464"/>
      <c r="B54" s="150" t="s">
        <v>298</v>
      </c>
      <c r="C54" s="152"/>
      <c r="D54" s="150"/>
      <c r="E54" s="150"/>
      <c r="F54" s="152" t="s">
        <v>299</v>
      </c>
      <c r="G54" s="151"/>
      <c r="H54" s="150" t="s">
        <v>219</v>
      </c>
      <c r="I54" s="154"/>
      <c r="J54" s="154"/>
      <c r="K54" s="154">
        <v>1</v>
      </c>
      <c r="L54" s="154"/>
      <c r="M54" s="154"/>
      <c r="N54" s="154"/>
      <c r="O54" s="154"/>
    </row>
    <row r="55" spans="1:15" ht="28.5" customHeight="1">
      <c r="A55" s="464"/>
      <c r="B55" s="150" t="s">
        <v>300</v>
      </c>
      <c r="C55" s="152" t="s">
        <v>301</v>
      </c>
      <c r="D55" s="150" t="s">
        <v>176</v>
      </c>
      <c r="E55" s="150"/>
      <c r="F55" s="152" t="s">
        <v>302</v>
      </c>
      <c r="G55" s="151"/>
      <c r="H55" s="150" t="s">
        <v>219</v>
      </c>
      <c r="I55" s="154"/>
      <c r="J55" s="154"/>
      <c r="K55" s="154">
        <v>1</v>
      </c>
      <c r="L55" s="154"/>
      <c r="M55" s="154"/>
      <c r="N55" s="154"/>
      <c r="O55" s="154"/>
    </row>
    <row r="56" spans="1:15">
      <c r="A56" s="464"/>
      <c r="C56" s="152"/>
      <c r="D56" s="150" t="s">
        <v>177</v>
      </c>
      <c r="E56" s="150"/>
      <c r="F56" s="152" t="s">
        <v>303</v>
      </c>
      <c r="G56" s="151"/>
      <c r="H56" s="150" t="s">
        <v>219</v>
      </c>
      <c r="I56" s="154"/>
      <c r="J56" s="154"/>
      <c r="K56" s="154">
        <v>1</v>
      </c>
      <c r="L56" s="154"/>
      <c r="M56" s="154"/>
      <c r="N56" s="154"/>
      <c r="O56" s="154"/>
    </row>
    <row r="57" spans="1:15" ht="28.5" customHeight="1">
      <c r="A57" s="464"/>
      <c r="B57" s="150" t="s">
        <v>304</v>
      </c>
      <c r="C57" s="151"/>
      <c r="D57" s="150"/>
      <c r="E57" s="150"/>
      <c r="F57" s="152" t="s">
        <v>305</v>
      </c>
      <c r="G57" s="151"/>
      <c r="H57" s="150" t="s">
        <v>219</v>
      </c>
      <c r="I57" s="154"/>
      <c r="J57" s="154"/>
      <c r="K57" s="154">
        <v>1</v>
      </c>
      <c r="L57" s="154"/>
      <c r="M57" s="154"/>
      <c r="N57" s="154"/>
      <c r="O57" s="154"/>
    </row>
    <row r="58" spans="1:15" ht="28.5" customHeight="1">
      <c r="A58" s="464"/>
      <c r="B58" s="150" t="s">
        <v>306</v>
      </c>
      <c r="C58" s="152"/>
      <c r="D58" s="150"/>
      <c r="E58" s="150"/>
      <c r="F58" s="151" t="s">
        <v>307</v>
      </c>
      <c r="G58" s="151"/>
      <c r="H58" s="150" t="s">
        <v>219</v>
      </c>
      <c r="I58" s="154"/>
      <c r="J58" s="154"/>
      <c r="K58" s="154">
        <v>1</v>
      </c>
      <c r="L58" s="154"/>
      <c r="M58" s="154"/>
      <c r="N58" s="154"/>
      <c r="O58" s="154"/>
    </row>
    <row r="59" spans="1:15" ht="28.5" customHeight="1">
      <c r="A59" s="464"/>
      <c r="B59" s="150" t="s">
        <v>308</v>
      </c>
      <c r="C59" s="152"/>
      <c r="D59" s="150"/>
      <c r="E59" s="150"/>
      <c r="F59" s="151" t="s">
        <v>309</v>
      </c>
      <c r="G59" s="151"/>
      <c r="H59" s="150" t="s">
        <v>219</v>
      </c>
      <c r="I59" s="154"/>
      <c r="J59" s="154"/>
      <c r="K59" s="154">
        <v>1</v>
      </c>
      <c r="L59" s="154"/>
      <c r="M59" s="154"/>
      <c r="N59" s="154"/>
      <c r="O59" s="154"/>
    </row>
    <row r="60" spans="1:15" ht="28.5" customHeight="1">
      <c r="A60" s="464"/>
      <c r="B60" s="150" t="s">
        <v>310</v>
      </c>
      <c r="C60" s="152"/>
      <c r="D60" s="150"/>
      <c r="E60" s="150"/>
      <c r="F60" s="153" t="s">
        <v>311</v>
      </c>
      <c r="G60" s="151"/>
      <c r="H60" s="150" t="s">
        <v>219</v>
      </c>
      <c r="I60" s="154"/>
      <c r="J60" s="154"/>
      <c r="K60" s="154">
        <v>1</v>
      </c>
      <c r="L60" s="154"/>
      <c r="M60" s="154"/>
      <c r="N60" s="154"/>
      <c r="O60" s="154"/>
    </row>
    <row r="61" spans="1:15" ht="28.5" customHeight="1">
      <c r="A61" s="464"/>
      <c r="B61" s="150" t="s">
        <v>312</v>
      </c>
      <c r="C61" s="153"/>
      <c r="D61" s="150"/>
      <c r="E61" s="150"/>
      <c r="F61" s="152" t="s">
        <v>313</v>
      </c>
      <c r="G61" s="151"/>
      <c r="H61" s="150" t="s">
        <v>219</v>
      </c>
      <c r="I61" s="154"/>
      <c r="J61" s="154"/>
      <c r="K61" s="154">
        <v>1</v>
      </c>
      <c r="L61" s="154"/>
      <c r="M61" s="154"/>
      <c r="N61" s="154"/>
      <c r="O61" s="154"/>
    </row>
    <row r="62" spans="1:15" ht="28.5" customHeight="1">
      <c r="A62" s="464"/>
      <c r="B62" s="150" t="s">
        <v>314</v>
      </c>
      <c r="C62" s="152"/>
      <c r="D62" s="150"/>
      <c r="E62" s="150"/>
      <c r="F62" s="152" t="s">
        <v>315</v>
      </c>
      <c r="G62" s="151"/>
      <c r="H62" s="150" t="s">
        <v>219</v>
      </c>
      <c r="I62" s="154"/>
      <c r="J62" s="154"/>
      <c r="K62" s="154">
        <v>0.5</v>
      </c>
      <c r="L62" s="154"/>
      <c r="M62" s="154"/>
      <c r="N62" s="154"/>
      <c r="O62" s="154"/>
    </row>
    <row r="63" spans="1:15" ht="28.5" customHeight="1">
      <c r="A63" s="464"/>
      <c r="B63" s="150" t="s">
        <v>316</v>
      </c>
      <c r="C63" s="152"/>
      <c r="D63" s="150"/>
      <c r="E63" s="150"/>
      <c r="F63" s="152" t="s">
        <v>317</v>
      </c>
      <c r="G63" s="151"/>
      <c r="H63" s="150" t="s">
        <v>219</v>
      </c>
      <c r="I63" s="154"/>
      <c r="J63" s="154"/>
      <c r="K63" s="154">
        <v>0.5</v>
      </c>
      <c r="L63" s="154"/>
      <c r="M63" s="154"/>
      <c r="N63" s="154"/>
      <c r="O63" s="154"/>
    </row>
    <row r="64" spans="1:15" ht="28.5" customHeight="1">
      <c r="A64" s="464"/>
      <c r="B64" s="150" t="s">
        <v>318</v>
      </c>
      <c r="C64" s="152"/>
      <c r="D64" s="150"/>
      <c r="E64" s="150"/>
      <c r="F64" s="152" t="s">
        <v>319</v>
      </c>
      <c r="G64" s="151"/>
      <c r="H64" s="150" t="s">
        <v>219</v>
      </c>
      <c r="I64" s="154"/>
      <c r="J64" s="154"/>
      <c r="K64" s="154">
        <v>1</v>
      </c>
      <c r="L64" s="154"/>
      <c r="M64" s="154"/>
      <c r="N64" s="154"/>
      <c r="O64" s="154"/>
    </row>
    <row r="65" spans="1:15" ht="28.5" customHeight="1">
      <c r="A65" s="464"/>
      <c r="B65" s="150" t="s">
        <v>320</v>
      </c>
      <c r="C65" s="152"/>
      <c r="D65" s="150"/>
      <c r="E65" s="150"/>
      <c r="F65" s="152" t="s">
        <v>321</v>
      </c>
      <c r="G65" s="151"/>
      <c r="H65" s="150" t="s">
        <v>219</v>
      </c>
      <c r="I65" s="154"/>
      <c r="J65" s="154"/>
      <c r="K65" s="154">
        <v>1</v>
      </c>
      <c r="L65" s="154"/>
      <c r="M65" s="154"/>
      <c r="N65" s="154"/>
      <c r="O65" s="154"/>
    </row>
    <row r="66" spans="1:15" ht="28.5" customHeight="1">
      <c r="A66" s="464"/>
      <c r="B66" s="150" t="s">
        <v>322</v>
      </c>
      <c r="C66" s="152"/>
      <c r="D66" s="150"/>
      <c r="E66" s="150"/>
      <c r="F66" s="151" t="s">
        <v>323</v>
      </c>
      <c r="G66" s="151"/>
      <c r="H66" s="150" t="s">
        <v>219</v>
      </c>
      <c r="I66" s="154"/>
      <c r="J66" s="154"/>
      <c r="K66" s="154">
        <v>1</v>
      </c>
      <c r="L66" s="154"/>
      <c r="M66" s="154"/>
      <c r="N66" s="154"/>
      <c r="O66" s="154"/>
    </row>
    <row r="67" spans="1:15" ht="28.5" customHeight="1">
      <c r="A67" s="464"/>
      <c r="B67" s="150" t="s">
        <v>324</v>
      </c>
      <c r="C67" s="152"/>
      <c r="D67" s="150"/>
      <c r="E67" s="150"/>
      <c r="F67" s="153" t="s">
        <v>325</v>
      </c>
      <c r="G67" s="151"/>
      <c r="H67" s="150" t="s">
        <v>219</v>
      </c>
      <c r="I67" s="154"/>
      <c r="J67" s="154"/>
      <c r="K67" s="154">
        <v>1</v>
      </c>
      <c r="L67" s="154"/>
      <c r="M67" s="154"/>
      <c r="N67" s="154"/>
      <c r="O67" s="154"/>
    </row>
    <row r="68" spans="1:15" ht="28.5" customHeight="1">
      <c r="A68" s="464"/>
      <c r="B68" s="150" t="s">
        <v>326</v>
      </c>
      <c r="C68" s="153"/>
      <c r="D68" s="150"/>
      <c r="E68" s="150"/>
      <c r="F68" s="152" t="s">
        <v>327</v>
      </c>
      <c r="G68" s="151"/>
      <c r="H68" s="150" t="s">
        <v>219</v>
      </c>
      <c r="I68" s="154"/>
      <c r="J68" s="154"/>
      <c r="K68" s="154">
        <v>1</v>
      </c>
      <c r="L68" s="154"/>
      <c r="M68" s="154"/>
      <c r="N68" s="154"/>
      <c r="O68" s="154"/>
    </row>
    <row r="69" spans="1:15" ht="28.5" customHeight="1">
      <c r="A69" s="464"/>
      <c r="B69" s="150" t="s">
        <v>328</v>
      </c>
      <c r="C69" s="152"/>
      <c r="D69" s="150"/>
      <c r="E69" s="150"/>
      <c r="F69" s="152" t="s">
        <v>329</v>
      </c>
      <c r="G69" s="151"/>
      <c r="H69" s="150" t="s">
        <v>219</v>
      </c>
      <c r="I69" s="154"/>
      <c r="J69" s="154"/>
      <c r="K69" s="154">
        <v>1</v>
      </c>
      <c r="L69" s="154"/>
      <c r="M69" s="154"/>
      <c r="N69" s="154"/>
      <c r="O69" s="154"/>
    </row>
    <row r="70" spans="1:15" ht="28.5" customHeight="1">
      <c r="A70" s="464"/>
      <c r="B70" s="150" t="s">
        <v>330</v>
      </c>
      <c r="C70" s="152"/>
      <c r="D70" s="150"/>
      <c r="E70" s="150"/>
      <c r="F70" s="152" t="s">
        <v>331</v>
      </c>
      <c r="G70" s="151"/>
      <c r="H70" s="150" t="s">
        <v>219</v>
      </c>
      <c r="I70" s="154"/>
      <c r="J70" s="154"/>
      <c r="K70" s="154">
        <v>1</v>
      </c>
      <c r="L70" s="154"/>
      <c r="M70" s="154"/>
      <c r="N70" s="154"/>
      <c r="O70" s="154"/>
    </row>
    <row r="71" spans="1:15" ht="28.5" customHeight="1">
      <c r="A71" s="464"/>
      <c r="B71" s="150" t="s">
        <v>332</v>
      </c>
      <c r="C71" s="152" t="s">
        <v>333</v>
      </c>
      <c r="D71" s="150" t="s">
        <v>176</v>
      </c>
      <c r="E71" s="150"/>
      <c r="F71" s="152" t="s">
        <v>334</v>
      </c>
      <c r="G71" s="151"/>
      <c r="H71" s="150" t="s">
        <v>219</v>
      </c>
      <c r="I71" s="154"/>
      <c r="J71" s="154"/>
      <c r="K71" s="154">
        <v>1</v>
      </c>
      <c r="L71" s="154"/>
      <c r="M71" s="154"/>
      <c r="N71" s="154"/>
      <c r="O71" s="154"/>
    </row>
    <row r="72" spans="1:15">
      <c r="A72" s="464"/>
      <c r="C72" s="152"/>
      <c r="D72" s="150" t="s">
        <v>177</v>
      </c>
      <c r="E72" s="150"/>
      <c r="F72" s="152" t="s">
        <v>335</v>
      </c>
      <c r="G72" s="151"/>
      <c r="H72" s="150" t="s">
        <v>219</v>
      </c>
      <c r="I72" s="154"/>
      <c r="J72" s="154"/>
      <c r="K72" s="154">
        <v>1</v>
      </c>
      <c r="L72" s="154"/>
      <c r="M72" s="154"/>
      <c r="N72" s="154"/>
      <c r="O72" s="154"/>
    </row>
    <row r="73" spans="1:15" ht="28.5" customHeight="1">
      <c r="A73" s="464"/>
      <c r="B73" s="150"/>
      <c r="C73" s="152"/>
      <c r="D73" s="150" t="s">
        <v>203</v>
      </c>
      <c r="E73" s="150"/>
      <c r="F73" s="151" t="s">
        <v>336</v>
      </c>
      <c r="G73" s="151"/>
      <c r="H73" s="150" t="s">
        <v>219</v>
      </c>
      <c r="I73" s="154"/>
      <c r="J73" s="154"/>
      <c r="K73" s="154">
        <v>1</v>
      </c>
      <c r="L73" s="154"/>
      <c r="M73" s="154"/>
      <c r="N73" s="154"/>
      <c r="O73" s="154"/>
    </row>
    <row r="74" spans="1:15" ht="28.5" customHeight="1">
      <c r="A74" s="464"/>
      <c r="B74" s="150" t="s">
        <v>337</v>
      </c>
      <c r="C74" s="152"/>
      <c r="D74" s="150"/>
      <c r="E74" s="150"/>
      <c r="F74" s="153" t="s">
        <v>338</v>
      </c>
      <c r="G74" s="151"/>
      <c r="H74" s="150" t="s">
        <v>219</v>
      </c>
      <c r="I74" s="154"/>
      <c r="J74" s="154"/>
      <c r="K74" s="154">
        <v>1</v>
      </c>
      <c r="L74" s="154"/>
      <c r="M74" s="154"/>
      <c r="N74" s="154"/>
      <c r="O74" s="154"/>
    </row>
    <row r="75" spans="1:15" ht="28.5" customHeight="1">
      <c r="A75" s="464"/>
      <c r="B75" s="150" t="s">
        <v>339</v>
      </c>
      <c r="C75" s="153"/>
      <c r="D75" s="150"/>
      <c r="E75" s="150"/>
      <c r="F75" s="152" t="s">
        <v>340</v>
      </c>
      <c r="G75" s="151"/>
      <c r="H75" s="150" t="s">
        <v>219</v>
      </c>
      <c r="I75" s="154"/>
      <c r="J75" s="154"/>
      <c r="K75" s="154">
        <v>1</v>
      </c>
      <c r="L75" s="154"/>
      <c r="M75" s="154"/>
      <c r="N75" s="154"/>
      <c r="O75" s="154"/>
    </row>
    <row r="76" spans="1:15" ht="28.5" customHeight="1">
      <c r="A76" s="464"/>
      <c r="B76" s="150" t="s">
        <v>341</v>
      </c>
      <c r="C76" s="152"/>
      <c r="D76" s="150"/>
      <c r="E76" s="150"/>
      <c r="F76" s="152" t="s">
        <v>342</v>
      </c>
      <c r="G76" s="151"/>
      <c r="H76" s="150" t="s">
        <v>219</v>
      </c>
      <c r="I76" s="154"/>
      <c r="J76" s="154"/>
      <c r="K76" s="154">
        <v>1</v>
      </c>
      <c r="L76" s="154"/>
      <c r="M76" s="154"/>
      <c r="N76" s="154"/>
      <c r="O76" s="154"/>
    </row>
    <row r="77" spans="1:15" ht="28.5" customHeight="1">
      <c r="A77" s="464"/>
      <c r="B77" s="150" t="s">
        <v>343</v>
      </c>
      <c r="C77" s="152" t="s">
        <v>344</v>
      </c>
      <c r="D77" s="150" t="s">
        <v>176</v>
      </c>
      <c r="E77" s="150"/>
      <c r="F77" s="152" t="s">
        <v>345</v>
      </c>
      <c r="G77" s="151"/>
      <c r="H77" s="150" t="s">
        <v>219</v>
      </c>
      <c r="I77" s="154"/>
      <c r="J77" s="154"/>
      <c r="K77" s="154">
        <v>0.5</v>
      </c>
      <c r="L77" s="154"/>
      <c r="M77" s="154"/>
      <c r="N77" s="154"/>
      <c r="O77" s="154"/>
    </row>
    <row r="78" spans="1:15" ht="28.5" customHeight="1">
      <c r="A78" s="464"/>
      <c r="B78" s="150"/>
      <c r="C78" s="152"/>
      <c r="D78" s="150" t="s">
        <v>177</v>
      </c>
      <c r="E78" s="150"/>
      <c r="F78" s="152" t="s">
        <v>346</v>
      </c>
      <c r="G78" s="151"/>
      <c r="H78" s="150" t="s">
        <v>219</v>
      </c>
      <c r="I78" s="154"/>
      <c r="J78" s="154"/>
      <c r="K78" s="154">
        <v>1</v>
      </c>
      <c r="L78" s="154"/>
      <c r="M78" s="154"/>
      <c r="N78" s="154"/>
      <c r="O78" s="154"/>
    </row>
    <row r="79" spans="1:15" ht="28.5" customHeight="1">
      <c r="A79" s="464"/>
      <c r="B79" s="148" t="s">
        <v>347</v>
      </c>
      <c r="C79" s="152"/>
      <c r="D79" s="150"/>
      <c r="E79" s="150"/>
      <c r="F79" s="152" t="s">
        <v>348</v>
      </c>
      <c r="G79" s="151"/>
      <c r="H79" s="150" t="s">
        <v>219</v>
      </c>
      <c r="I79" s="154"/>
      <c r="J79" s="154"/>
      <c r="K79" s="154">
        <v>1</v>
      </c>
      <c r="L79" s="154"/>
      <c r="M79" s="154"/>
      <c r="N79" s="154"/>
      <c r="O79" s="154"/>
    </row>
    <row r="80" spans="1:15" ht="28.5" customHeight="1">
      <c r="A80" s="464"/>
      <c r="B80" s="150" t="s">
        <v>349</v>
      </c>
      <c r="C80" s="152"/>
      <c r="D80" s="150"/>
      <c r="E80" s="150"/>
      <c r="F80" s="152" t="s">
        <v>350</v>
      </c>
      <c r="G80" s="151"/>
      <c r="H80" s="150" t="s">
        <v>219</v>
      </c>
      <c r="I80" s="154"/>
      <c r="J80" s="154"/>
      <c r="K80" s="154">
        <v>1</v>
      </c>
      <c r="L80" s="154"/>
      <c r="M80" s="154"/>
      <c r="N80" s="154"/>
      <c r="O80" s="154"/>
    </row>
    <row r="81" spans="1:15" ht="28.5" customHeight="1">
      <c r="A81" s="464"/>
      <c r="B81" s="150" t="s">
        <v>351</v>
      </c>
      <c r="C81" s="152"/>
      <c r="D81" s="150" t="s">
        <v>176</v>
      </c>
      <c r="E81" s="150"/>
      <c r="F81" s="152" t="s">
        <v>352</v>
      </c>
      <c r="G81" s="151"/>
      <c r="H81" s="150" t="s">
        <v>219</v>
      </c>
      <c r="I81" s="154"/>
      <c r="J81" s="154"/>
      <c r="K81" s="154">
        <v>1</v>
      </c>
      <c r="L81" s="154"/>
      <c r="M81" s="154"/>
      <c r="N81" s="154"/>
      <c r="O81" s="154"/>
    </row>
    <row r="82" spans="1:15" ht="28.5" customHeight="1">
      <c r="A82" s="464"/>
      <c r="B82" s="150"/>
      <c r="C82" s="152" t="s">
        <v>353</v>
      </c>
      <c r="D82" s="150" t="s">
        <v>177</v>
      </c>
      <c r="E82" s="150"/>
      <c r="F82" s="151" t="s">
        <v>354</v>
      </c>
      <c r="G82" s="151"/>
      <c r="H82" s="150" t="s">
        <v>219</v>
      </c>
      <c r="I82" s="154"/>
      <c r="J82" s="154"/>
      <c r="K82" s="154">
        <v>1</v>
      </c>
      <c r="L82" s="154"/>
      <c r="M82" s="154"/>
      <c r="N82" s="154"/>
      <c r="O82" s="154"/>
    </row>
    <row r="83" spans="1:15" ht="28.5" customHeight="1">
      <c r="A83" s="464"/>
      <c r="B83" s="150" t="s">
        <v>355</v>
      </c>
      <c r="C83" s="152"/>
      <c r="D83" s="150"/>
      <c r="E83" s="150"/>
      <c r="F83" s="151" t="s">
        <v>356</v>
      </c>
      <c r="G83" s="151"/>
      <c r="H83" s="150" t="s">
        <v>219</v>
      </c>
      <c r="I83" s="154"/>
      <c r="J83" s="154"/>
      <c r="K83" s="154">
        <v>1</v>
      </c>
      <c r="L83" s="154"/>
      <c r="M83" s="154"/>
      <c r="N83" s="154"/>
      <c r="O83" s="154"/>
    </row>
    <row r="84" spans="1:15" ht="28.5" customHeight="1">
      <c r="A84" s="464"/>
      <c r="B84" s="150" t="s">
        <v>357</v>
      </c>
      <c r="C84" s="152"/>
      <c r="D84" s="150"/>
      <c r="E84" s="150"/>
      <c r="F84" s="153" t="s">
        <v>358</v>
      </c>
      <c r="G84" s="151"/>
      <c r="H84" s="150" t="s">
        <v>219</v>
      </c>
      <c r="I84" s="154"/>
      <c r="J84" s="154"/>
      <c r="K84" s="154">
        <v>1</v>
      </c>
      <c r="L84" s="154"/>
      <c r="M84" s="154"/>
      <c r="N84" s="154"/>
      <c r="O84" s="154"/>
    </row>
    <row r="85" spans="1:15" ht="28.5" customHeight="1">
      <c r="A85" s="464"/>
      <c r="B85" s="150" t="s">
        <v>359</v>
      </c>
      <c r="C85" s="153"/>
      <c r="D85" s="150"/>
      <c r="E85" s="150"/>
      <c r="F85" s="152" t="s">
        <v>360</v>
      </c>
      <c r="G85" s="151"/>
      <c r="H85" s="150" t="s">
        <v>219</v>
      </c>
      <c r="I85" s="154"/>
      <c r="J85" s="154"/>
      <c r="K85" s="154">
        <v>1</v>
      </c>
      <c r="L85" s="154"/>
      <c r="M85" s="154"/>
      <c r="N85" s="154"/>
      <c r="O85" s="154"/>
    </row>
    <row r="86" spans="1:15" ht="28.5" customHeight="1">
      <c r="A86" s="464"/>
      <c r="B86" s="150" t="s">
        <v>361</v>
      </c>
      <c r="C86" s="152"/>
      <c r="D86" s="150"/>
      <c r="E86" s="150"/>
      <c r="F86" s="152" t="s">
        <v>362</v>
      </c>
      <c r="G86" s="151"/>
      <c r="H86" s="150" t="s">
        <v>219</v>
      </c>
      <c r="I86" s="154"/>
      <c r="J86" s="154"/>
      <c r="K86" s="154">
        <v>1</v>
      </c>
      <c r="L86" s="154"/>
      <c r="M86" s="154"/>
      <c r="N86" s="154"/>
      <c r="O86" s="154"/>
    </row>
    <row r="87" spans="1:15" ht="28.5" customHeight="1">
      <c r="A87" s="464"/>
      <c r="B87" s="150" t="s">
        <v>363</v>
      </c>
      <c r="C87" s="152"/>
      <c r="D87" s="150"/>
      <c r="E87" s="150"/>
      <c r="F87" s="152" t="s">
        <v>364</v>
      </c>
      <c r="G87" s="151"/>
      <c r="H87" s="150" t="s">
        <v>219</v>
      </c>
      <c r="I87" s="154"/>
      <c r="J87" s="154"/>
      <c r="K87" s="154">
        <v>1</v>
      </c>
      <c r="L87" s="154"/>
      <c r="M87" s="154"/>
      <c r="N87" s="154"/>
      <c r="O87" s="154"/>
    </row>
    <row r="88" spans="1:15" ht="28.5" customHeight="1">
      <c r="A88" s="464"/>
      <c r="B88" s="167" t="s">
        <v>365</v>
      </c>
      <c r="C88" s="152"/>
      <c r="D88" s="167"/>
      <c r="E88" s="167"/>
      <c r="F88" s="168" t="s">
        <v>366</v>
      </c>
      <c r="G88" s="151"/>
      <c r="H88" s="150" t="s">
        <v>219</v>
      </c>
      <c r="I88" s="154"/>
      <c r="J88" s="154"/>
      <c r="K88" s="154">
        <v>1</v>
      </c>
      <c r="L88" s="154"/>
      <c r="M88" s="154"/>
      <c r="N88" s="154"/>
      <c r="O88" s="154"/>
    </row>
    <row r="89" spans="1:15" ht="28.5" customHeight="1">
      <c r="A89" s="464"/>
      <c r="B89" s="150" t="s">
        <v>367</v>
      </c>
      <c r="C89" s="168"/>
      <c r="D89" s="150"/>
      <c r="E89" s="150"/>
      <c r="F89" s="152" t="s">
        <v>368</v>
      </c>
      <c r="G89" s="151"/>
      <c r="H89" s="150" t="s">
        <v>219</v>
      </c>
      <c r="I89" s="154"/>
      <c r="J89" s="154"/>
      <c r="K89" s="154">
        <v>1</v>
      </c>
      <c r="L89" s="154"/>
      <c r="M89" s="154"/>
      <c r="N89" s="154"/>
      <c r="O89" s="154"/>
    </row>
    <row r="90" spans="1:15" ht="28.5" customHeight="1">
      <c r="A90" s="464"/>
      <c r="B90" s="150" t="s">
        <v>369</v>
      </c>
      <c r="C90" s="152"/>
      <c r="D90" s="150"/>
      <c r="E90" s="150"/>
      <c r="F90" s="152" t="s">
        <v>370</v>
      </c>
      <c r="G90" s="169"/>
      <c r="H90" s="167" t="s">
        <v>219</v>
      </c>
      <c r="I90" s="170"/>
      <c r="J90" s="170"/>
      <c r="K90" s="170">
        <v>1</v>
      </c>
      <c r="L90" s="170"/>
      <c r="M90" s="170"/>
      <c r="N90" s="170"/>
      <c r="O90" s="170"/>
    </row>
    <row r="91" spans="1:15" ht="28.5" customHeight="1">
      <c r="A91" s="464"/>
      <c r="B91" s="150" t="s">
        <v>371</v>
      </c>
      <c r="C91" s="152" t="s">
        <v>372</v>
      </c>
      <c r="D91" s="150" t="s">
        <v>176</v>
      </c>
      <c r="E91" s="150"/>
      <c r="F91" s="152" t="s">
        <v>373</v>
      </c>
      <c r="G91" s="151"/>
      <c r="H91" s="150" t="s">
        <v>219</v>
      </c>
      <c r="I91" s="154"/>
      <c r="J91" s="154"/>
      <c r="K91" s="154">
        <v>0.5</v>
      </c>
      <c r="L91" s="154"/>
      <c r="M91" s="154"/>
      <c r="N91" s="154"/>
      <c r="O91" s="154"/>
    </row>
    <row r="92" spans="1:15" ht="28.5" customHeight="1">
      <c r="A92" s="464"/>
      <c r="B92" s="150"/>
      <c r="D92" s="150" t="s">
        <v>177</v>
      </c>
      <c r="E92" s="150"/>
      <c r="F92" s="152" t="s">
        <v>374</v>
      </c>
      <c r="G92" s="151"/>
      <c r="H92" s="150" t="s">
        <v>219</v>
      </c>
      <c r="I92" s="154"/>
      <c r="J92" s="154"/>
      <c r="K92" s="154">
        <v>1</v>
      </c>
      <c r="L92" s="154"/>
      <c r="M92" s="154"/>
      <c r="N92" s="154"/>
      <c r="O92" s="154"/>
    </row>
    <row r="93" spans="1:15" ht="27">
      <c r="A93" s="464"/>
      <c r="B93" s="150" t="s">
        <v>375</v>
      </c>
      <c r="C93" s="152" t="s">
        <v>376</v>
      </c>
      <c r="D93" s="150" t="s">
        <v>176</v>
      </c>
      <c r="E93" s="150"/>
      <c r="F93" s="152" t="s">
        <v>377</v>
      </c>
      <c r="G93" s="151"/>
      <c r="H93" s="150" t="s">
        <v>219</v>
      </c>
      <c r="I93" s="154"/>
      <c r="J93" s="154"/>
      <c r="K93" s="154">
        <v>0.5</v>
      </c>
      <c r="L93" s="154"/>
      <c r="M93" s="154"/>
      <c r="N93" s="154"/>
      <c r="O93" s="154"/>
    </row>
    <row r="94" spans="1:15" ht="28.5" customHeight="1">
      <c r="A94" s="464"/>
      <c r="B94" s="150"/>
      <c r="D94" s="150" t="s">
        <v>177</v>
      </c>
      <c r="E94" s="150"/>
      <c r="F94" s="152" t="s">
        <v>378</v>
      </c>
      <c r="G94" s="151"/>
      <c r="H94" s="150" t="s">
        <v>219</v>
      </c>
      <c r="I94" s="154"/>
      <c r="J94" s="154"/>
      <c r="K94" s="154">
        <v>1</v>
      </c>
      <c r="L94" s="154"/>
      <c r="M94" s="154"/>
      <c r="N94" s="154"/>
      <c r="O94" s="154"/>
    </row>
    <row r="95" spans="1:15">
      <c r="A95" s="464"/>
      <c r="B95" s="150" t="s">
        <v>379</v>
      </c>
      <c r="C95" s="152"/>
      <c r="D95" s="150"/>
      <c r="E95" s="150"/>
      <c r="F95" s="152" t="s">
        <v>380</v>
      </c>
      <c r="G95" s="151"/>
      <c r="H95" s="150" t="s">
        <v>219</v>
      </c>
      <c r="I95" s="154"/>
      <c r="J95" s="154"/>
      <c r="K95" s="154">
        <v>1</v>
      </c>
      <c r="L95" s="154"/>
      <c r="M95" s="154"/>
      <c r="N95" s="154"/>
      <c r="O95" s="154"/>
    </row>
    <row r="96" spans="1:15" ht="28.5" customHeight="1" thickBot="1">
      <c r="A96" s="464"/>
      <c r="B96" s="160" t="s">
        <v>381</v>
      </c>
      <c r="C96" s="152"/>
      <c r="D96" s="160"/>
      <c r="E96" s="160"/>
      <c r="F96" s="161" t="s">
        <v>382</v>
      </c>
      <c r="G96" s="151"/>
      <c r="H96" s="150" t="s">
        <v>223</v>
      </c>
      <c r="I96" s="154"/>
      <c r="J96" s="154"/>
      <c r="L96" s="154"/>
      <c r="M96" s="154"/>
      <c r="N96" s="154">
        <v>1</v>
      </c>
      <c r="O96" s="154"/>
    </row>
    <row r="97" spans="1:15" ht="28.5" customHeight="1">
      <c r="A97" s="465" t="s">
        <v>383</v>
      </c>
      <c r="B97" s="171" t="s">
        <v>286</v>
      </c>
      <c r="C97" s="172"/>
      <c r="D97" s="171"/>
      <c r="E97" s="171"/>
      <c r="F97" s="172" t="s">
        <v>384</v>
      </c>
      <c r="G97" s="173"/>
      <c r="H97" s="171" t="s">
        <v>219</v>
      </c>
      <c r="I97" s="174"/>
      <c r="J97" s="174"/>
      <c r="K97" s="174">
        <v>0.5</v>
      </c>
      <c r="L97" s="174"/>
      <c r="M97" s="174"/>
      <c r="N97" s="174"/>
      <c r="O97" s="174"/>
    </row>
    <row r="98" spans="1:15" ht="28.5" customHeight="1">
      <c r="A98" s="466"/>
      <c r="B98" s="150" t="s">
        <v>288</v>
      </c>
      <c r="C98" s="152"/>
      <c r="D98" s="150"/>
      <c r="E98" s="150"/>
      <c r="F98" s="152" t="s">
        <v>385</v>
      </c>
      <c r="G98" s="151"/>
      <c r="H98" s="150" t="s">
        <v>219</v>
      </c>
      <c r="I98" s="154"/>
      <c r="J98" s="154"/>
      <c r="K98" s="154">
        <v>1</v>
      </c>
      <c r="L98" s="154"/>
      <c r="M98" s="154"/>
      <c r="N98" s="154"/>
      <c r="O98" s="154"/>
    </row>
    <row r="99" spans="1:15" ht="28.5" customHeight="1">
      <c r="A99" s="466"/>
      <c r="B99" s="150" t="s">
        <v>290</v>
      </c>
      <c r="C99" s="152"/>
      <c r="D99" s="150"/>
      <c r="E99" s="150"/>
      <c r="F99" s="152" t="s">
        <v>386</v>
      </c>
      <c r="G99" s="151"/>
      <c r="H99" s="150" t="s">
        <v>219</v>
      </c>
      <c r="I99" s="154"/>
      <c r="J99" s="154"/>
      <c r="K99" s="154">
        <v>0.5</v>
      </c>
      <c r="L99" s="154"/>
      <c r="M99" s="154"/>
      <c r="N99" s="154"/>
      <c r="O99" s="154"/>
    </row>
    <row r="100" spans="1:15" ht="28.5" customHeight="1">
      <c r="A100" s="466"/>
      <c r="B100" s="150" t="s">
        <v>292</v>
      </c>
      <c r="C100" s="152"/>
      <c r="D100" s="150"/>
      <c r="E100" s="150"/>
      <c r="F100" s="152" t="s">
        <v>387</v>
      </c>
      <c r="G100" s="151"/>
      <c r="H100" s="150" t="s">
        <v>219</v>
      </c>
      <c r="I100" s="154"/>
      <c r="J100" s="154"/>
      <c r="K100" s="154">
        <v>1</v>
      </c>
      <c r="L100" s="154"/>
      <c r="M100" s="154"/>
      <c r="N100" s="154"/>
      <c r="O100" s="154"/>
    </row>
    <row r="101" spans="1:15" ht="28.5" customHeight="1">
      <c r="A101" s="466"/>
      <c r="B101" s="150" t="s">
        <v>294</v>
      </c>
      <c r="C101" s="152"/>
      <c r="D101" s="150"/>
      <c r="E101" s="150"/>
      <c r="F101" s="151" t="s">
        <v>388</v>
      </c>
      <c r="G101" s="151"/>
      <c r="H101" s="150" t="s">
        <v>219</v>
      </c>
      <c r="I101" s="154"/>
      <c r="J101" s="154"/>
      <c r="K101" s="154">
        <v>1</v>
      </c>
      <c r="L101" s="154"/>
      <c r="M101" s="154"/>
      <c r="N101" s="154"/>
      <c r="O101" s="154"/>
    </row>
    <row r="102" spans="1:15" ht="28.5" customHeight="1">
      <c r="A102" s="466"/>
      <c r="B102" s="150" t="s">
        <v>296</v>
      </c>
      <c r="C102" s="152"/>
      <c r="D102" s="150"/>
      <c r="E102" s="150"/>
      <c r="F102" s="151" t="s">
        <v>389</v>
      </c>
      <c r="G102" s="151"/>
      <c r="H102" s="150" t="s">
        <v>219</v>
      </c>
      <c r="I102" s="154"/>
      <c r="J102" s="154"/>
      <c r="K102" s="154">
        <v>1</v>
      </c>
      <c r="L102" s="154"/>
      <c r="M102" s="154"/>
      <c r="N102" s="154"/>
      <c r="O102" s="154"/>
    </row>
    <row r="103" spans="1:15" ht="28.5" customHeight="1">
      <c r="A103" s="466"/>
      <c r="B103" s="150" t="s">
        <v>298</v>
      </c>
      <c r="C103" s="153"/>
      <c r="D103" s="150"/>
      <c r="E103" s="150"/>
      <c r="F103" s="153" t="s">
        <v>390</v>
      </c>
      <c r="G103" s="151"/>
      <c r="H103" s="150" t="s">
        <v>219</v>
      </c>
      <c r="I103" s="154"/>
      <c r="J103" s="154"/>
      <c r="K103" s="154">
        <v>1</v>
      </c>
      <c r="L103" s="154"/>
      <c r="M103" s="154"/>
      <c r="N103" s="154"/>
      <c r="O103" s="154"/>
    </row>
    <row r="104" spans="1:15" ht="28.5" customHeight="1">
      <c r="A104" s="466"/>
      <c r="B104" s="150" t="s">
        <v>300</v>
      </c>
      <c r="C104" s="152"/>
      <c r="D104" s="150"/>
      <c r="E104" s="150"/>
      <c r="F104" s="151" t="s">
        <v>391</v>
      </c>
      <c r="G104" s="151"/>
      <c r="H104" s="150" t="s">
        <v>219</v>
      </c>
      <c r="I104" s="154"/>
      <c r="J104" s="154"/>
      <c r="K104" s="154">
        <v>1</v>
      </c>
      <c r="L104" s="154"/>
      <c r="M104" s="154"/>
      <c r="N104" s="154"/>
      <c r="O104" s="154"/>
    </row>
    <row r="105" spans="1:15" ht="28.5" customHeight="1">
      <c r="A105" s="466"/>
      <c r="B105" s="150" t="s">
        <v>304</v>
      </c>
      <c r="C105" s="152"/>
      <c r="D105" s="150"/>
      <c r="E105" s="150"/>
      <c r="F105" s="152" t="s">
        <v>392</v>
      </c>
      <c r="G105" s="151"/>
      <c r="H105" s="150" t="s">
        <v>219</v>
      </c>
      <c r="I105" s="154"/>
      <c r="J105" s="154"/>
      <c r="K105" s="154">
        <v>1</v>
      </c>
      <c r="L105" s="154"/>
      <c r="M105" s="154"/>
      <c r="N105" s="154"/>
      <c r="O105" s="154"/>
    </row>
    <row r="106" spans="1:15" ht="28.5" customHeight="1">
      <c r="A106" s="466"/>
      <c r="B106" s="150" t="s">
        <v>306</v>
      </c>
      <c r="C106" s="152"/>
      <c r="D106" s="150"/>
      <c r="E106" s="150"/>
      <c r="F106" s="151" t="s">
        <v>393</v>
      </c>
      <c r="G106" s="151"/>
      <c r="H106" s="150" t="s">
        <v>219</v>
      </c>
      <c r="I106" s="154"/>
      <c r="J106" s="154"/>
      <c r="K106" s="154">
        <v>1</v>
      </c>
      <c r="L106" s="154"/>
      <c r="M106" s="154"/>
      <c r="N106" s="154"/>
      <c r="O106" s="154"/>
    </row>
    <row r="107" spans="1:15" ht="28.5" customHeight="1">
      <c r="A107" s="466"/>
      <c r="B107" s="150" t="s">
        <v>308</v>
      </c>
      <c r="C107" s="152"/>
      <c r="D107" s="150"/>
      <c r="E107" s="150"/>
      <c r="F107" s="151" t="s">
        <v>394</v>
      </c>
      <c r="G107" s="151"/>
      <c r="H107" s="150" t="s">
        <v>219</v>
      </c>
      <c r="I107" s="154"/>
      <c r="J107" s="154"/>
      <c r="K107" s="154">
        <v>1</v>
      </c>
      <c r="L107" s="154"/>
      <c r="M107" s="154"/>
      <c r="N107" s="154"/>
      <c r="O107" s="154"/>
    </row>
    <row r="108" spans="1:15" ht="28.5" customHeight="1">
      <c r="A108" s="466"/>
      <c r="B108" s="150" t="s">
        <v>310</v>
      </c>
      <c r="C108" s="152"/>
      <c r="D108" s="150"/>
      <c r="E108" s="150"/>
      <c r="F108" s="151" t="s">
        <v>395</v>
      </c>
      <c r="G108" s="151"/>
      <c r="H108" s="150" t="s">
        <v>219</v>
      </c>
      <c r="I108" s="154"/>
      <c r="J108" s="154"/>
      <c r="K108" s="154">
        <v>1</v>
      </c>
      <c r="L108" s="154"/>
      <c r="M108" s="154"/>
      <c r="N108" s="154"/>
      <c r="O108" s="154"/>
    </row>
    <row r="109" spans="1:15" ht="28.5" customHeight="1">
      <c r="A109" s="466"/>
      <c r="B109" s="150" t="s">
        <v>312</v>
      </c>
      <c r="C109" s="152"/>
      <c r="D109" s="150"/>
      <c r="E109" s="150"/>
      <c r="F109" s="151" t="s">
        <v>396</v>
      </c>
      <c r="G109" s="151"/>
      <c r="H109" s="150" t="s">
        <v>219</v>
      </c>
      <c r="I109" s="154"/>
      <c r="J109" s="154"/>
      <c r="K109" s="154">
        <v>1</v>
      </c>
      <c r="L109" s="154"/>
      <c r="M109" s="154"/>
      <c r="N109" s="154"/>
      <c r="O109" s="154"/>
    </row>
    <row r="110" spans="1:15" ht="28.5" customHeight="1">
      <c r="A110" s="466"/>
      <c r="B110" s="150" t="s">
        <v>397</v>
      </c>
      <c r="C110" s="152"/>
      <c r="D110" s="150"/>
      <c r="E110" s="150"/>
      <c r="F110" s="151" t="s">
        <v>398</v>
      </c>
      <c r="G110" s="151"/>
      <c r="H110" s="150" t="s">
        <v>219</v>
      </c>
      <c r="I110" s="154"/>
      <c r="J110" s="154"/>
      <c r="K110" s="154">
        <v>1</v>
      </c>
      <c r="L110" s="154"/>
      <c r="M110" s="154"/>
      <c r="N110" s="154"/>
      <c r="O110" s="154"/>
    </row>
    <row r="111" spans="1:15" ht="28.5" customHeight="1">
      <c r="A111" s="466"/>
      <c r="B111" s="150" t="s">
        <v>399</v>
      </c>
      <c r="C111" s="152"/>
      <c r="D111" s="150"/>
      <c r="E111" s="150"/>
      <c r="F111" s="151" t="s">
        <v>400</v>
      </c>
      <c r="G111" s="151"/>
      <c r="H111" s="150" t="s">
        <v>219</v>
      </c>
      <c r="I111" s="154"/>
      <c r="J111" s="154"/>
      <c r="K111" s="154">
        <v>0.5</v>
      </c>
      <c r="L111" s="154"/>
      <c r="M111" s="154"/>
      <c r="N111" s="154"/>
      <c r="O111" s="154"/>
    </row>
    <row r="112" spans="1:15" ht="28.5" customHeight="1">
      <c r="A112" s="466"/>
      <c r="B112" s="150" t="s">
        <v>401</v>
      </c>
      <c r="C112" s="152"/>
      <c r="D112" s="150"/>
      <c r="E112" s="150"/>
      <c r="F112" s="151" t="s">
        <v>402</v>
      </c>
      <c r="G112" s="151"/>
      <c r="H112" s="150" t="s">
        <v>219</v>
      </c>
      <c r="I112" s="154"/>
      <c r="J112" s="154"/>
      <c r="K112" s="154">
        <v>1</v>
      </c>
      <c r="L112" s="154"/>
      <c r="M112" s="154"/>
      <c r="N112" s="154"/>
      <c r="O112" s="154"/>
    </row>
    <row r="113" spans="1:15" ht="28.5" customHeight="1">
      <c r="A113" s="466"/>
      <c r="B113" s="150" t="s">
        <v>320</v>
      </c>
      <c r="C113" s="153"/>
      <c r="D113" s="150"/>
      <c r="E113" s="150"/>
      <c r="F113" s="153" t="s">
        <v>403</v>
      </c>
      <c r="G113" s="151"/>
      <c r="H113" s="150" t="s">
        <v>219</v>
      </c>
      <c r="I113" s="154"/>
      <c r="J113" s="154"/>
      <c r="K113" s="154">
        <v>1</v>
      </c>
      <c r="L113" s="154"/>
      <c r="M113" s="154"/>
      <c r="N113" s="154"/>
      <c r="O113" s="154"/>
    </row>
    <row r="114" spans="1:15" ht="28.5" customHeight="1">
      <c r="A114" s="466"/>
      <c r="B114" s="150" t="s">
        <v>322</v>
      </c>
      <c r="C114" s="152"/>
      <c r="D114" s="150"/>
      <c r="E114" s="150"/>
      <c r="F114" s="152" t="s">
        <v>404</v>
      </c>
      <c r="G114" s="151"/>
      <c r="H114" s="150" t="s">
        <v>219</v>
      </c>
      <c r="I114" s="154"/>
      <c r="J114" s="154"/>
      <c r="K114" s="154">
        <v>1</v>
      </c>
      <c r="L114" s="154"/>
      <c r="M114" s="154"/>
      <c r="N114" s="154"/>
      <c r="O114" s="154"/>
    </row>
    <row r="115" spans="1:15" ht="28.5" customHeight="1">
      <c r="A115" s="466"/>
      <c r="B115" s="150" t="s">
        <v>324</v>
      </c>
      <c r="C115" s="152"/>
      <c r="D115" s="150"/>
      <c r="E115" s="150"/>
      <c r="F115" s="152" t="s">
        <v>405</v>
      </c>
      <c r="G115" s="151"/>
      <c r="H115" s="150" t="s">
        <v>219</v>
      </c>
      <c r="I115" s="154"/>
      <c r="J115" s="154"/>
      <c r="K115" s="154">
        <v>1</v>
      </c>
      <c r="L115" s="154"/>
      <c r="M115" s="154"/>
      <c r="N115" s="154"/>
      <c r="O115" s="154"/>
    </row>
    <row r="116" spans="1:15" ht="28.5" customHeight="1">
      <c r="A116" s="466"/>
      <c r="B116" s="150" t="s">
        <v>326</v>
      </c>
      <c r="C116" s="152" t="s">
        <v>406</v>
      </c>
      <c r="D116" s="150" t="s">
        <v>176</v>
      </c>
      <c r="E116" s="150"/>
      <c r="F116" s="151" t="s">
        <v>407</v>
      </c>
      <c r="G116" s="151"/>
      <c r="H116" s="150" t="s">
        <v>219</v>
      </c>
      <c r="I116" s="150"/>
      <c r="J116" s="150"/>
      <c r="K116" s="154">
        <v>1</v>
      </c>
      <c r="L116" s="150"/>
      <c r="M116" s="150"/>
      <c r="N116" s="150"/>
      <c r="O116" s="150"/>
    </row>
    <row r="117" spans="1:15" ht="28.5" customHeight="1">
      <c r="A117" s="466"/>
      <c r="B117" s="150"/>
      <c r="C117" s="152"/>
      <c r="D117" s="150" t="s">
        <v>177</v>
      </c>
      <c r="E117" s="150"/>
      <c r="F117" s="151" t="s">
        <v>408</v>
      </c>
      <c r="G117" s="151"/>
      <c r="H117" s="150" t="s">
        <v>219</v>
      </c>
      <c r="I117" s="150"/>
      <c r="J117" s="150"/>
      <c r="K117" s="154">
        <v>1</v>
      </c>
      <c r="L117" s="150"/>
      <c r="M117" s="150"/>
      <c r="N117" s="150"/>
      <c r="O117" s="150"/>
    </row>
    <row r="118" spans="1:15" ht="28.5" customHeight="1">
      <c r="A118" s="466"/>
      <c r="B118" s="150"/>
      <c r="C118" s="151"/>
      <c r="D118" s="150" t="s">
        <v>203</v>
      </c>
      <c r="E118" s="150"/>
      <c r="F118" s="151" t="s">
        <v>409</v>
      </c>
      <c r="G118" s="151"/>
      <c r="H118" s="150" t="s">
        <v>219</v>
      </c>
      <c r="I118" s="150"/>
      <c r="J118" s="150"/>
      <c r="K118" s="154">
        <v>1</v>
      </c>
      <c r="L118" s="150"/>
      <c r="M118" s="150"/>
      <c r="N118" s="150"/>
      <c r="O118" s="150"/>
    </row>
    <row r="119" spans="1:15" ht="28.5" customHeight="1">
      <c r="A119" s="466"/>
      <c r="B119" s="150" t="s">
        <v>328</v>
      </c>
      <c r="C119" s="151"/>
      <c r="D119" s="150"/>
      <c r="E119" s="150"/>
      <c r="F119" s="151" t="s">
        <v>410</v>
      </c>
      <c r="G119" s="151"/>
      <c r="H119" s="150" t="s">
        <v>219</v>
      </c>
      <c r="I119" s="150"/>
      <c r="J119" s="150"/>
      <c r="K119" s="154">
        <v>1</v>
      </c>
      <c r="L119" s="150"/>
      <c r="M119" s="150"/>
      <c r="N119" s="150"/>
      <c r="O119" s="150"/>
    </row>
    <row r="120" spans="1:15" ht="28.5" customHeight="1">
      <c r="A120" s="466"/>
      <c r="B120" s="150" t="s">
        <v>330</v>
      </c>
      <c r="C120" s="151"/>
      <c r="D120" s="150"/>
      <c r="E120" s="150"/>
      <c r="F120" s="151" t="s">
        <v>411</v>
      </c>
      <c r="G120" s="151"/>
      <c r="H120" s="150" t="s">
        <v>219</v>
      </c>
      <c r="I120" s="150"/>
      <c r="J120" s="150"/>
      <c r="K120" s="154">
        <v>1</v>
      </c>
      <c r="L120" s="150"/>
      <c r="M120" s="150"/>
      <c r="N120" s="150"/>
      <c r="O120" s="150"/>
    </row>
    <row r="121" spans="1:15" ht="28.5" customHeight="1">
      <c r="A121" s="466"/>
      <c r="B121" s="150" t="s">
        <v>332</v>
      </c>
      <c r="C121" s="151"/>
      <c r="D121" s="150"/>
      <c r="E121" s="150"/>
      <c r="F121" s="151" t="s">
        <v>412</v>
      </c>
      <c r="G121" s="151"/>
      <c r="H121" s="150" t="s">
        <v>219</v>
      </c>
      <c r="I121" s="150"/>
      <c r="J121" s="150"/>
      <c r="K121" s="154">
        <v>1</v>
      </c>
      <c r="L121" s="150"/>
      <c r="M121" s="150"/>
      <c r="N121" s="150"/>
      <c r="O121" s="150"/>
    </row>
    <row r="122" spans="1:15" ht="28.5" customHeight="1" thickBot="1">
      <c r="A122" s="467"/>
      <c r="B122" s="160" t="s">
        <v>337</v>
      </c>
      <c r="C122" s="162"/>
      <c r="D122" s="160"/>
      <c r="E122" s="160"/>
      <c r="F122" s="162" t="s">
        <v>413</v>
      </c>
      <c r="G122" s="162"/>
      <c r="H122" s="160" t="s">
        <v>219</v>
      </c>
      <c r="I122" s="160"/>
      <c r="J122" s="160"/>
      <c r="K122" s="163">
        <v>1</v>
      </c>
      <c r="L122" s="160"/>
      <c r="M122" s="160"/>
      <c r="N122" s="160"/>
      <c r="O122" s="160"/>
    </row>
    <row r="123" spans="1:15" ht="28.5" customHeight="1">
      <c r="A123" s="175"/>
      <c r="B123" s="164"/>
      <c r="C123" s="165"/>
      <c r="D123" s="164"/>
      <c r="E123" s="164"/>
      <c r="F123" s="165" t="s">
        <v>414</v>
      </c>
      <c r="G123" s="165"/>
      <c r="H123" s="164" t="s">
        <v>219</v>
      </c>
      <c r="I123" s="164"/>
      <c r="J123" s="164"/>
      <c r="K123" s="166">
        <v>1</v>
      </c>
      <c r="L123" s="164"/>
      <c r="M123" s="164"/>
      <c r="N123" s="164"/>
      <c r="O123" s="164"/>
    </row>
  </sheetData>
  <sheetProtection selectLockedCells="1" selectUnlockedCells="1"/>
  <mergeCells count="8">
    <mergeCell ref="A48:A96"/>
    <mergeCell ref="A97:A122"/>
    <mergeCell ref="K2:M2"/>
    <mergeCell ref="N2:Q2"/>
    <mergeCell ref="B3:F3"/>
    <mergeCell ref="A4:A39"/>
    <mergeCell ref="B31:B32"/>
    <mergeCell ref="C31:C32"/>
  </mergeCells>
  <phoneticPr fontId="15"/>
  <dataValidations count="1">
    <dataValidation type="list" allowBlank="1" showInputMessage="1" showErrorMessage="1" sqref="H48:H123 J4:J47" xr:uid="{8CC1F3EA-6004-4CAF-9147-3A062730EDE3}">
      <formula1>$T$4:$T$6</formula1>
    </dataValidation>
  </dataValidations>
  <pageMargins left="0.7" right="0.7" top="0.75" bottom="0.75" header="0.3" footer="0.3"/>
  <pageSetup paperSize="9" scale="3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F17-F882-4CC8-9305-A502B5421BE0}">
  <sheetPr>
    <pageSetUpPr fitToPage="1"/>
  </sheetPr>
  <dimension ref="A1:W83"/>
  <sheetViews>
    <sheetView view="pageBreakPreview" zoomScale="115" zoomScaleNormal="75" zoomScaleSheetLayoutView="115" workbookViewId="0">
      <pane xSplit="6" ySplit="8" topLeftCell="G10" activePane="bottomRight" state="frozen"/>
      <selection pane="topRight" activeCell="F143" sqref="F143"/>
      <selection pane="bottomLeft" activeCell="F143" sqref="F143"/>
      <selection pane="bottomRight" activeCell="B11" sqref="B11"/>
    </sheetView>
  </sheetViews>
  <sheetFormatPr defaultColWidth="12.625" defaultRowHeight="13.5" outlineLevelCol="1"/>
  <cols>
    <col min="1" max="1" width="8" style="7" customWidth="1"/>
    <col min="2" max="2" width="40.375" style="9" customWidth="1"/>
    <col min="3" max="3" width="30.875" style="10" customWidth="1"/>
    <col min="4" max="4" width="46" style="8" hidden="1" customWidth="1" outlineLevel="1"/>
    <col min="5" max="5" width="8.375" style="8" hidden="1" customWidth="1" outlineLevel="1"/>
    <col min="6" max="6" width="7.625" style="8" hidden="1" customWidth="1" outlineLevel="1"/>
    <col min="7" max="7" width="14" style="8" bestFit="1" customWidth="1" collapsed="1"/>
    <col min="8" max="8" width="13.75" style="8" customWidth="1"/>
    <col min="9" max="9" width="13.625" style="8" customWidth="1"/>
    <col min="10" max="10" width="14" style="8" bestFit="1" customWidth="1"/>
    <col min="11" max="15" width="12.125" style="8" customWidth="1"/>
    <col min="16" max="16" width="14.625" style="8" customWidth="1"/>
    <col min="17" max="17" width="15.75" style="11" customWidth="1"/>
    <col min="18" max="18" width="14.625" style="8" customWidth="1"/>
    <col min="19" max="19" width="12.125" style="12" customWidth="1"/>
    <col min="20" max="20" width="5.625" style="8" bestFit="1" customWidth="1"/>
    <col min="21" max="21" width="7.25" style="8" customWidth="1"/>
    <col min="22" max="22" width="12.625" style="8" customWidth="1"/>
    <col min="23" max="16384" width="12.625" style="8"/>
  </cols>
  <sheetData>
    <row r="1" spans="1:23" ht="27">
      <c r="B1" s="9" t="s">
        <v>595</v>
      </c>
    </row>
    <row r="3" spans="1:23" ht="13.5" customHeight="1">
      <c r="B3" s="412" t="s">
        <v>476</v>
      </c>
      <c r="C3" s="412" t="s">
        <v>477</v>
      </c>
      <c r="D3" s="410" t="s">
        <v>478</v>
      </c>
      <c r="E3" s="410" t="s">
        <v>479</v>
      </c>
      <c r="F3" s="410" t="s">
        <v>480</v>
      </c>
      <c r="G3" s="410" t="s">
        <v>481</v>
      </c>
      <c r="H3" s="410" t="s">
        <v>482</v>
      </c>
      <c r="I3" s="410" t="s">
        <v>483</v>
      </c>
      <c r="J3" s="410" t="s">
        <v>484</v>
      </c>
      <c r="K3" s="410" t="s">
        <v>485</v>
      </c>
      <c r="L3" s="410" t="s">
        <v>486</v>
      </c>
      <c r="M3" s="410" t="s">
        <v>211</v>
      </c>
      <c r="N3" s="410" t="s">
        <v>487</v>
      </c>
      <c r="O3" s="410" t="s">
        <v>488</v>
      </c>
      <c r="P3" s="410" t="s">
        <v>489</v>
      </c>
      <c r="Q3" s="414" t="s">
        <v>491</v>
      </c>
      <c r="R3" s="410" t="s">
        <v>490</v>
      </c>
      <c r="S3" s="416" t="s">
        <v>492</v>
      </c>
    </row>
    <row r="4" spans="1:23" ht="13.5" customHeight="1">
      <c r="B4" s="413"/>
      <c r="C4" s="413"/>
      <c r="D4" s="411"/>
      <c r="E4" s="411"/>
      <c r="F4" s="411"/>
      <c r="G4" s="411"/>
      <c r="H4" s="411"/>
      <c r="I4" s="411"/>
      <c r="J4" s="411"/>
      <c r="K4" s="411"/>
      <c r="L4" s="411"/>
      <c r="M4" s="411"/>
      <c r="N4" s="411"/>
      <c r="O4" s="411"/>
      <c r="P4" s="411"/>
      <c r="Q4" s="415"/>
      <c r="R4" s="411"/>
      <c r="S4" s="417"/>
    </row>
    <row r="5" spans="1:23">
      <c r="B5" s="413"/>
      <c r="C5" s="413"/>
      <c r="D5" s="411"/>
      <c r="E5" s="411"/>
      <c r="F5" s="411"/>
      <c r="G5" s="411"/>
      <c r="H5" s="411"/>
      <c r="I5" s="411"/>
      <c r="J5" s="411"/>
      <c r="K5" s="411"/>
      <c r="L5" s="411"/>
      <c r="M5" s="411"/>
      <c r="N5" s="411"/>
      <c r="O5" s="411"/>
      <c r="P5" s="411"/>
      <c r="Q5" s="415"/>
      <c r="R5" s="411"/>
      <c r="S5" s="417"/>
    </row>
    <row r="6" spans="1:23">
      <c r="B6" s="413"/>
      <c r="C6" s="413"/>
      <c r="D6" s="411"/>
      <c r="E6" s="411"/>
      <c r="F6" s="411"/>
      <c r="G6" s="411"/>
      <c r="H6" s="411"/>
      <c r="I6" s="411"/>
      <c r="J6" s="411"/>
      <c r="K6" s="411"/>
      <c r="L6" s="411"/>
      <c r="M6" s="411"/>
      <c r="N6" s="411"/>
      <c r="O6" s="411"/>
      <c r="P6" s="411"/>
      <c r="Q6" s="415"/>
      <c r="R6" s="411"/>
      <c r="S6" s="417"/>
      <c r="U6" s="13"/>
    </row>
    <row r="7" spans="1:23">
      <c r="B7" s="14"/>
      <c r="C7" s="15"/>
      <c r="D7" s="38"/>
      <c r="E7" s="38"/>
      <c r="F7" s="38"/>
      <c r="G7" s="40" t="s">
        <v>63</v>
      </c>
      <c r="H7" s="40" t="s">
        <v>64</v>
      </c>
      <c r="I7" s="41" t="s">
        <v>493</v>
      </c>
      <c r="J7" s="40" t="s">
        <v>494</v>
      </c>
      <c r="K7" s="40" t="s">
        <v>66</v>
      </c>
      <c r="L7" s="40" t="s">
        <v>495</v>
      </c>
      <c r="M7" s="40" t="s">
        <v>496</v>
      </c>
      <c r="N7" s="41" t="s">
        <v>497</v>
      </c>
      <c r="O7" s="40" t="s">
        <v>498</v>
      </c>
      <c r="P7" s="42" t="s">
        <v>499</v>
      </c>
      <c r="Q7" s="42" t="s">
        <v>513</v>
      </c>
      <c r="R7" s="42" t="s">
        <v>514</v>
      </c>
      <c r="S7" s="243" t="s">
        <v>515</v>
      </c>
    </row>
    <row r="8" spans="1:23">
      <c r="A8" s="16"/>
      <c r="B8" s="17"/>
      <c r="C8" s="18"/>
      <c r="D8" s="19"/>
      <c r="E8" s="19"/>
      <c r="F8" s="20"/>
      <c r="G8" s="20" t="s">
        <v>500</v>
      </c>
      <c r="H8" s="20" t="s">
        <v>500</v>
      </c>
      <c r="I8" s="20" t="s">
        <v>500</v>
      </c>
      <c r="J8" s="20" t="s">
        <v>500</v>
      </c>
      <c r="K8" s="20" t="s">
        <v>500</v>
      </c>
      <c r="L8" s="20" t="s">
        <v>500</v>
      </c>
      <c r="M8" s="20" t="s">
        <v>500</v>
      </c>
      <c r="N8" s="20" t="s">
        <v>500</v>
      </c>
      <c r="O8" s="20" t="s">
        <v>500</v>
      </c>
      <c r="P8" s="20" t="s">
        <v>500</v>
      </c>
      <c r="Q8" s="21" t="s">
        <v>500</v>
      </c>
      <c r="R8" s="20"/>
      <c r="S8" s="22" t="s">
        <v>500</v>
      </c>
      <c r="T8" s="23"/>
      <c r="U8" s="23"/>
      <c r="V8" s="23"/>
      <c r="W8" s="23"/>
    </row>
    <row r="9" spans="1:23" s="386" customFormat="1" ht="27">
      <c r="A9" s="374" t="s">
        <v>605</v>
      </c>
      <c r="B9" s="375" t="s">
        <v>539</v>
      </c>
      <c r="C9" s="376"/>
      <c r="D9" s="377" t="s">
        <v>12</v>
      </c>
      <c r="E9" s="377" t="str">
        <f>IFERROR(VLOOKUP($B9&amp;$D9,'数式用 (2)'!$F$3:$H$126,3,FALSE),"")</f>
        <v>g'''</v>
      </c>
      <c r="F9" s="378">
        <f>IFERROR(INDEX('事業リスト（ＢＤ）'!$K$4:$Q$43,MATCH(B9,'事業リスト（ＢＤ）'!$F$4:$F$43,0),MATCH(D9,'事業リスト（ＢＤ）'!$K$3:$Q$3,0)),"")</f>
        <v>0.66666666666666663</v>
      </c>
      <c r="G9" s="379">
        <v>1000000</v>
      </c>
      <c r="H9" s="379">
        <v>500000</v>
      </c>
      <c r="I9" s="380">
        <f>G9-H9</f>
        <v>500000</v>
      </c>
      <c r="J9" s="379">
        <v>1000000</v>
      </c>
      <c r="K9" s="379">
        <v>3000000</v>
      </c>
      <c r="L9" s="379">
        <f>MIN(J9,K9)</f>
        <v>1000000</v>
      </c>
      <c r="M9" s="381">
        <v>500000</v>
      </c>
      <c r="N9" s="382">
        <f>IFERROR(IF(M9="-","-",L9-M9),"")</f>
        <v>500000</v>
      </c>
      <c r="O9" s="383">
        <f>ROUNDDOWN(MIN(I9, L9) / 2, -3)</f>
        <v>250000</v>
      </c>
      <c r="P9" s="384">
        <f>IFERROR(IF(OR(E9="a",E9="b"),MIN(I9,L9),IF(E9="c",MIN(MIN(I9,L9)*F9,O9),IF(E9="d",MIN(L9,I9,O9),IF(E9="k",MIN(L9*F9,O9),IF(OR(E9="e",E9="f"),MIN(I9,L9,O9),IF(E9="g",MIN(MIN(I9,L9)*2/3,O9),IF(E9="g'",MIN(MIN(I9,L9)*2/3,O9),IF(E9="g''",MIN(MIN(I9,L9)*3/4,O9),IF(E9="g'''",MIN(MIN(I9,L9)*1/2,O9),IF(E9="j",MIN(MIN(I9,N9)*F9,O9),IF(E9="h",MIN(I9,N9),IF(E9="i",MIN(I9,N9,O9),"")))))))))))),"")</f>
        <v>250000</v>
      </c>
      <c r="Q9" s="385">
        <f>IFERROR(IF($E9="a",$P9,IF(OR($E9="b",$E9="e",$E9="f",$E9="h",$E9="i"),$P9*$F9,IF($E9="c",ROUNDDOWN($P9,0),IF($E9="j",ROUNDDOWN(P9,0),IF($E9="d",MIN($I9,$L9,$O9),IF($E9="g",$P9*1/2,IF($E9="g'",$P9*2/3,IF($E9="g''",$P9*2/3,IF($E9="g''",$P9*1/2,IF($E9="g'''",$P9*1/2,IF($E9="k",$P9,""))))))))))),"")</f>
        <v>125000</v>
      </c>
      <c r="R9" s="384"/>
      <c r="S9" s="385">
        <f t="shared" ref="S9:S13" si="0">IFERROR(ROUNDDOWN($Q9-$R9,-3),"")</f>
        <v>125000</v>
      </c>
      <c r="T9" s="386" t="str">
        <f>IF(D9=プルダウン!$C$4,"直接",IF(D9=プルダウン!$C$5,"直接",IF(D9=プルダウン!$C$6,"直接","間接")))</f>
        <v>間接</v>
      </c>
    </row>
    <row r="10" spans="1:23" ht="27">
      <c r="B10" s="290" t="s">
        <v>539</v>
      </c>
      <c r="C10" s="32"/>
      <c r="D10" s="98" t="s">
        <v>12</v>
      </c>
      <c r="E10" s="98" t="str">
        <f>IFERROR(VLOOKUP($B10&amp;$D10,'数式用 (2)'!$F$3:$H$117,3,FALSE),"")</f>
        <v/>
      </c>
      <c r="F10" s="24" t="str">
        <f>IFERROR(INDEX('事業リスト（ＢＤ）'!$K$4:$Q$40,MATCH(B10,'事業リスト（ＢＤ）'!$F$4:$F$40,0),MATCH(D10,'事業リスト（ＢＤ）'!$K$3:$Q$3,0)),"")</f>
        <v/>
      </c>
      <c r="G10" s="50"/>
      <c r="H10" s="50"/>
      <c r="I10" s="49">
        <f t="shared" ref="I10:I13" si="1">G10-H10</f>
        <v>0</v>
      </c>
      <c r="J10" s="50"/>
      <c r="K10" s="50"/>
      <c r="L10" s="292">
        <f t="shared" ref="L10:L13" si="2">MIN(J10,K10)</f>
        <v>0</v>
      </c>
      <c r="M10" s="48"/>
      <c r="N10" s="45">
        <f t="shared" ref="N10:N13" si="3">IFERROR(IF(M10="-","-",L10-M10),"")</f>
        <v>0</v>
      </c>
      <c r="O10" s="291">
        <f t="shared" ref="O10:O13" si="4">ROUNDDOWN(MIN(I10, L10) / 2, -3)</f>
        <v>0</v>
      </c>
      <c r="P10" s="44" t="str">
        <f t="shared" ref="P10:P11" si="5">IFERROR(IF(OR(E10="a",E10="b"),MIN(I10,L10),IF(E10="c",MIN(MIN(I10,L10)*F10,O10),IF(E10="d",MIN(L10,I10,O10),IF(E10="k",MIN(L10*F10,O10),IF(OR(E10="e",E10="f"),MIN(I10,L10,O10),IF(E10="g",MIN(MIN(I10,L10)*2/3,O10),IF(E10="g'",MIN(MIN(I10,L10)*2/3,O10),IF(E10="g''",MIN(MIN(I10,L10)*3/4,O10),IF(E10="g'''",MIN(MIN(I10,L10)*1/2,O10),IF(E10="j",MIN(MIN(I10,N10)*F10,O10),IF(E10="h",MIN(I10,N10),IF(E10="i",MIN(I10,N10,O10),"")))))))))))),"")</f>
        <v/>
      </c>
      <c r="Q10" s="43" t="str">
        <f t="shared" ref="Q10:Q11" si="6">IFERROR(IF($E10="a",$P10,IF(OR($E10="b",$E10="e",$E10="f",$E10="h",$E10="i"),$P10*$F10,IF($E10="c",ROUNDDOWN($P10,0),IF($E10="j",ROUNDDOWN(P10,0),IF($E10="d",MIN($I10,$L10,$O10),IF($E10="g",$P10*1/2,IF($E10="g'",$P10*2/3,IF($E10="g''",$P10*2/3,IF($E10="g''",$P10*1/2,IF($E10="g'''",$P10*1/2,IF($E10="k",$P10,""))))))))))),"")</f>
        <v/>
      </c>
      <c r="R10" s="242"/>
      <c r="S10" s="43" t="str">
        <f t="shared" si="0"/>
        <v/>
      </c>
      <c r="T10" s="8" t="str">
        <f>IF(D10=プルダウン!$C$4,"直接",IF(D10=プルダウン!$C$5,"直接",IF(D10=プルダウン!$C$6,"直接","間接")))</f>
        <v>間接</v>
      </c>
    </row>
    <row r="11" spans="1:23" ht="27">
      <c r="B11" s="290" t="s">
        <v>539</v>
      </c>
      <c r="C11" s="32"/>
      <c r="D11" s="98" t="s">
        <v>12</v>
      </c>
      <c r="E11" s="98" t="str">
        <f>IFERROR(VLOOKUP($B11&amp;$D11,'数式用 (2)'!$F$3:$H$117,3,FALSE),"")</f>
        <v/>
      </c>
      <c r="F11" s="24" t="str">
        <f>IFERROR(INDEX('事業リスト（ＢＤ）'!$K$4:$Q$40,MATCH(B11,'事業リスト（ＢＤ）'!$F$4:$F$40,0),MATCH(D11,'事業リスト（ＢＤ）'!$K$3:$Q$3,0)),"")</f>
        <v/>
      </c>
      <c r="G11" s="50"/>
      <c r="H11" s="50"/>
      <c r="I11" s="49">
        <f t="shared" si="1"/>
        <v>0</v>
      </c>
      <c r="J11" s="50"/>
      <c r="K11" s="47"/>
      <c r="L11" s="293">
        <f t="shared" si="2"/>
        <v>0</v>
      </c>
      <c r="M11" s="48"/>
      <c r="N11" s="45">
        <f t="shared" si="3"/>
        <v>0</v>
      </c>
      <c r="O11" s="291">
        <f t="shared" si="4"/>
        <v>0</v>
      </c>
      <c r="P11" s="44" t="str">
        <f t="shared" si="5"/>
        <v/>
      </c>
      <c r="Q11" s="43" t="str">
        <f t="shared" si="6"/>
        <v/>
      </c>
      <c r="R11" s="242"/>
      <c r="S11" s="43" t="str">
        <f t="shared" si="0"/>
        <v/>
      </c>
      <c r="T11" s="8" t="str">
        <f>IF(D11=プルダウン!$C$4,"直接",IF(D11=プルダウン!$C$5,"直接",IF(D11=プルダウン!$C$6,"直接","間接")))</f>
        <v>間接</v>
      </c>
    </row>
    <row r="12" spans="1:23" ht="27">
      <c r="B12" s="290" t="s">
        <v>539</v>
      </c>
      <c r="C12" s="32"/>
      <c r="D12" s="98" t="s">
        <v>12</v>
      </c>
      <c r="E12" s="98" t="str">
        <f>IFERROR(VLOOKUP($B12&amp;$D12,'数式用 (2)'!$F$3:$H$117,3,FALSE),"")</f>
        <v/>
      </c>
      <c r="F12" s="24" t="str">
        <f>IFERROR(INDEX('事業リスト（ＢＤ）'!$K$4:$Q$40,MATCH(B12,'事業リスト（ＢＤ）'!$F$4:$F$40,0),MATCH(D12,'事業リスト（ＢＤ）'!$K$3:$Q$3,0)),"")</f>
        <v/>
      </c>
      <c r="G12" s="50"/>
      <c r="H12" s="50"/>
      <c r="I12" s="49">
        <f t="shared" si="1"/>
        <v>0</v>
      </c>
      <c r="J12" s="50"/>
      <c r="K12" s="47"/>
      <c r="L12" s="293">
        <f t="shared" si="2"/>
        <v>0</v>
      </c>
      <c r="M12" s="48"/>
      <c r="N12" s="45">
        <f t="shared" si="3"/>
        <v>0</v>
      </c>
      <c r="O12" s="291">
        <f t="shared" si="4"/>
        <v>0</v>
      </c>
      <c r="P12" s="44" t="str">
        <f t="shared" ref="P12:P14" si="7">IFERROR(IF(OR(E12="a",E12="b"),MIN(I12,L12),IF(E12="c",MIN(MIN(I12,L12)*F12,O12),IF(E12="d",MIN(L12,I12,O12),IF(E12="k",MIN(L12*F12,O12),IF(OR(E12="e",E12="f"),MIN(I12,L12,O12),IF(E12="g",MIN(MIN(I12,L12)*2/3,O12),IF(E12="g'",MIN(MIN(I12,L12)*2/3,O12),IF(E12="g''",MIN(MIN(I12,L12)*3/4,O12),IF(E12="g'''",MIN(MIN(I12,L12)*1/2,O12),IF(E12="j",MIN(MIN(I12,N12)*F12,O12),IF(E12="h",MIN(I12,N12),IF(E12="i",MIN(I12,N12,O12),"")))))))))))),"")</f>
        <v/>
      </c>
      <c r="Q12" s="43" t="str">
        <f t="shared" ref="Q12:Q14" si="8">IFERROR(IF($E12="a",$P12,IF(OR($E12="b",$E12="e",$E12="f",$E12="h",$E12="i"),$P12*$F12,IF($E12="c",ROUNDDOWN($P12,0),IF($E12="j",ROUNDDOWN(P12,0),IF($E12="d",MIN($I12,$L12,$O12),IF($E12="g",$P12*1/2,IF($E12="g'",$P12*2/3,IF($E12="g''",$P12*2/3,IF($E12="g''",$P12*1/2,IF($E12="g'''",$P12*1/2,IF($E12="k",$P12,""))))))))))),"")</f>
        <v/>
      </c>
      <c r="R12" s="242"/>
      <c r="S12" s="43" t="str">
        <f t="shared" si="0"/>
        <v/>
      </c>
      <c r="T12" s="8" t="str">
        <f>IF(D12=プルダウン!$C$4,"直接",IF(D12=プルダウン!$C$5,"直接",IF(D12=プルダウン!$C$6,"直接","間接")))</f>
        <v>間接</v>
      </c>
    </row>
    <row r="13" spans="1:23" ht="27">
      <c r="B13" s="290" t="s">
        <v>539</v>
      </c>
      <c r="C13" s="32"/>
      <c r="D13" s="98" t="s">
        <v>12</v>
      </c>
      <c r="E13" s="98" t="str">
        <f>IFERROR(VLOOKUP($B13&amp;$D13,'数式用 (2)'!$F$3:$H$117,3,FALSE),"")</f>
        <v/>
      </c>
      <c r="F13" s="24" t="str">
        <f>IFERROR(INDEX('事業リスト（ＢＤ）'!$K$4:$Q$40,MATCH(B13,'事業リスト（ＢＤ）'!$F$4:$F$40,0),MATCH(D13,'事業リスト（ＢＤ）'!$K$3:$Q$3,0)),"")</f>
        <v/>
      </c>
      <c r="G13" s="50"/>
      <c r="H13" s="50"/>
      <c r="I13" s="49">
        <f t="shared" si="1"/>
        <v>0</v>
      </c>
      <c r="J13" s="50"/>
      <c r="K13" s="47"/>
      <c r="L13" s="293">
        <f t="shared" si="2"/>
        <v>0</v>
      </c>
      <c r="M13" s="48"/>
      <c r="N13" s="45">
        <f t="shared" si="3"/>
        <v>0</v>
      </c>
      <c r="O13" s="291">
        <f t="shared" si="4"/>
        <v>0</v>
      </c>
      <c r="P13" s="44" t="str">
        <f t="shared" si="7"/>
        <v/>
      </c>
      <c r="Q13" s="43" t="str">
        <f t="shared" si="8"/>
        <v/>
      </c>
      <c r="R13" s="242"/>
      <c r="S13" s="43" t="str">
        <f t="shared" si="0"/>
        <v/>
      </c>
      <c r="T13" s="8" t="str">
        <f>IF(D13=プルダウン!$C$4,"直接",IF(D13=プルダウン!$C$5,"直接",IF(D13=プルダウン!$C$6,"直接","間接")))</f>
        <v>間接</v>
      </c>
    </row>
    <row r="14" spans="1:23" ht="14.25" thickBot="1">
      <c r="B14" s="34"/>
      <c r="C14" s="35"/>
      <c r="D14" s="36"/>
      <c r="E14" s="98"/>
      <c r="F14" s="24"/>
      <c r="G14" s="240"/>
      <c r="H14" s="240"/>
      <c r="I14" s="240"/>
      <c r="J14" s="240"/>
      <c r="K14" s="240"/>
      <c r="L14" s="240"/>
      <c r="M14" s="241"/>
      <c r="N14" s="240"/>
      <c r="O14" s="240"/>
      <c r="P14" s="240" t="str">
        <f t="shared" si="7"/>
        <v/>
      </c>
      <c r="Q14" s="289" t="str">
        <f t="shared" si="8"/>
        <v/>
      </c>
      <c r="R14" s="44"/>
      <c r="S14" s="43"/>
      <c r="T14" s="8" t="str">
        <f>IF(D14=プルダウン!$C$4,"直接",IF(D14=プルダウン!$C$5,"直接",IF(D14=プルダウン!$C$6,"直接","間接")))</f>
        <v>間接</v>
      </c>
    </row>
    <row r="15" spans="1:23" ht="14.25" thickTop="1">
      <c r="B15" s="33" t="s">
        <v>501</v>
      </c>
      <c r="C15" s="51">
        <f>SUBTOTAL(3,C9:C13)</f>
        <v>0</v>
      </c>
      <c r="D15" s="25"/>
      <c r="E15" s="25"/>
      <c r="F15" s="26"/>
      <c r="G15" s="46">
        <f t="shared" ref="G15:S15" si="9">SUBTOTAL(9,G9:G13)</f>
        <v>1000000</v>
      </c>
      <c r="H15" s="46">
        <f t="shared" si="9"/>
        <v>500000</v>
      </c>
      <c r="I15" s="46">
        <f t="shared" si="9"/>
        <v>500000</v>
      </c>
      <c r="J15" s="46">
        <f t="shared" si="9"/>
        <v>1000000</v>
      </c>
      <c r="K15" s="46">
        <f t="shared" si="9"/>
        <v>3000000</v>
      </c>
      <c r="L15" s="46">
        <f t="shared" si="9"/>
        <v>1000000</v>
      </c>
      <c r="M15" s="46">
        <f t="shared" si="9"/>
        <v>500000</v>
      </c>
      <c r="N15" s="46">
        <f t="shared" si="9"/>
        <v>500000</v>
      </c>
      <c r="O15" s="46">
        <f t="shared" si="9"/>
        <v>250000</v>
      </c>
      <c r="P15" s="46">
        <f t="shared" si="9"/>
        <v>250000</v>
      </c>
      <c r="Q15" s="46">
        <f t="shared" si="9"/>
        <v>125000</v>
      </c>
      <c r="R15" s="46">
        <f t="shared" si="9"/>
        <v>0</v>
      </c>
      <c r="S15" s="46">
        <f t="shared" si="9"/>
        <v>125000</v>
      </c>
    </row>
    <row r="17" spans="1:19">
      <c r="B17" s="9" t="s">
        <v>600</v>
      </c>
    </row>
    <row r="18" spans="1:19">
      <c r="A18" s="122"/>
      <c r="B18" s="122"/>
      <c r="C18" s="122"/>
      <c r="G18" s="3"/>
      <c r="P18" s="5"/>
      <c r="R18" s="5"/>
      <c r="S18" s="5"/>
    </row>
    <row r="19" spans="1:19">
      <c r="A19" s="408"/>
      <c r="B19" s="119"/>
      <c r="C19" s="119"/>
      <c r="G19" s="53"/>
      <c r="P19" s="123"/>
      <c r="R19" s="123"/>
      <c r="S19" s="53"/>
    </row>
    <row r="20" spans="1:19">
      <c r="A20" s="408"/>
      <c r="B20" s="121"/>
      <c r="C20" s="121"/>
      <c r="G20" s="53"/>
      <c r="P20" s="53"/>
      <c r="R20" s="53"/>
      <c r="S20" s="53"/>
    </row>
    <row r="21" spans="1:19">
      <c r="A21" s="408"/>
      <c r="B21" s="121"/>
      <c r="C21" s="121"/>
      <c r="G21" s="53"/>
      <c r="P21" s="123"/>
      <c r="R21" s="123"/>
      <c r="S21" s="53"/>
    </row>
    <row r="22" spans="1:19">
      <c r="A22" s="408"/>
      <c r="B22" s="121"/>
      <c r="C22" s="121"/>
      <c r="G22" s="53"/>
      <c r="P22" s="123"/>
      <c r="R22" s="123"/>
      <c r="S22" s="53"/>
    </row>
    <row r="23" spans="1:19">
      <c r="A23" s="408"/>
      <c r="B23" s="121"/>
      <c r="C23" s="124"/>
      <c r="G23" s="53"/>
      <c r="P23" s="123"/>
      <c r="R23" s="123"/>
      <c r="S23" s="53"/>
    </row>
    <row r="24" spans="1:19">
      <c r="A24" s="408"/>
      <c r="B24" s="121"/>
      <c r="C24" s="124"/>
      <c r="G24" s="53"/>
      <c r="P24" s="123"/>
      <c r="R24" s="123"/>
      <c r="S24" s="53"/>
    </row>
    <row r="25" spans="1:19">
      <c r="A25" s="408"/>
      <c r="B25" s="121"/>
      <c r="C25" s="121"/>
      <c r="G25" s="53"/>
      <c r="P25" s="123"/>
      <c r="R25" s="123"/>
      <c r="S25" s="53"/>
    </row>
    <row r="26" spans="1:19">
      <c r="A26" s="408"/>
      <c r="B26" s="121"/>
      <c r="C26" s="121"/>
      <c r="G26" s="53"/>
      <c r="P26" s="123"/>
      <c r="R26" s="123"/>
      <c r="S26" s="53"/>
    </row>
    <row r="27" spans="1:19">
      <c r="A27" s="408"/>
      <c r="B27" s="121"/>
      <c r="C27" s="125"/>
      <c r="G27" s="53"/>
      <c r="P27" s="123"/>
      <c r="R27" s="123"/>
      <c r="S27" s="53"/>
    </row>
    <row r="28" spans="1:19">
      <c r="A28" s="408"/>
      <c r="B28" s="121"/>
      <c r="C28" s="125"/>
      <c r="G28" s="53"/>
      <c r="P28" s="123"/>
      <c r="R28" s="123"/>
      <c r="S28" s="53"/>
    </row>
    <row r="29" spans="1:19">
      <c r="A29" s="408"/>
      <c r="B29" s="1"/>
      <c r="C29" s="3"/>
      <c r="G29" s="53"/>
      <c r="P29" s="53"/>
      <c r="R29" s="53"/>
      <c r="S29" s="53"/>
    </row>
    <row r="30" spans="1:19">
      <c r="A30" s="408"/>
      <c r="B30" s="119"/>
      <c r="C30" s="119"/>
      <c r="G30" s="53"/>
      <c r="P30" s="123"/>
      <c r="R30" s="123"/>
      <c r="S30" s="53"/>
    </row>
    <row r="31" spans="1:19">
      <c r="A31" s="408"/>
      <c r="B31" s="121"/>
      <c r="C31" s="124"/>
      <c r="G31" s="53"/>
      <c r="P31" s="53"/>
      <c r="R31" s="53"/>
      <c r="S31" s="53"/>
    </row>
    <row r="32" spans="1:19">
      <c r="A32" s="408"/>
      <c r="B32" s="121"/>
      <c r="C32" s="124"/>
      <c r="G32" s="53"/>
      <c r="P32" s="123"/>
      <c r="R32" s="123"/>
      <c r="S32" s="53"/>
    </row>
    <row r="33" spans="1:19">
      <c r="A33" s="408"/>
      <c r="B33" s="1"/>
      <c r="C33" s="3"/>
      <c r="G33" s="53"/>
      <c r="P33" s="53"/>
      <c r="R33" s="53"/>
      <c r="S33" s="53"/>
    </row>
    <row r="34" spans="1:19">
      <c r="A34" s="408"/>
      <c r="B34" s="119"/>
      <c r="C34" s="119"/>
      <c r="G34" s="53"/>
      <c r="P34" s="123"/>
      <c r="R34" s="123"/>
      <c r="S34" s="53"/>
    </row>
    <row r="35" spans="1:19">
      <c r="A35" s="408"/>
      <c r="B35" s="409"/>
      <c r="C35" s="409"/>
      <c r="G35" s="53"/>
      <c r="P35" s="123"/>
      <c r="R35" s="123"/>
      <c r="S35" s="53"/>
    </row>
    <row r="36" spans="1:19">
      <c r="A36" s="408"/>
      <c r="B36" s="121"/>
      <c r="C36" s="121"/>
      <c r="G36" s="53"/>
      <c r="P36" s="53"/>
      <c r="R36" s="53"/>
      <c r="S36" s="53"/>
    </row>
    <row r="37" spans="1:19">
      <c r="A37" s="408"/>
      <c r="B37" s="121"/>
      <c r="C37" s="121"/>
      <c r="G37" s="53"/>
      <c r="P37" s="123"/>
      <c r="R37" s="123"/>
      <c r="S37" s="53"/>
    </row>
    <row r="38" spans="1:19">
      <c r="A38" s="408"/>
      <c r="B38" s="121"/>
      <c r="C38" s="121"/>
      <c r="G38" s="53"/>
      <c r="P38" s="123"/>
      <c r="R38" s="123"/>
      <c r="S38" s="53"/>
    </row>
    <row r="39" spans="1:19">
      <c r="A39" s="408"/>
      <c r="B39" s="121"/>
      <c r="C39" s="121"/>
      <c r="G39" s="53"/>
      <c r="P39" s="123"/>
      <c r="R39" s="123"/>
      <c r="S39" s="53"/>
    </row>
    <row r="40" spans="1:19">
      <c r="A40" s="408"/>
      <c r="B40" s="1"/>
      <c r="C40" s="3"/>
      <c r="G40" s="53"/>
      <c r="P40" s="53"/>
      <c r="R40" s="53"/>
      <c r="S40" s="53"/>
    </row>
    <row r="41" spans="1:19">
      <c r="A41" s="408"/>
      <c r="B41" s="119"/>
      <c r="C41" s="119"/>
      <c r="G41" s="53"/>
      <c r="P41" s="53"/>
      <c r="R41" s="53"/>
      <c r="S41" s="53"/>
    </row>
    <row r="42" spans="1:19">
      <c r="A42" s="408"/>
      <c r="B42" s="121"/>
      <c r="C42" s="121"/>
      <c r="G42" s="53"/>
      <c r="P42" s="53"/>
      <c r="R42" s="53"/>
      <c r="S42" s="53"/>
    </row>
    <row r="43" spans="1:19">
      <c r="A43" s="408"/>
      <c r="B43" s="121"/>
      <c r="C43" s="121"/>
      <c r="G43" s="53"/>
      <c r="P43" s="53"/>
      <c r="R43" s="53"/>
      <c r="S43" s="53"/>
    </row>
    <row r="44" spans="1:19">
      <c r="A44" s="408"/>
      <c r="B44" s="121"/>
      <c r="C44" s="3"/>
      <c r="G44" s="53"/>
      <c r="P44" s="53"/>
      <c r="R44" s="53"/>
      <c r="S44" s="53"/>
    </row>
    <row r="45" spans="1:19">
      <c r="A45" s="408"/>
      <c r="B45" s="119"/>
      <c r="C45" s="119"/>
      <c r="G45" s="53"/>
      <c r="P45" s="123"/>
      <c r="R45" s="123"/>
      <c r="S45" s="53"/>
    </row>
    <row r="46" spans="1:19">
      <c r="A46" s="408"/>
      <c r="B46" s="119"/>
      <c r="C46" s="119"/>
      <c r="G46" s="53"/>
      <c r="P46" s="123"/>
      <c r="R46" s="123"/>
      <c r="S46" s="53"/>
    </row>
    <row r="47" spans="1:19">
      <c r="A47" s="408"/>
      <c r="B47" s="121"/>
      <c r="C47" s="121"/>
      <c r="G47" s="53"/>
      <c r="P47" s="53"/>
      <c r="R47" s="53"/>
      <c r="S47" s="53"/>
    </row>
    <row r="48" spans="1:19">
      <c r="A48" s="408"/>
      <c r="B48" s="121"/>
      <c r="C48" s="121"/>
      <c r="G48" s="53"/>
      <c r="P48" s="123"/>
      <c r="R48" s="123"/>
      <c r="S48" s="53"/>
    </row>
    <row r="49" spans="1:19">
      <c r="A49" s="408"/>
      <c r="B49" s="121"/>
      <c r="C49" s="124"/>
      <c r="G49" s="53"/>
      <c r="P49" s="123"/>
      <c r="R49" s="123"/>
      <c r="S49" s="53"/>
    </row>
    <row r="50" spans="1:19">
      <c r="A50" s="408"/>
      <c r="B50" s="121"/>
      <c r="C50" s="124"/>
      <c r="G50" s="53"/>
      <c r="P50" s="123"/>
      <c r="R50" s="123"/>
      <c r="S50" s="53"/>
    </row>
    <row r="51" spans="1:19">
      <c r="A51" s="408"/>
      <c r="B51" s="121"/>
      <c r="C51" s="124"/>
      <c r="G51" s="53"/>
      <c r="P51" s="123"/>
      <c r="R51" s="123"/>
      <c r="S51" s="53"/>
    </row>
    <row r="52" spans="1:19">
      <c r="A52" s="408"/>
      <c r="B52" s="121"/>
      <c r="C52" s="121"/>
      <c r="G52" s="53"/>
      <c r="P52" s="123"/>
      <c r="R52" s="123"/>
      <c r="S52" s="53"/>
    </row>
    <row r="53" spans="1:19">
      <c r="A53" s="408"/>
      <c r="B53" s="4"/>
      <c r="C53" s="4"/>
      <c r="G53" s="53"/>
      <c r="P53" s="123"/>
      <c r="R53" s="123"/>
      <c r="S53" s="53"/>
    </row>
    <row r="54" spans="1:19">
      <c r="A54" s="408"/>
      <c r="B54" s="1"/>
      <c r="C54" s="3"/>
      <c r="G54" s="53"/>
      <c r="P54" s="53"/>
      <c r="R54" s="53"/>
      <c r="S54" s="53"/>
    </row>
    <row r="55" spans="1:19">
      <c r="A55" s="408"/>
      <c r="B55" s="4"/>
      <c r="C55" s="121"/>
      <c r="G55" s="53"/>
      <c r="P55" s="53"/>
      <c r="R55" s="53"/>
      <c r="S55" s="53"/>
    </row>
    <row r="56" spans="1:19">
      <c r="A56" s="408"/>
      <c r="B56" s="4"/>
      <c r="C56" s="121"/>
      <c r="G56" s="53"/>
      <c r="P56" s="53"/>
      <c r="R56" s="53"/>
      <c r="S56" s="53"/>
    </row>
    <row r="57" spans="1:19">
      <c r="A57" s="408"/>
      <c r="B57" s="4"/>
      <c r="C57" s="121"/>
      <c r="G57" s="53"/>
      <c r="P57" s="53"/>
      <c r="R57" s="53"/>
      <c r="S57" s="53"/>
    </row>
    <row r="58" spans="1:19">
      <c r="A58" s="408"/>
      <c r="B58" s="4"/>
      <c r="C58" s="5"/>
      <c r="G58" s="53"/>
      <c r="P58" s="53"/>
      <c r="R58" s="53"/>
      <c r="S58" s="53"/>
    </row>
    <row r="59" spans="1:19">
      <c r="A59" s="408"/>
      <c r="B59" s="6"/>
      <c r="C59" s="6"/>
      <c r="G59" s="123"/>
      <c r="P59" s="123"/>
      <c r="R59" s="123"/>
      <c r="S59" s="53"/>
    </row>
    <row r="60" spans="1:19">
      <c r="A60" s="408"/>
      <c r="B60" s="119"/>
      <c r="C60" s="119"/>
      <c r="G60" s="53"/>
      <c r="P60" s="123"/>
      <c r="R60" s="123"/>
      <c r="S60" s="53"/>
    </row>
    <row r="61" spans="1:19">
      <c r="A61" s="408"/>
      <c r="B61" s="121"/>
      <c r="C61" s="121"/>
      <c r="G61" s="53"/>
      <c r="P61" s="53"/>
      <c r="R61" s="53"/>
      <c r="S61" s="53"/>
    </row>
    <row r="62" spans="1:19">
      <c r="A62" s="408"/>
      <c r="B62" s="121"/>
      <c r="C62" s="121"/>
      <c r="G62" s="53"/>
      <c r="P62" s="123"/>
      <c r="R62" s="123"/>
      <c r="S62" s="53"/>
    </row>
    <row r="63" spans="1:19">
      <c r="A63" s="408"/>
      <c r="B63" s="121"/>
      <c r="C63" s="124"/>
      <c r="G63" s="53"/>
      <c r="P63" s="123"/>
      <c r="R63" s="123"/>
      <c r="S63" s="53"/>
    </row>
    <row r="64" spans="1:19">
      <c r="A64" s="408"/>
      <c r="B64" s="121"/>
      <c r="C64" s="124"/>
      <c r="G64" s="53"/>
      <c r="P64" s="123"/>
      <c r="R64" s="123"/>
      <c r="S64" s="53"/>
    </row>
    <row r="65" spans="1:19">
      <c r="A65" s="408"/>
      <c r="B65" s="3"/>
      <c r="C65" s="121"/>
      <c r="G65" s="123"/>
      <c r="P65" s="123"/>
      <c r="R65" s="123"/>
      <c r="S65" s="53"/>
    </row>
    <row r="66" spans="1:19">
      <c r="A66" s="408"/>
      <c r="B66" s="3"/>
      <c r="C66" s="125"/>
      <c r="G66" s="123"/>
      <c r="P66" s="123"/>
      <c r="R66" s="123"/>
      <c r="S66" s="53"/>
    </row>
    <row r="67" spans="1:19">
      <c r="A67" s="408"/>
      <c r="B67" s="1"/>
      <c r="C67" s="3"/>
      <c r="G67" s="53"/>
      <c r="P67" s="53"/>
      <c r="R67" s="53"/>
      <c r="S67" s="53"/>
    </row>
    <row r="68" spans="1:19">
      <c r="A68" s="408"/>
      <c r="B68" s="119"/>
      <c r="C68" s="119"/>
      <c r="G68" s="53"/>
      <c r="P68" s="123"/>
      <c r="R68" s="123"/>
      <c r="S68" s="53"/>
    </row>
    <row r="69" spans="1:19">
      <c r="A69" s="408"/>
      <c r="B69" s="121"/>
      <c r="C69" s="124"/>
      <c r="G69" s="53"/>
      <c r="P69" s="123"/>
      <c r="R69" s="123"/>
      <c r="S69" s="53"/>
    </row>
    <row r="70" spans="1:19">
      <c r="A70" s="408"/>
      <c r="B70" s="1"/>
      <c r="C70" s="3"/>
      <c r="G70" s="53"/>
      <c r="P70" s="53"/>
      <c r="R70" s="53"/>
      <c r="S70" s="53"/>
    </row>
    <row r="71" spans="1:19">
      <c r="A71" s="408"/>
      <c r="B71" s="119"/>
      <c r="C71" s="119"/>
      <c r="G71" s="53"/>
      <c r="P71" s="123"/>
      <c r="R71" s="123"/>
      <c r="S71" s="53"/>
    </row>
    <row r="72" spans="1:19">
      <c r="A72" s="408"/>
      <c r="B72" s="119"/>
      <c r="C72" s="119"/>
      <c r="G72" s="53"/>
      <c r="P72" s="123"/>
      <c r="R72" s="123"/>
      <c r="S72" s="53"/>
    </row>
    <row r="73" spans="1:19">
      <c r="A73" s="408"/>
      <c r="B73" s="121"/>
      <c r="C73" s="121"/>
      <c r="G73" s="53"/>
      <c r="P73" s="123"/>
      <c r="R73" s="123"/>
      <c r="S73" s="53"/>
    </row>
    <row r="74" spans="1:19">
      <c r="A74" s="408"/>
      <c r="B74" s="121"/>
      <c r="C74" s="121"/>
      <c r="G74" s="53"/>
      <c r="P74" s="123"/>
      <c r="R74" s="123"/>
      <c r="S74" s="53"/>
    </row>
    <row r="75" spans="1:19">
      <c r="A75" s="408"/>
      <c r="B75" s="121"/>
      <c r="C75" s="121"/>
      <c r="G75" s="53"/>
      <c r="P75" s="123"/>
      <c r="R75" s="123"/>
      <c r="S75" s="53"/>
    </row>
    <row r="76" spans="1:19">
      <c r="A76" s="408"/>
      <c r="B76" s="1"/>
      <c r="C76" s="3"/>
      <c r="G76" s="53"/>
      <c r="P76" s="53"/>
      <c r="R76" s="53"/>
      <c r="S76" s="53"/>
    </row>
    <row r="77" spans="1:19">
      <c r="A77" s="408"/>
      <c r="B77" s="119"/>
      <c r="C77" s="119"/>
      <c r="G77" s="53"/>
      <c r="P77" s="53"/>
      <c r="R77" s="53"/>
      <c r="S77" s="53"/>
    </row>
    <row r="78" spans="1:19">
      <c r="A78" s="408"/>
      <c r="B78" s="121"/>
      <c r="C78" s="121"/>
      <c r="G78" s="53"/>
      <c r="P78" s="123"/>
      <c r="R78" s="123"/>
      <c r="S78" s="53"/>
    </row>
    <row r="79" spans="1:19">
      <c r="A79" s="408"/>
      <c r="B79" s="121"/>
      <c r="C79" s="121"/>
      <c r="G79" s="53"/>
      <c r="P79" s="53"/>
      <c r="R79" s="53"/>
      <c r="S79" s="53"/>
    </row>
    <row r="80" spans="1:19">
      <c r="A80" s="408"/>
      <c r="B80" s="121"/>
      <c r="C80" s="5"/>
      <c r="G80" s="53"/>
      <c r="P80" s="53"/>
      <c r="R80" s="53"/>
      <c r="S80" s="53"/>
    </row>
    <row r="81" spans="1:19">
      <c r="A81" s="408"/>
      <c r="B81" s="4"/>
      <c r="C81" s="121"/>
      <c r="G81" s="53"/>
      <c r="P81" s="123"/>
      <c r="R81" s="123"/>
      <c r="S81" s="53"/>
    </row>
    <row r="82" spans="1:19">
      <c r="A82" s="408"/>
      <c r="B82" s="6"/>
      <c r="C82" s="6"/>
      <c r="G82" s="123"/>
      <c r="P82" s="123"/>
      <c r="R82" s="123"/>
      <c r="S82" s="53"/>
    </row>
    <row r="83" spans="1:19">
      <c r="A83" s="6"/>
      <c r="B83" s="6"/>
      <c r="C83" s="6"/>
      <c r="G83" s="123"/>
      <c r="P83" s="123"/>
      <c r="R83" s="123"/>
      <c r="S83" s="53"/>
    </row>
  </sheetData>
  <sheetProtection formatCells="0" formatColumns="0" formatRows="0" insertColumns="0" insertRows="0" deleteColumns="0" deleteRows="0" sort="0" autoFilter="0"/>
  <autoFilter ref="B8:S13" xr:uid="{00000000-0009-0000-0000-000006000000}"/>
  <mergeCells count="21">
    <mergeCell ref="P3:P6"/>
    <mergeCell ref="Q3:Q6"/>
    <mergeCell ref="S3:S6"/>
    <mergeCell ref="H3:H6"/>
    <mergeCell ref="I3:I6"/>
    <mergeCell ref="J3:J6"/>
    <mergeCell ref="K3:K6"/>
    <mergeCell ref="L3:L6"/>
    <mergeCell ref="M3:M6"/>
    <mergeCell ref="R3:R6"/>
    <mergeCell ref="A19:A59"/>
    <mergeCell ref="B35:C35"/>
    <mergeCell ref="A60:A82"/>
    <mergeCell ref="N3:N6"/>
    <mergeCell ref="O3:O6"/>
    <mergeCell ref="B3:B6"/>
    <mergeCell ref="C3:C6"/>
    <mergeCell ref="D3:D6"/>
    <mergeCell ref="E3:E6"/>
    <mergeCell ref="F3:F6"/>
    <mergeCell ref="G3:G6"/>
  </mergeCells>
  <phoneticPr fontId="15"/>
  <dataValidations count="1">
    <dataValidation imeMode="off" allowBlank="1" showInputMessage="1" showErrorMessage="1" sqref="E7:F7 D84:E1048576 R18:S83 J18:P83 C18:C83 D3:D8 E3 D14:D17 G84:S1048576 E8:E17 G3:S17" xr:uid="{4AB34D7E-0E10-45B1-8AE5-5C1E8CAB4838}"/>
  </dataValidations>
  <printOptions horizontalCentered="1"/>
  <pageMargins left="0.39370078740157483" right="0.39370078740157483" top="0.78740157480314965" bottom="0.39370078740157483" header="0.51181102362204722" footer="0.11811023622047245"/>
  <pageSetup paperSize="9" scale="56" fitToHeight="0" orientation="landscape" blackAndWhite="1" r:id="rId1"/>
  <headerFooter alignWithMargins="0">
    <oddFooter>&amp;C&amp;P/&amp;N</oddFooter>
  </headerFooter>
  <legacyDrawing r:id="rId2"/>
  <extLst>
    <ext xmlns:x14="http://schemas.microsoft.com/office/spreadsheetml/2009/9/main" uri="{CCE6A557-97BC-4b89-ADB6-D9C93CAAB3DF}">
      <x14:dataValidations xmlns:xm="http://schemas.microsoft.com/office/excel/2006/main" count="2">
        <x14:dataValidation type="list" imeMode="off" allowBlank="1" showInputMessage="1" showErrorMessage="1" xr:uid="{23A826F3-C039-4197-91B6-13E6D0304DC5}">
          <x14:formula1>
            <xm:f>プルダウン!$C$4:$C$10</xm:f>
          </x14:formula1>
          <xm:sqref>D9:D13</xm:sqref>
        </x14:dataValidation>
        <x14:dataValidation type="list" allowBlank="1" showInputMessage="1" showErrorMessage="1" xr:uid="{0782B96B-4F1E-43D2-AFC7-9537B2C45AC6}">
          <x14:formula1>
            <xm:f>'事業リスト（ＢＤ）'!$F$4:$F$43</xm:f>
          </x14:formula1>
          <xm:sqref>B9:B13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A75FB-EB04-4127-B0A0-A3BCB9925D74}">
  <sheetPr>
    <tabColor theme="6" tint="0.39997558519241921"/>
    <pageSetUpPr fitToPage="1"/>
  </sheetPr>
  <dimension ref="A1:W21"/>
  <sheetViews>
    <sheetView view="pageBreakPreview" topLeftCell="A3" zoomScaleNormal="100" zoomScaleSheetLayoutView="100" workbookViewId="0">
      <selection activeCell="D11" sqref="D11"/>
    </sheetView>
  </sheetViews>
  <sheetFormatPr defaultColWidth="10.625" defaultRowHeight="20.100000000000001" customHeight="1"/>
  <cols>
    <col min="1" max="1" width="10.625" style="294"/>
    <col min="2" max="2" width="5.625" style="294" customWidth="1"/>
    <col min="3" max="3" width="17.625" style="294" customWidth="1"/>
    <col min="4" max="4" width="14" style="294" customWidth="1"/>
    <col min="5" max="5" width="6.875" style="294" customWidth="1"/>
    <col min="6" max="6" width="20.25" style="294" customWidth="1"/>
    <col min="7" max="7" width="8.875" style="294" customWidth="1"/>
    <col min="8" max="8" width="10.25" style="294" customWidth="1"/>
    <col min="9" max="10" width="7" style="294" customWidth="1"/>
    <col min="11" max="11" width="10.125" style="294" customWidth="1"/>
    <col min="12" max="14" width="7" style="294" customWidth="1"/>
    <col min="15" max="15" width="10.25" style="294" customWidth="1"/>
    <col min="16" max="17" width="7" style="294" customWidth="1"/>
    <col min="18" max="18" width="10.125" style="294" customWidth="1"/>
    <col min="19" max="21" width="7" style="294" customWidth="1"/>
    <col min="22" max="22" width="6.875" style="294" customWidth="1"/>
    <col min="23" max="23" width="18" style="294" customWidth="1"/>
    <col min="24" max="16384" width="10.625" style="294"/>
  </cols>
  <sheetData>
    <row r="1" spans="1:23" ht="20.100000000000001" hidden="1" customHeight="1">
      <c r="B1" s="294" t="s">
        <v>540</v>
      </c>
    </row>
    <row r="2" spans="1:23" ht="20.100000000000001" hidden="1" customHeight="1">
      <c r="B2" s="294" t="s">
        <v>541</v>
      </c>
    </row>
    <row r="4" spans="1:23" ht="20.100000000000001" customHeight="1">
      <c r="B4" s="295" t="s">
        <v>596</v>
      </c>
    </row>
    <row r="5" spans="1:23" s="297" customFormat="1" ht="39.950000000000003" customHeight="1">
      <c r="B5" s="296" t="s">
        <v>604</v>
      </c>
    </row>
    <row r="6" spans="1:23" ht="20.100000000000001" customHeight="1" thickBot="1">
      <c r="C6" s="294" t="s">
        <v>542</v>
      </c>
      <c r="M6" s="294">
        <f>IFERROR((G9),"")</f>
        <v>0</v>
      </c>
    </row>
    <row r="7" spans="1:23" ht="21" customHeight="1" thickTop="1">
      <c r="B7" s="497"/>
      <c r="C7" s="500" t="s">
        <v>543</v>
      </c>
      <c r="D7" s="473" t="s">
        <v>544</v>
      </c>
      <c r="E7" s="473" t="s">
        <v>545</v>
      </c>
      <c r="F7" s="473" t="s">
        <v>546</v>
      </c>
      <c r="G7" s="496" t="s">
        <v>547</v>
      </c>
      <c r="H7" s="472" t="s">
        <v>606</v>
      </c>
      <c r="I7" s="473"/>
      <c r="J7" s="473"/>
      <c r="K7" s="473"/>
      <c r="L7" s="473"/>
      <c r="M7" s="474"/>
      <c r="N7" s="298"/>
      <c r="O7" s="475" t="s">
        <v>548</v>
      </c>
      <c r="P7" s="476"/>
      <c r="Q7" s="476"/>
      <c r="R7" s="476"/>
      <c r="S7" s="476"/>
      <c r="T7" s="476"/>
      <c r="U7" s="476"/>
      <c r="V7" s="477" t="s">
        <v>549</v>
      </c>
      <c r="W7" s="480" t="s">
        <v>550</v>
      </c>
    </row>
    <row r="8" spans="1:23" ht="18.75" customHeight="1">
      <c r="B8" s="498"/>
      <c r="C8" s="501"/>
      <c r="D8" s="503"/>
      <c r="E8" s="503"/>
      <c r="F8" s="503"/>
      <c r="G8" s="488"/>
      <c r="H8" s="483" t="s">
        <v>551</v>
      </c>
      <c r="I8" s="484"/>
      <c r="J8" s="484"/>
      <c r="K8" s="485" t="s">
        <v>552</v>
      </c>
      <c r="L8" s="485"/>
      <c r="M8" s="486"/>
      <c r="N8" s="487" t="s">
        <v>553</v>
      </c>
      <c r="O8" s="483" t="s">
        <v>551</v>
      </c>
      <c r="P8" s="484"/>
      <c r="Q8" s="484"/>
      <c r="R8" s="485" t="s">
        <v>552</v>
      </c>
      <c r="S8" s="485"/>
      <c r="T8" s="486"/>
      <c r="U8" s="490" t="s">
        <v>554</v>
      </c>
      <c r="V8" s="478"/>
      <c r="W8" s="481"/>
    </row>
    <row r="9" spans="1:23" ht="13.5">
      <c r="B9" s="498"/>
      <c r="C9" s="501"/>
      <c r="D9" s="503"/>
      <c r="E9" s="503"/>
      <c r="F9" s="503"/>
      <c r="G9" s="488"/>
      <c r="H9" s="493" t="s">
        <v>555</v>
      </c>
      <c r="I9" s="299"/>
      <c r="J9" s="300"/>
      <c r="K9" s="490" t="s">
        <v>556</v>
      </c>
      <c r="L9" s="299"/>
      <c r="M9" s="299"/>
      <c r="N9" s="488"/>
      <c r="O9" s="493" t="s">
        <v>557</v>
      </c>
      <c r="P9" s="299"/>
      <c r="Q9" s="300"/>
      <c r="R9" s="490" t="s">
        <v>558</v>
      </c>
      <c r="S9" s="299"/>
      <c r="T9" s="299"/>
      <c r="U9" s="491"/>
      <c r="V9" s="478"/>
      <c r="W9" s="481"/>
    </row>
    <row r="10" spans="1:23" ht="36.75" customHeight="1" thickBot="1">
      <c r="B10" s="499"/>
      <c r="C10" s="502"/>
      <c r="D10" s="504"/>
      <c r="E10" s="504"/>
      <c r="F10" s="504"/>
      <c r="G10" s="489"/>
      <c r="H10" s="494"/>
      <c r="I10" s="301" t="s">
        <v>559</v>
      </c>
      <c r="J10" s="301" t="s">
        <v>560</v>
      </c>
      <c r="K10" s="495"/>
      <c r="L10" s="301" t="s">
        <v>559</v>
      </c>
      <c r="M10" s="302" t="s">
        <v>560</v>
      </c>
      <c r="N10" s="489"/>
      <c r="O10" s="494"/>
      <c r="P10" s="303" t="s">
        <v>559</v>
      </c>
      <c r="Q10" s="303" t="s">
        <v>560</v>
      </c>
      <c r="R10" s="495"/>
      <c r="S10" s="303" t="s">
        <v>559</v>
      </c>
      <c r="T10" s="304" t="s">
        <v>560</v>
      </c>
      <c r="U10" s="492"/>
      <c r="V10" s="479"/>
      <c r="W10" s="482"/>
    </row>
    <row r="11" spans="1:23" s="397" customFormat="1" ht="78" customHeight="1">
      <c r="A11" s="470" t="s">
        <v>607</v>
      </c>
      <c r="B11" s="387">
        <v>1</v>
      </c>
      <c r="C11" s="388" t="s">
        <v>561</v>
      </c>
      <c r="D11" s="389" t="s">
        <v>562</v>
      </c>
      <c r="E11" s="390" t="s">
        <v>563</v>
      </c>
      <c r="F11" s="389" t="s">
        <v>564</v>
      </c>
      <c r="G11" s="391" t="s">
        <v>565</v>
      </c>
      <c r="H11" s="392" t="s">
        <v>566</v>
      </c>
      <c r="I11" s="390" t="s">
        <v>567</v>
      </c>
      <c r="J11" s="390" t="s">
        <v>567</v>
      </c>
      <c r="K11" s="390" t="s">
        <v>568</v>
      </c>
      <c r="L11" s="390" t="s">
        <v>568</v>
      </c>
      <c r="M11" s="393" t="s">
        <v>568</v>
      </c>
      <c r="N11" s="394" t="s">
        <v>566</v>
      </c>
      <c r="O11" s="392" t="s">
        <v>568</v>
      </c>
      <c r="P11" s="390" t="s">
        <v>568</v>
      </c>
      <c r="Q11" s="390" t="s">
        <v>568</v>
      </c>
      <c r="R11" s="390" t="s">
        <v>566</v>
      </c>
      <c r="S11" s="390" t="s">
        <v>567</v>
      </c>
      <c r="T11" s="393" t="s">
        <v>567</v>
      </c>
      <c r="U11" s="393" t="s">
        <v>566</v>
      </c>
      <c r="V11" s="395" t="s">
        <v>566</v>
      </c>
      <c r="W11" s="396" t="s">
        <v>562</v>
      </c>
    </row>
    <row r="12" spans="1:23" s="397" customFormat="1" ht="78" customHeight="1">
      <c r="A12" s="471"/>
      <c r="B12" s="398">
        <v>2</v>
      </c>
      <c r="C12" s="399" t="s">
        <v>561</v>
      </c>
      <c r="D12" s="400" t="s">
        <v>562</v>
      </c>
      <c r="E12" s="401" t="s">
        <v>563</v>
      </c>
      <c r="F12" s="400" t="s">
        <v>564</v>
      </c>
      <c r="G12" s="402" t="s">
        <v>565</v>
      </c>
      <c r="H12" s="403" t="s">
        <v>567</v>
      </c>
      <c r="I12" s="401" t="s">
        <v>569</v>
      </c>
      <c r="J12" s="401" t="s">
        <v>569</v>
      </c>
      <c r="K12" s="401" t="s">
        <v>567</v>
      </c>
      <c r="L12" s="401" t="s">
        <v>569</v>
      </c>
      <c r="M12" s="404" t="s">
        <v>569</v>
      </c>
      <c r="N12" s="405" t="s">
        <v>566</v>
      </c>
      <c r="O12" s="403" t="s">
        <v>568</v>
      </c>
      <c r="P12" s="401" t="s">
        <v>568</v>
      </c>
      <c r="Q12" s="401" t="s">
        <v>568</v>
      </c>
      <c r="R12" s="401" t="s">
        <v>566</v>
      </c>
      <c r="S12" s="401" t="s">
        <v>567</v>
      </c>
      <c r="T12" s="404" t="s">
        <v>567</v>
      </c>
      <c r="U12" s="404" t="s">
        <v>566</v>
      </c>
      <c r="V12" s="406" t="s">
        <v>567</v>
      </c>
      <c r="W12" s="407" t="s">
        <v>562</v>
      </c>
    </row>
    <row r="13" spans="1:23" ht="35.25" customHeight="1">
      <c r="B13" s="305">
        <v>3</v>
      </c>
      <c r="C13" s="311"/>
      <c r="D13" s="306"/>
      <c r="E13" s="306"/>
      <c r="F13" s="306"/>
      <c r="G13" s="309"/>
      <c r="H13" s="312"/>
      <c r="I13" s="313"/>
      <c r="J13" s="313"/>
      <c r="K13" s="313"/>
      <c r="L13" s="313"/>
      <c r="M13" s="314"/>
      <c r="N13" s="315"/>
      <c r="O13" s="312"/>
      <c r="P13" s="313"/>
      <c r="Q13" s="313"/>
      <c r="R13" s="313"/>
      <c r="S13" s="313"/>
      <c r="T13" s="314"/>
      <c r="U13" s="314"/>
      <c r="V13" s="316"/>
      <c r="W13" s="317"/>
    </row>
    <row r="14" spans="1:23" ht="35.25" customHeight="1">
      <c r="B14" s="367">
        <v>4</v>
      </c>
      <c r="C14" s="368"/>
      <c r="D14" s="369"/>
      <c r="E14" s="369"/>
      <c r="F14" s="369"/>
      <c r="G14" s="309"/>
      <c r="H14" s="307"/>
      <c r="I14" s="306"/>
      <c r="J14" s="306"/>
      <c r="K14" s="306"/>
      <c r="L14" s="306"/>
      <c r="M14" s="308"/>
      <c r="N14" s="309"/>
      <c r="O14" s="307"/>
      <c r="P14" s="306"/>
      <c r="Q14" s="306"/>
      <c r="R14" s="306"/>
      <c r="S14" s="306"/>
      <c r="T14" s="308"/>
      <c r="U14" s="308"/>
      <c r="V14" s="310"/>
      <c r="W14" s="317"/>
    </row>
    <row r="15" spans="1:23" ht="35.25" customHeight="1">
      <c r="B15" s="305">
        <v>5</v>
      </c>
      <c r="C15" s="311"/>
      <c r="D15" s="306"/>
      <c r="E15" s="306"/>
      <c r="F15" s="306"/>
      <c r="G15" s="318"/>
      <c r="H15" s="307"/>
      <c r="I15" s="306"/>
      <c r="J15" s="306"/>
      <c r="K15" s="306"/>
      <c r="L15" s="306"/>
      <c r="M15" s="308"/>
      <c r="N15" s="309"/>
      <c r="O15" s="307"/>
      <c r="P15" s="306"/>
      <c r="Q15" s="306"/>
      <c r="R15" s="306"/>
      <c r="S15" s="306"/>
      <c r="T15" s="308"/>
      <c r="U15" s="308"/>
      <c r="V15" s="310"/>
      <c r="W15" s="319"/>
    </row>
    <row r="16" spans="1:23" ht="35.25" customHeight="1" thickBot="1">
      <c r="B16" s="320">
        <v>6</v>
      </c>
      <c r="C16" s="321"/>
      <c r="D16" s="322"/>
      <c r="E16" s="322"/>
      <c r="F16" s="322"/>
      <c r="G16" s="323"/>
      <c r="H16" s="324"/>
      <c r="I16" s="322"/>
      <c r="J16" s="322"/>
      <c r="K16" s="322"/>
      <c r="L16" s="322"/>
      <c r="M16" s="325"/>
      <c r="N16" s="323"/>
      <c r="O16" s="324"/>
      <c r="P16" s="322"/>
      <c r="Q16" s="322"/>
      <c r="R16" s="322"/>
      <c r="S16" s="322"/>
      <c r="T16" s="325"/>
      <c r="U16" s="325"/>
      <c r="V16" s="326"/>
      <c r="W16" s="327"/>
    </row>
    <row r="17" spans="2:23" ht="20.100000000000001" customHeight="1">
      <c r="B17" s="294" t="s">
        <v>570</v>
      </c>
    </row>
    <row r="18" spans="2:23" ht="20.100000000000001" customHeight="1">
      <c r="D18" s="328"/>
      <c r="E18" s="328"/>
      <c r="F18" s="328"/>
      <c r="G18" s="328"/>
      <c r="W18" s="328"/>
    </row>
    <row r="19" spans="2:23" ht="20.100000000000001" customHeight="1">
      <c r="D19" s="328"/>
      <c r="E19" s="328"/>
      <c r="F19" s="328"/>
      <c r="G19" s="328"/>
      <c r="W19" s="328"/>
    </row>
    <row r="20" spans="2:23" ht="20.100000000000001" customHeight="1">
      <c r="H20" s="328"/>
      <c r="I20" s="328"/>
      <c r="J20" s="328"/>
      <c r="K20" s="328"/>
      <c r="L20" s="328"/>
      <c r="M20" s="328"/>
      <c r="N20" s="328"/>
      <c r="O20" s="328"/>
      <c r="P20" s="328"/>
      <c r="Q20" s="328"/>
      <c r="R20" s="328"/>
      <c r="S20" s="328"/>
      <c r="T20" s="328"/>
      <c r="U20" s="328"/>
      <c r="V20" s="328"/>
    </row>
    <row r="21" spans="2:23" ht="20.100000000000001" customHeight="1">
      <c r="H21" s="328"/>
      <c r="I21" s="328"/>
      <c r="J21" s="328"/>
      <c r="K21" s="328"/>
      <c r="L21" s="328"/>
      <c r="M21" s="328"/>
      <c r="N21" s="328"/>
      <c r="O21" s="328"/>
      <c r="P21" s="328"/>
      <c r="Q21" s="328"/>
      <c r="R21" s="328"/>
      <c r="S21" s="328"/>
      <c r="T21" s="328"/>
      <c r="U21" s="328"/>
      <c r="V21" s="328"/>
    </row>
  </sheetData>
  <mergeCells count="21">
    <mergeCell ref="B7:B10"/>
    <mergeCell ref="C7:C10"/>
    <mergeCell ref="D7:D10"/>
    <mergeCell ref="E7:E10"/>
    <mergeCell ref="F7:F10"/>
    <mergeCell ref="A11:A12"/>
    <mergeCell ref="H7:M7"/>
    <mergeCell ref="O7:U7"/>
    <mergeCell ref="V7:V10"/>
    <mergeCell ref="W7:W10"/>
    <mergeCell ref="H8:J8"/>
    <mergeCell ref="K8:M8"/>
    <mergeCell ref="N8:N10"/>
    <mergeCell ref="O8:Q8"/>
    <mergeCell ref="R8:T8"/>
    <mergeCell ref="U8:U10"/>
    <mergeCell ref="H9:H10"/>
    <mergeCell ref="K9:K10"/>
    <mergeCell ref="O9:O10"/>
    <mergeCell ref="R9:R10"/>
    <mergeCell ref="G7:G10"/>
  </mergeCells>
  <phoneticPr fontId="15"/>
  <printOptions horizontalCentered="1"/>
  <pageMargins left="0.39370078740157483" right="0.39370078740157483" top="0.39370078740157483" bottom="0.39370078740157483" header="0.39370078740157483" footer="0.39370078740157483"/>
  <pageSetup paperSize="9" scale="64"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B257-0007-477B-96C0-9ED7655D6B0F}">
  <sheetPr>
    <tabColor theme="6" tint="0.39997558519241921"/>
    <pageSetUpPr fitToPage="1"/>
  </sheetPr>
  <dimension ref="B1:L15"/>
  <sheetViews>
    <sheetView showGridLines="0" view="pageBreakPreview" zoomScaleNormal="100" zoomScaleSheetLayoutView="100" workbookViewId="0">
      <selection activeCell="D9" sqref="D9"/>
    </sheetView>
  </sheetViews>
  <sheetFormatPr defaultColWidth="9" defaultRowHeight="13.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c r="B1" s="1" t="s">
        <v>597</v>
      </c>
    </row>
    <row r="3" spans="2:12">
      <c r="B3" s="1" t="s">
        <v>503</v>
      </c>
    </row>
    <row r="5" spans="2:12">
      <c r="B5" s="505" t="s">
        <v>504</v>
      </c>
      <c r="C5" s="506"/>
      <c r="D5" s="506"/>
      <c r="E5" s="506"/>
      <c r="F5" s="506"/>
      <c r="G5" s="506"/>
      <c r="H5" s="506"/>
      <c r="I5" s="506"/>
      <c r="J5" s="506"/>
      <c r="K5" s="506"/>
      <c r="L5" s="507"/>
    </row>
    <row r="6" spans="2:12" ht="13.5" customHeight="1">
      <c r="B6" s="508" t="s">
        <v>542</v>
      </c>
      <c r="C6" s="509"/>
      <c r="D6" s="509"/>
      <c r="E6" s="509"/>
      <c r="L6" s="361" t="str">
        <f>IFERROR((F9),"")</f>
        <v>0</v>
      </c>
    </row>
    <row r="7" spans="2:12">
      <c r="B7" s="362"/>
      <c r="L7" s="363"/>
    </row>
    <row r="8" spans="2:12">
      <c r="B8" s="362"/>
      <c r="D8" s="1" t="s">
        <v>594</v>
      </c>
      <c r="L8" s="363"/>
    </row>
    <row r="9" spans="2:12">
      <c r="B9" s="370">
        <v>60000</v>
      </c>
      <c r="C9" s="1" t="s">
        <v>508</v>
      </c>
      <c r="D9" s="364"/>
      <c r="E9" s="27" t="s">
        <v>510</v>
      </c>
      <c r="F9" s="1" t="str">
        <f>IF(D9="","0",B9*D9)</f>
        <v>0</v>
      </c>
      <c r="L9" s="363"/>
    </row>
    <row r="10" spans="2:12">
      <c r="B10" s="362"/>
      <c r="L10" s="363"/>
    </row>
    <row r="11" spans="2:12">
      <c r="B11" s="354"/>
      <c r="C11" s="224"/>
      <c r="D11" s="224"/>
      <c r="E11" s="224"/>
      <c r="F11" s="224"/>
      <c r="G11" s="224"/>
      <c r="H11" s="224"/>
      <c r="I11" s="224"/>
      <c r="J11" s="224"/>
      <c r="K11" s="224"/>
      <c r="L11" s="365"/>
    </row>
    <row r="15" spans="2:12">
      <c r="B15" s="366"/>
    </row>
  </sheetData>
  <dataConsolidate/>
  <mergeCells count="2">
    <mergeCell ref="B5:L5"/>
    <mergeCell ref="B6:E6"/>
  </mergeCells>
  <phoneticPr fontId="15"/>
  <pageMargins left="0.70866141732283472" right="0.70866141732283472" top="0.74803149606299213" bottom="0.74803149606299213" header="0.31496062992125984" footer="0.31496062992125984"/>
  <pageSetup paperSize="9" fitToHeight="0" orientation="landscape"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C769-CD5B-45E7-8AE2-7752CDA4E216}">
  <sheetPr>
    <tabColor theme="6" tint="0.39997558519241921"/>
    <pageSetUpPr fitToPage="1"/>
  </sheetPr>
  <dimension ref="A1:L35"/>
  <sheetViews>
    <sheetView showGridLines="0" tabSelected="1" view="pageBreakPreview" topLeftCell="A3" zoomScaleNormal="100" zoomScaleSheetLayoutView="100" workbookViewId="0">
      <selection activeCell="A35" sqref="A35"/>
    </sheetView>
  </sheetViews>
  <sheetFormatPr defaultColWidth="9" defaultRowHeight="13.5"/>
  <cols>
    <col min="1" max="1" width="30.625" style="1" customWidth="1"/>
    <col min="2" max="4" width="13" style="1" customWidth="1"/>
    <col min="5" max="5" width="45.75" style="1" customWidth="1"/>
    <col min="6" max="16384" width="9" style="1"/>
  </cols>
  <sheetData>
    <row r="1" spans="1:12">
      <c r="A1" s="1" t="s">
        <v>599</v>
      </c>
    </row>
    <row r="3" spans="1:12" ht="14.25">
      <c r="A3" s="2" t="s">
        <v>598</v>
      </c>
      <c r="B3" s="329"/>
      <c r="C3" s="329"/>
      <c r="D3" s="329"/>
      <c r="E3" s="329"/>
    </row>
    <row r="5" spans="1:12">
      <c r="E5" s="31" t="s">
        <v>571</v>
      </c>
    </row>
    <row r="6" spans="1:12">
      <c r="A6" s="1" t="s">
        <v>572</v>
      </c>
      <c r="B6" s="1" t="s">
        <v>542</v>
      </c>
      <c r="L6" s="1" t="str">
        <f>IFERROR((F9),"")</f>
        <v>0</v>
      </c>
    </row>
    <row r="7" spans="1:12" ht="17.100000000000001" customHeight="1">
      <c r="A7" s="132" t="s">
        <v>573</v>
      </c>
      <c r="B7" s="146" t="s">
        <v>574</v>
      </c>
      <c r="C7" s="330" t="s">
        <v>575</v>
      </c>
      <c r="D7" s="330" t="s">
        <v>576</v>
      </c>
      <c r="E7" s="330" t="s">
        <v>577</v>
      </c>
    </row>
    <row r="8" spans="1:12" ht="17.100000000000001" customHeight="1">
      <c r="A8" s="331"/>
      <c r="B8" s="332"/>
      <c r="C8" s="333" t="s">
        <v>500</v>
      </c>
      <c r="D8" s="333" t="s">
        <v>500</v>
      </c>
      <c r="E8" s="144"/>
    </row>
    <row r="9" spans="1:12" ht="17.100000000000001" customHeight="1">
      <c r="A9" s="334" t="s">
        <v>578</v>
      </c>
      <c r="B9" s="335"/>
      <c r="C9" s="333"/>
      <c r="D9" s="333"/>
      <c r="E9" s="336"/>
      <c r="F9" s="1" t="str">
        <f>IF(D9="","0",B9*D9)</f>
        <v>0</v>
      </c>
    </row>
    <row r="10" spans="1:12" ht="17.100000000000001" customHeight="1">
      <c r="A10" s="334" t="s">
        <v>579</v>
      </c>
      <c r="B10" s="337"/>
      <c r="C10" s="333"/>
      <c r="D10" s="333"/>
      <c r="E10" s="336"/>
    </row>
    <row r="11" spans="1:12" ht="17.100000000000001" customHeight="1">
      <c r="A11" s="334" t="s">
        <v>580</v>
      </c>
      <c r="B11" s="337"/>
      <c r="C11" s="333"/>
      <c r="D11" s="333"/>
      <c r="E11" s="336"/>
    </row>
    <row r="12" spans="1:12" ht="17.100000000000001" customHeight="1">
      <c r="A12" s="334" t="s">
        <v>581</v>
      </c>
      <c r="B12" s="337"/>
      <c r="C12" s="333"/>
      <c r="D12" s="333"/>
      <c r="E12" s="336"/>
    </row>
    <row r="13" spans="1:12" ht="17.100000000000001" customHeight="1">
      <c r="A13" s="334" t="s">
        <v>582</v>
      </c>
      <c r="B13" s="337"/>
      <c r="C13" s="333"/>
      <c r="D13" s="333"/>
      <c r="E13" s="336"/>
    </row>
    <row r="14" spans="1:12" ht="17.100000000000001" customHeight="1">
      <c r="A14" s="338" t="s">
        <v>583</v>
      </c>
      <c r="B14" s="339"/>
      <c r="C14" s="340"/>
      <c r="D14" s="340"/>
      <c r="E14" s="341"/>
    </row>
    <row r="15" spans="1:12" ht="17.100000000000001" customHeight="1">
      <c r="A15" s="342" t="s">
        <v>584</v>
      </c>
      <c r="B15" s="343">
        <f>SUM(B9:B14)</f>
        <v>0</v>
      </c>
      <c r="C15" s="340" t="str">
        <f>' 様式第3-3 '!L6</f>
        <v>0</v>
      </c>
      <c r="D15" s="343">
        <f>MIN(B15,C15)</f>
        <v>0</v>
      </c>
      <c r="E15" s="145"/>
    </row>
    <row r="16" spans="1:12" ht="17.100000000000001" customHeight="1">
      <c r="A16" s="344" t="s">
        <v>585</v>
      </c>
      <c r="B16" s="345"/>
      <c r="C16" s="345"/>
      <c r="D16" s="345"/>
      <c r="E16" s="29"/>
    </row>
    <row r="17" spans="1:5" ht="17.100000000000001" customHeight="1">
      <c r="A17" s="346"/>
      <c r="B17" s="339"/>
      <c r="C17" s="340"/>
      <c r="D17" s="340"/>
      <c r="E17" s="341"/>
    </row>
    <row r="18" spans="1:5" ht="17.100000000000001" customHeight="1">
      <c r="A18" s="342" t="s">
        <v>584</v>
      </c>
      <c r="B18" s="347">
        <f>SUM(B17)</f>
        <v>0</v>
      </c>
      <c r="C18" s="347"/>
      <c r="D18" s="347"/>
      <c r="E18" s="218"/>
    </row>
    <row r="19" spans="1:5" ht="17.100000000000001" customHeight="1">
      <c r="A19" s="342" t="s">
        <v>481</v>
      </c>
      <c r="B19" s="340">
        <f>SUM(B15,B18)</f>
        <v>0</v>
      </c>
      <c r="C19" s="340"/>
      <c r="D19" s="340"/>
      <c r="E19" s="145"/>
    </row>
    <row r="20" spans="1:5" ht="17.100000000000001" customHeight="1">
      <c r="A20" s="3"/>
      <c r="B20" s="348"/>
      <c r="C20" s="348"/>
      <c r="D20" s="348"/>
    </row>
    <row r="21" spans="1:5" ht="17.100000000000001" customHeight="1">
      <c r="A21" s="4" t="s">
        <v>586</v>
      </c>
      <c r="B21" s="348"/>
      <c r="C21" s="348"/>
      <c r="D21" s="348"/>
    </row>
    <row r="22" spans="1:5" ht="17.100000000000001" customHeight="1">
      <c r="A22" s="349" t="s">
        <v>573</v>
      </c>
      <c r="B22" s="350" t="s">
        <v>587</v>
      </c>
      <c r="C22" s="351" t="s">
        <v>577</v>
      </c>
      <c r="D22" s="352"/>
      <c r="E22" s="353"/>
    </row>
    <row r="23" spans="1:5" ht="17.100000000000001" customHeight="1">
      <c r="A23" s="349"/>
      <c r="B23" s="345" t="s">
        <v>588</v>
      </c>
      <c r="C23" s="510"/>
      <c r="D23" s="511"/>
      <c r="E23" s="512"/>
    </row>
    <row r="24" spans="1:5" ht="17.100000000000001" customHeight="1">
      <c r="A24" s="354" t="s">
        <v>589</v>
      </c>
      <c r="B24" s="339"/>
      <c r="C24" s="513"/>
      <c r="D24" s="514"/>
      <c r="E24" s="515"/>
    </row>
    <row r="25" spans="1:5" ht="17.100000000000001" customHeight="1">
      <c r="A25" s="355" t="s">
        <v>590</v>
      </c>
      <c r="B25" s="356"/>
      <c r="C25" s="513"/>
      <c r="D25" s="514"/>
      <c r="E25" s="515"/>
    </row>
    <row r="26" spans="1:5" ht="17.100000000000001" customHeight="1">
      <c r="A26" s="357" t="s">
        <v>584</v>
      </c>
      <c r="B26" s="340">
        <f>SUM(B24:B25)</f>
        <v>0</v>
      </c>
      <c r="C26" s="358"/>
      <c r="D26" s="359"/>
      <c r="E26" s="360"/>
    </row>
    <row r="27" spans="1:5" ht="17.100000000000001" customHeight="1" thickBot="1">
      <c r="A27" s="3"/>
      <c r="B27" s="348"/>
      <c r="C27" s="348"/>
      <c r="D27" s="348"/>
      <c r="E27" s="348"/>
    </row>
    <row r="28" spans="1:5" ht="17.100000000000001" customHeight="1" thickBot="1">
      <c r="A28" s="132" t="s">
        <v>601</v>
      </c>
      <c r="B28" s="372" t="s">
        <v>602</v>
      </c>
      <c r="C28" s="371" t="str">
        <f>IF(B19-B26&gt;0, "申請可", "申請不可")</f>
        <v>申請不可</v>
      </c>
      <c r="D28" s="373" t="s">
        <v>603</v>
      </c>
      <c r="E28" s="348"/>
    </row>
    <row r="29" spans="1:5" ht="17.100000000000001" customHeight="1">
      <c r="A29" s="3"/>
      <c r="B29" s="348"/>
      <c r="C29" s="348"/>
      <c r="D29" s="348"/>
      <c r="E29" s="3"/>
    </row>
    <row r="30" spans="1:5">
      <c r="A30" s="135" t="s">
        <v>591</v>
      </c>
    </row>
    <row r="31" spans="1:5">
      <c r="A31" s="135" t="s">
        <v>608</v>
      </c>
    </row>
    <row r="32" spans="1:5">
      <c r="A32" s="135" t="s">
        <v>592</v>
      </c>
    </row>
    <row r="33" spans="1:5">
      <c r="A33" s="135" t="s">
        <v>609</v>
      </c>
    </row>
    <row r="34" spans="1:5">
      <c r="A34" s="135" t="s">
        <v>610</v>
      </c>
    </row>
    <row r="35" spans="1:5">
      <c r="A35" s="135" t="s">
        <v>593</v>
      </c>
      <c r="B35" s="135"/>
      <c r="C35" s="135"/>
      <c r="D35" s="135"/>
      <c r="E35" s="135"/>
    </row>
  </sheetData>
  <mergeCells count="3">
    <mergeCell ref="C23:E23"/>
    <mergeCell ref="C24:E24"/>
    <mergeCell ref="C25:E25"/>
  </mergeCells>
  <phoneticPr fontId="15"/>
  <conditionalFormatting sqref="C28">
    <cfRule type="expression" dxfId="0" priority="1">
      <formula>$B$19-$B$26&lt;0</formula>
    </cfRule>
  </conditionalFormatting>
  <printOptions horizontalCentered="1"/>
  <pageMargins left="0.70866141732283472" right="0.70866141732283472" top="0.74803149606299213" bottom="0.74803149606299213" header="0.31496062992125984" footer="0.31496062992125984"/>
  <pageSetup paperSize="9" scale="66" fitToHeight="0" orientation="portrait" blackAndWhite="1"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9E8B2D9-5B5B-40B2-BC61-ABE58535F0DD}">
  <ds:schemaRefs>
    <ds:schemaRef ds:uri="http://schemas.microsoft.com/office/2006/metadata/properties"/>
    <ds:schemaRef ds:uri="http://schemas.microsoft.com/office/2006/documentManagement/types"/>
    <ds:schemaRef ds:uri="http://www.w3.org/XML/1998/namespace"/>
    <ds:schemaRef ds:uri="http://purl.org/dc/elements/1.1/"/>
    <ds:schemaRef ds:uri="http://purl.org/dc/terms/"/>
    <ds:schemaRef ds:uri="http://purl.org/dc/dcmitype/"/>
    <ds:schemaRef ds:uri="http://schemas.openxmlformats.org/package/2006/metadata/core-properties"/>
    <ds:schemaRef ds:uri="8B97BE19-CDDD-400E-817A-CFDD13F7EC12"/>
    <ds:schemaRef ds:uri="http://schemas.microsoft.com/office/infopath/2007/PartnerControls"/>
  </ds:schemaRefs>
</ds:datastoreItem>
</file>

<file path=customXml/itemProps2.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プルダウン</vt:lpstr>
      <vt:lpstr>計算方法早見表</vt:lpstr>
      <vt:lpstr>数式用</vt:lpstr>
      <vt:lpstr>数式用 (2)</vt:lpstr>
      <vt:lpstr>事業リスト（ＢＤ）</vt:lpstr>
      <vt:lpstr>様式3-1</vt:lpstr>
      <vt:lpstr>様式3-2</vt:lpstr>
      <vt:lpstr> 様式第3-3 </vt:lpstr>
      <vt:lpstr>様式3-4</vt:lpstr>
      <vt:lpstr>別紙36-3</vt:lpstr>
      <vt:lpstr>' 様式第3-3 '!Print_Area</vt:lpstr>
      <vt:lpstr>計算方法早見表!Print_Area</vt:lpstr>
      <vt:lpstr>'事業リスト（ＢＤ）'!Print_Area</vt:lpstr>
      <vt:lpstr>数式用!Print_Area</vt:lpstr>
      <vt:lpstr>'数式用 (2)'!Print_Area</vt:lpstr>
      <vt:lpstr>'別紙36-3'!Print_Area</vt:lpstr>
      <vt:lpstr>'様式3-1'!Print_Area</vt:lpstr>
      <vt:lpstr>'様式3-2'!Print_Area</vt:lpstr>
      <vt:lpstr>'様式3-4'!Print_Area</vt:lpstr>
      <vt:lpstr>'様式3-1'!Print_Titles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柏　慶次郎</cp:lastModifiedBy>
  <cp:revision/>
  <cp:lastPrinted>2026-03-09T10:36:47Z</cp:lastPrinted>
  <dcterms:created xsi:type="dcterms:W3CDTF">2010-02-15T11:36:04Z</dcterms:created>
  <dcterms:modified xsi:type="dcterms:W3CDTF">2026-09-01T01:49:49Z</dcterms:modified>
  <cp:category/>
  <cp:contentStatus/>
</cp:coreProperties>
</file>