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75.22\経理班\08　電力調達入札\R06（入札実施年度！！忘れないでね）\03_一般競争入札\03　低圧\03　公告\01　もとデータ\"/>
    </mc:Choice>
  </mc:AlternateContent>
  <bookViews>
    <workbookView xWindow="0" yWindow="0" windowWidth="20490" windowHeight="7155"/>
  </bookViews>
  <sheets>
    <sheet name="新庄" sheetId="3" r:id="rId1"/>
  </sheets>
  <definedNames>
    <definedName name="_Fill" localSheetId="0">#REF!</definedName>
    <definedName name="_Fill">#REF!</definedName>
    <definedName name="_xlnm.Print_Area" localSheetId="0">新庄!$A$1:$O$65</definedName>
    <definedName name="企業局" hidden="1">#REF!</definedName>
  </definedNames>
  <calcPr calcId="162913"/>
</workbook>
</file>

<file path=xl/calcChain.xml><?xml version="1.0" encoding="utf-8"?>
<calcChain xmlns="http://schemas.openxmlformats.org/spreadsheetml/2006/main">
  <c r="D14" i="3" l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H17" i="3"/>
  <c r="H18" i="3" s="1"/>
  <c r="K14" i="3"/>
  <c r="K15" i="3" s="1"/>
  <c r="K19" i="3" s="1"/>
  <c r="K20" i="3" s="1"/>
  <c r="K21" i="3" s="1"/>
  <c r="K22" i="3" s="1"/>
  <c r="K23" i="3" s="1"/>
  <c r="K24" i="3" s="1"/>
  <c r="H33" i="3"/>
  <c r="H34" i="3" s="1"/>
  <c r="H35" i="3" s="1"/>
  <c r="D30" i="3" l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G59" i="3"/>
  <c r="G42" i="3"/>
  <c r="G25" i="3"/>
  <c r="E30" i="3" l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14" i="3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47" i="3" l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D47" i="3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I33" i="3" l="1"/>
  <c r="M33" i="3" s="1"/>
  <c r="K30" i="3"/>
  <c r="K31" i="3" s="1"/>
  <c r="K32" i="3" s="1"/>
  <c r="K36" i="3" s="1"/>
  <c r="K37" i="3" s="1"/>
  <c r="K38" i="3" s="1"/>
  <c r="K39" i="3" s="1"/>
  <c r="K40" i="3" s="1"/>
  <c r="K41" i="3" s="1"/>
  <c r="H50" i="3"/>
  <c r="H51" i="3" s="1"/>
  <c r="H52" i="3" s="1"/>
  <c r="L30" i="3" l="1"/>
  <c r="M30" i="3" s="1"/>
  <c r="I34" i="3"/>
  <c r="M34" i="3" s="1"/>
  <c r="I35" i="3"/>
  <c r="M35" i="3" s="1"/>
  <c r="K47" i="3"/>
  <c r="K48" i="3" s="1"/>
  <c r="K49" i="3" s="1"/>
  <c r="K53" i="3" s="1"/>
  <c r="K54" i="3" s="1"/>
  <c r="K55" i="3" s="1"/>
  <c r="K56" i="3" s="1"/>
  <c r="K57" i="3" s="1"/>
  <c r="K58" i="3" s="1"/>
  <c r="L58" i="3" l="1"/>
  <c r="M58" i="3" s="1"/>
  <c r="L57" i="3"/>
  <c r="M57" i="3" s="1"/>
  <c r="L56" i="3"/>
  <c r="M56" i="3" s="1"/>
  <c r="L55" i="3"/>
  <c r="M55" i="3" s="1"/>
  <c r="L54" i="3"/>
  <c r="M54" i="3" s="1"/>
  <c r="L53" i="3"/>
  <c r="M53" i="3" s="1"/>
  <c r="I52" i="3"/>
  <c r="M52" i="3" s="1"/>
  <c r="I51" i="3"/>
  <c r="M51" i="3" s="1"/>
  <c r="I50" i="3"/>
  <c r="M50" i="3" s="1"/>
  <c r="L49" i="3"/>
  <c r="M49" i="3" s="1"/>
  <c r="L48" i="3"/>
  <c r="M48" i="3" s="1"/>
  <c r="L47" i="3"/>
  <c r="M47" i="3" s="1"/>
  <c r="L41" i="3" l="1"/>
  <c r="M41" i="3" s="1"/>
  <c r="L40" i="3"/>
  <c r="M40" i="3" s="1"/>
  <c r="L39" i="3"/>
  <c r="M39" i="3" s="1"/>
  <c r="L38" i="3"/>
  <c r="M38" i="3" s="1"/>
  <c r="L37" i="3"/>
  <c r="M37" i="3" s="1"/>
  <c r="L36" i="3"/>
  <c r="M36" i="3" s="1"/>
  <c r="L32" i="3"/>
  <c r="M32" i="3" s="1"/>
  <c r="L31" i="3"/>
  <c r="M31" i="3" s="1"/>
  <c r="L24" i="3"/>
  <c r="M24" i="3" s="1"/>
  <c r="L23" i="3"/>
  <c r="M23" i="3" s="1"/>
  <c r="L22" i="3"/>
  <c r="M22" i="3" s="1"/>
  <c r="L21" i="3"/>
  <c r="M21" i="3" s="1"/>
  <c r="L20" i="3"/>
  <c r="M20" i="3" s="1"/>
  <c r="L19" i="3"/>
  <c r="M19" i="3" s="1"/>
  <c r="L15" i="3"/>
  <c r="M15" i="3" s="1"/>
  <c r="L14" i="3"/>
  <c r="M14" i="3" s="1"/>
  <c r="L13" i="3"/>
  <c r="M13" i="3" s="1"/>
  <c r="I18" i="3"/>
  <c r="M18" i="3" s="1"/>
  <c r="I17" i="3"/>
  <c r="M17" i="3" s="1"/>
  <c r="I16" i="3"/>
  <c r="M16" i="3" s="1"/>
  <c r="C48" i="3" l="1"/>
  <c r="F48" i="3" s="1"/>
  <c r="O48" i="3" s="1"/>
  <c r="F47" i="3"/>
  <c r="O47" i="3" s="1"/>
  <c r="C31" i="3"/>
  <c r="C32" i="3" s="1"/>
  <c r="F30" i="3"/>
  <c r="O30" i="3" s="1"/>
  <c r="C49" i="3" l="1"/>
  <c r="F49" i="3" s="1"/>
  <c r="O49" i="3" s="1"/>
  <c r="C50" i="3"/>
  <c r="C33" i="3"/>
  <c r="F32" i="3"/>
  <c r="O32" i="3" s="1"/>
  <c r="F31" i="3"/>
  <c r="O31" i="3" s="1"/>
  <c r="F50" i="3" l="1"/>
  <c r="O50" i="3" s="1"/>
  <c r="C51" i="3"/>
  <c r="F33" i="3"/>
  <c r="O33" i="3" s="1"/>
  <c r="C34" i="3"/>
  <c r="C52" i="3" l="1"/>
  <c r="F51" i="3"/>
  <c r="O51" i="3" s="1"/>
  <c r="F34" i="3"/>
  <c r="O34" i="3" s="1"/>
  <c r="C35" i="3"/>
  <c r="C14" i="3"/>
  <c r="F14" i="3" s="1"/>
  <c r="O14" i="3" s="1"/>
  <c r="F13" i="3"/>
  <c r="O13" i="3" s="1"/>
  <c r="F52" i="3" l="1"/>
  <c r="O52" i="3" s="1"/>
  <c r="C53" i="3"/>
  <c r="C36" i="3"/>
  <c r="F35" i="3"/>
  <c r="O35" i="3" s="1"/>
  <c r="G64" i="3"/>
  <c r="C15" i="3"/>
  <c r="F15" i="3" s="1"/>
  <c r="O15" i="3" s="1"/>
  <c r="C16" i="3" l="1"/>
  <c r="F53" i="3"/>
  <c r="O53" i="3" s="1"/>
  <c r="C54" i="3"/>
  <c r="C37" i="3"/>
  <c r="F36" i="3"/>
  <c r="O36" i="3" s="1"/>
  <c r="F16" i="3"/>
  <c r="O16" i="3" s="1"/>
  <c r="C17" i="3"/>
  <c r="C55" i="3" l="1"/>
  <c r="F54" i="3"/>
  <c r="O54" i="3" s="1"/>
  <c r="F37" i="3"/>
  <c r="O37" i="3" s="1"/>
  <c r="C38" i="3"/>
  <c r="C18" i="3"/>
  <c r="F17" i="3"/>
  <c r="O17" i="3" s="1"/>
  <c r="C56" i="3" l="1"/>
  <c r="F55" i="3"/>
  <c r="O55" i="3" s="1"/>
  <c r="F38" i="3"/>
  <c r="O38" i="3" s="1"/>
  <c r="C39" i="3"/>
  <c r="C19" i="3"/>
  <c r="F18" i="3"/>
  <c r="O18" i="3" s="1"/>
  <c r="F56" i="3" l="1"/>
  <c r="O56" i="3" s="1"/>
  <c r="C57" i="3"/>
  <c r="C40" i="3"/>
  <c r="F39" i="3"/>
  <c r="O39" i="3" s="1"/>
  <c r="C20" i="3"/>
  <c r="F19" i="3"/>
  <c r="O19" i="3" s="1"/>
  <c r="F57" i="3" l="1"/>
  <c r="O57" i="3" s="1"/>
  <c r="C58" i="3"/>
  <c r="F58" i="3" s="1"/>
  <c r="O58" i="3" s="1"/>
  <c r="C41" i="3"/>
  <c r="F41" i="3" s="1"/>
  <c r="O41" i="3" s="1"/>
  <c r="F40" i="3"/>
  <c r="O40" i="3" s="1"/>
  <c r="C21" i="3"/>
  <c r="F20" i="3"/>
  <c r="O20" i="3" s="1"/>
  <c r="C22" i="3" l="1"/>
  <c r="F21" i="3"/>
  <c r="O21" i="3" s="1"/>
  <c r="C23" i="3" l="1"/>
  <c r="F22" i="3"/>
  <c r="O22" i="3" s="1"/>
  <c r="C24" i="3" l="1"/>
  <c r="F24" i="3" s="1"/>
  <c r="O24" i="3" s="1"/>
  <c r="F23" i="3"/>
  <c r="O23" i="3" s="1"/>
  <c r="O42" i="3"/>
  <c r="O45" i="3" l="1"/>
  <c r="O59" i="3"/>
  <c r="O25" i="3"/>
  <c r="O62" i="3" l="1"/>
  <c r="O28" i="3"/>
  <c r="O64" i="3" l="1"/>
</calcChain>
</file>

<file path=xl/sharedStrings.xml><?xml version="1.0" encoding="utf-8"?>
<sst xmlns="http://schemas.openxmlformats.org/spreadsheetml/2006/main" count="86" uniqueCount="54">
  <si>
    <t>入札付属書（積算内訳書）（第　　　回）</t>
    <rPh sb="0" eb="2">
      <t>ニュウサツ</t>
    </rPh>
    <rPh sb="2" eb="5">
      <t>フゾクショ</t>
    </rPh>
    <rPh sb="6" eb="8">
      <t>セキサン</t>
    </rPh>
    <rPh sb="8" eb="11">
      <t>ウチワケショ</t>
    </rPh>
    <rPh sb="13" eb="14">
      <t>ダイ</t>
    </rPh>
    <rPh sb="17" eb="18">
      <t>カイ</t>
    </rPh>
    <phoneticPr fontId="3"/>
  </si>
  <si>
    <t>入札参加者</t>
    <rPh sb="0" eb="2">
      <t>ニュウサツ</t>
    </rPh>
    <rPh sb="2" eb="5">
      <t>サンカシャ</t>
    </rPh>
    <phoneticPr fontId="3"/>
  </si>
  <si>
    <t>（住所）</t>
    <rPh sb="1" eb="3">
      <t>ジュウショ</t>
    </rPh>
    <phoneticPr fontId="3"/>
  </si>
  <si>
    <t>（名称）</t>
    <rPh sb="1" eb="3">
      <t>メイショウ</t>
    </rPh>
    <phoneticPr fontId="3"/>
  </si>
  <si>
    <t>（単位：円）</t>
    <rPh sb="1" eb="3">
      <t>タンイ</t>
    </rPh>
    <rPh sb="4" eb="5">
      <t>エン</t>
    </rPh>
    <phoneticPr fontId="3"/>
  </si>
  <si>
    <t>年度</t>
    <rPh sb="0" eb="2">
      <t>ネンド</t>
    </rPh>
    <phoneticPr fontId="3"/>
  </si>
  <si>
    <t>使用月</t>
    <rPh sb="0" eb="2">
      <t>シヨウ</t>
    </rPh>
    <rPh sb="2" eb="3">
      <t>ツキ</t>
    </rPh>
    <phoneticPr fontId="3"/>
  </si>
  <si>
    <t>基　本　料　金</t>
    <rPh sb="0" eb="3">
      <t>キホン</t>
    </rPh>
    <rPh sb="4" eb="7">
      <t>リョウキン</t>
    </rPh>
    <phoneticPr fontId="3"/>
  </si>
  <si>
    <t>電　力　量　料　金</t>
    <rPh sb="0" eb="1">
      <t>デン</t>
    </rPh>
    <rPh sb="2" eb="3">
      <t>チカラ</t>
    </rPh>
    <rPh sb="4" eb="5">
      <t>リョウ</t>
    </rPh>
    <rPh sb="6" eb="9">
      <t>リョウキン</t>
    </rPh>
    <phoneticPr fontId="3"/>
  </si>
  <si>
    <t>月額合計</t>
    <rPh sb="0" eb="2">
      <t>ゲツガク</t>
    </rPh>
    <rPh sb="2" eb="4">
      <t>ゴウケイ</t>
    </rPh>
    <phoneticPr fontId="3"/>
  </si>
  <si>
    <t>契約電力
(kW)</t>
    <rPh sb="0" eb="2">
      <t>ケイヤク</t>
    </rPh>
    <rPh sb="2" eb="4">
      <t>デンリョク</t>
    </rPh>
    <phoneticPr fontId="3"/>
  </si>
  <si>
    <t>力率
割引･
割増</t>
    <rPh sb="0" eb="1">
      <t>リキ</t>
    </rPh>
    <rPh sb="1" eb="2">
      <t>リツ</t>
    </rPh>
    <rPh sb="3" eb="5">
      <t>ワリビキ</t>
    </rPh>
    <rPh sb="7" eb="9">
      <t>ワリマシ</t>
    </rPh>
    <phoneticPr fontId="3"/>
  </si>
  <si>
    <t>使用予定
電力量
(kWh)</t>
    <rPh sb="0" eb="2">
      <t>シヨウ</t>
    </rPh>
    <rPh sb="2" eb="4">
      <t>ヨテイ</t>
    </rPh>
    <rPh sb="5" eb="7">
      <t>デンリョク</t>
    </rPh>
    <rPh sb="7" eb="8">
      <t>リョウ</t>
    </rPh>
    <phoneticPr fontId="3"/>
  </si>
  <si>
    <t>7月</t>
  </si>
  <si>
    <t>8月</t>
  </si>
  <si>
    <t>9月</t>
  </si>
  <si>
    <t>10月</t>
  </si>
  <si>
    <t>11月</t>
  </si>
  <si>
    <t>12月</t>
  </si>
  <si>
    <t>1月</t>
  </si>
  <si>
    <t>2月</t>
  </si>
  <si>
    <t>年合計</t>
    <rPh sb="0" eb="1">
      <t>ネン</t>
    </rPh>
    <rPh sb="1" eb="3">
      <t>ゴウケイ</t>
    </rPh>
    <phoneticPr fontId="3"/>
  </si>
  <si>
    <t>岡山県公営企業管理者　　様</t>
    <rPh sb="2" eb="3">
      <t>ケン</t>
    </rPh>
    <rPh sb="3" eb="5">
      <t>コウエイ</t>
    </rPh>
    <rPh sb="5" eb="7">
      <t>キギョウ</t>
    </rPh>
    <rPh sb="7" eb="10">
      <t>カンリシャ</t>
    </rPh>
    <phoneticPr fontId="3"/>
  </si>
  <si>
    <t>4月</t>
    <phoneticPr fontId="2"/>
  </si>
  <si>
    <t>5月</t>
    <phoneticPr fontId="2"/>
  </si>
  <si>
    <t>6月</t>
    <phoneticPr fontId="2"/>
  </si>
  <si>
    <t>3月</t>
    <phoneticPr fontId="3"/>
  </si>
  <si>
    <t>夏季</t>
    <rPh sb="0" eb="2">
      <t>カキ</t>
    </rPh>
    <phoneticPr fontId="2"/>
  </si>
  <si>
    <t>単価</t>
    <rPh sb="0" eb="2">
      <t>タンカ</t>
    </rPh>
    <phoneticPr fontId="2"/>
  </si>
  <si>
    <t>単価</t>
    <rPh sb="0" eb="2">
      <t>タンカ</t>
    </rPh>
    <phoneticPr fontId="3"/>
  </si>
  <si>
    <t>割引料金</t>
    <rPh sb="0" eb="2">
      <t>ワリビキ</t>
    </rPh>
    <rPh sb="2" eb="4">
      <t>リョウキン</t>
    </rPh>
    <phoneticPr fontId="2"/>
  </si>
  <si>
    <t>計
A</t>
    <rPh sb="0" eb="1">
      <t>ケイ</t>
    </rPh>
    <phoneticPr fontId="3"/>
  </si>
  <si>
    <t>計
C</t>
    <rPh sb="0" eb="1">
      <t>ケイ</t>
    </rPh>
    <phoneticPr fontId="2"/>
  </si>
  <si>
    <t>計
D</t>
    <rPh sb="0" eb="1">
      <t>ケイ</t>
    </rPh>
    <phoneticPr fontId="2"/>
  </si>
  <si>
    <t>その他季</t>
    <rPh sb="2" eb="3">
      <t>タ</t>
    </rPh>
    <rPh sb="3" eb="4">
      <t>キ</t>
    </rPh>
    <phoneticPr fontId="2"/>
  </si>
  <si>
    <t>様式第２－２号</t>
    <rPh sb="0" eb="2">
      <t>ヨウシキ</t>
    </rPh>
    <rPh sb="2" eb="3">
      <t>ダイ</t>
    </rPh>
    <rPh sb="6" eb="7">
      <t>ゴウ</t>
    </rPh>
    <phoneticPr fontId="3"/>
  </si>
  <si>
    <t>３年間使用予定電力量</t>
    <rPh sb="1" eb="3">
      <t>ネンカン</t>
    </rPh>
    <rPh sb="3" eb="5">
      <t>シヨウ</t>
    </rPh>
    <rPh sb="5" eb="7">
      <t>ヨテイ</t>
    </rPh>
    <rPh sb="7" eb="9">
      <t>デンリョク</t>
    </rPh>
    <rPh sb="9" eb="10">
      <t>リョウ</t>
    </rPh>
    <phoneticPr fontId="3"/>
  </si>
  <si>
    <t>F</t>
    <phoneticPr fontId="2"/>
  </si>
  <si>
    <t xml:space="preserve">小計
E
（C+D）
</t>
    <rPh sb="0" eb="2">
      <t>ショウケイ</t>
    </rPh>
    <phoneticPr fontId="3"/>
  </si>
  <si>
    <t>（A+B+E-F）</t>
    <phoneticPr fontId="2"/>
  </si>
  <si>
    <t>＜新庄加圧ポンプ場＞</t>
    <rPh sb="1" eb="3">
      <t>シンジョウ</t>
    </rPh>
    <rPh sb="3" eb="5">
      <t>カアツ</t>
    </rPh>
    <rPh sb="8" eb="9">
      <t>ジョウ</t>
    </rPh>
    <phoneticPr fontId="2"/>
  </si>
  <si>
    <t>×100／110　↓</t>
  </si>
  <si>
    <t>参考総価金額
※予定料金（年合計）の110分の100に相当する額
（円位未満は切り捨てること。）</t>
    <rPh sb="8" eb="10">
      <t>ヨテイ</t>
    </rPh>
    <rPh sb="10" eb="12">
      <t>リョウキン</t>
    </rPh>
    <rPh sb="13" eb="14">
      <t>ネン</t>
    </rPh>
    <rPh sb="14" eb="16">
      <t>ゴウケイ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</si>
  <si>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</si>
  <si>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令和7
年度</t>
    <rPh sb="0" eb="2">
      <t>レイワ</t>
    </rPh>
    <rPh sb="4" eb="6">
      <t>ネンド</t>
    </rPh>
    <phoneticPr fontId="3"/>
  </si>
  <si>
    <t>令和7年度　年間使用予定電力量</t>
    <rPh sb="3" eb="5">
      <t>ネンド</t>
    </rPh>
    <rPh sb="6" eb="8">
      <t>ネンカン</t>
    </rPh>
    <rPh sb="8" eb="10">
      <t>シヨウ</t>
    </rPh>
    <rPh sb="10" eb="12">
      <t>ヨテイ</t>
    </rPh>
    <rPh sb="12" eb="14">
      <t>デンリョク</t>
    </rPh>
    <rPh sb="14" eb="15">
      <t>リョウ</t>
    </rPh>
    <phoneticPr fontId="3"/>
  </si>
  <si>
    <t>３年間の参考総価金額</t>
    <rPh sb="1" eb="3">
      <t>ネンカン</t>
    </rPh>
    <rPh sb="4" eb="6">
      <t>サンコウ</t>
    </rPh>
    <rPh sb="6" eb="10">
      <t>ソウカキンガク</t>
    </rPh>
    <phoneticPr fontId="2"/>
  </si>
  <si>
    <t>令和7年度　予定料金(年合計)</t>
    <rPh sb="3" eb="5">
      <t>ネンド</t>
    </rPh>
    <rPh sb="6" eb="8">
      <t>ヨテイ</t>
    </rPh>
    <rPh sb="8" eb="10">
      <t>リョウキン</t>
    </rPh>
    <rPh sb="11" eb="12">
      <t>ネン</t>
    </rPh>
    <rPh sb="12" eb="14">
      <t>ゴウケイ</t>
    </rPh>
    <phoneticPr fontId="3"/>
  </si>
  <si>
    <t>令和8
年度</t>
    <rPh sb="4" eb="6">
      <t>ネンド</t>
    </rPh>
    <phoneticPr fontId="3"/>
  </si>
  <si>
    <t>令和8年度　年間使用予定電力量</t>
    <rPh sb="3" eb="5">
      <t>ネンド</t>
    </rPh>
    <rPh sb="6" eb="8">
      <t>ネンカン</t>
    </rPh>
    <rPh sb="8" eb="10">
      <t>シヨウ</t>
    </rPh>
    <rPh sb="10" eb="12">
      <t>ヨテイ</t>
    </rPh>
    <rPh sb="12" eb="14">
      <t>デンリョク</t>
    </rPh>
    <rPh sb="14" eb="15">
      <t>リョウ</t>
    </rPh>
    <phoneticPr fontId="3"/>
  </si>
  <si>
    <t>令和8年度　予定料金(年合計)</t>
    <rPh sb="3" eb="5">
      <t>ネンド</t>
    </rPh>
    <rPh sb="6" eb="8">
      <t>ヨテイ</t>
    </rPh>
    <rPh sb="8" eb="10">
      <t>リョウキン</t>
    </rPh>
    <rPh sb="11" eb="12">
      <t>ネン</t>
    </rPh>
    <rPh sb="12" eb="14">
      <t>ゴウケイ</t>
    </rPh>
    <phoneticPr fontId="3"/>
  </si>
  <si>
    <t>令和9
年度</t>
    <rPh sb="4" eb="6">
      <t>ネンド</t>
    </rPh>
    <phoneticPr fontId="3"/>
  </si>
  <si>
    <t>令和9年度　年間使用予定電力量</t>
    <rPh sb="3" eb="5">
      <t>ネンド</t>
    </rPh>
    <rPh sb="6" eb="8">
      <t>ネンカン</t>
    </rPh>
    <rPh sb="8" eb="10">
      <t>シヨウ</t>
    </rPh>
    <rPh sb="10" eb="12">
      <t>ヨテイ</t>
    </rPh>
    <rPh sb="12" eb="14">
      <t>デンリョク</t>
    </rPh>
    <rPh sb="14" eb="15">
      <t>リョウ</t>
    </rPh>
    <phoneticPr fontId="3"/>
  </si>
  <si>
    <t>令和9年度　予定料金(年合計)</t>
    <rPh sb="3" eb="5">
      <t>ネンド</t>
    </rPh>
    <rPh sb="6" eb="8">
      <t>ヨテイ</t>
    </rPh>
    <rPh sb="8" eb="10">
      <t>リョウキン</t>
    </rPh>
    <rPh sb="11" eb="12">
      <t>ネン</t>
    </rPh>
    <rPh sb="12" eb="14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</si>
</sst>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#,##0.00;&quot;△ &quot;#,##0.00"/>
  </numFmts>
  <fonts count="20" x14ac:knownFonts="1"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7" fillId="0" borderId="0" applyFill="0" applyBorder="0" applyAlignment="0"/>
    <xf numFmtId="0" fontId="8" fillId="0" borderId="32" applyNumberFormat="0" applyAlignment="0" applyProtection="0">
      <alignment horizontal="left" vertical="center"/>
    </xf>
    <xf numFmtId="0" fontId="8" fillId="0" borderId="31">
      <alignment horizontal="left" vertical="center"/>
    </xf>
    <xf numFmtId="0" fontId="9" fillId="0" borderId="0"/>
    <xf numFmtId="0" fontId="10" fillId="0" borderId="0" applyNumberFormat="0" applyFont="0" applyFill="0" applyBorder="0" applyAlignment="0" applyProtection="0">
      <alignment horizontal="left"/>
    </xf>
    <xf numFmtId="0" fontId="11" fillId="0" borderId="33">
      <alignment horizontal="center"/>
    </xf>
    <xf numFmtId="9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34">
      <alignment vertical="top"/>
    </xf>
    <xf numFmtId="0" fontId="1" fillId="0" borderId="0">
      <alignment vertical="center"/>
    </xf>
    <xf numFmtId="0" fontId="13" fillId="0" borderId="0"/>
  </cellStyleXfs>
  <cellXfs count="132">
    <xf numFmtId="0" fontId="0" fillId="0" borderId="0" xfId="0">
      <alignment vertical="center"/>
    </xf>
    <xf numFmtId="38" fontId="6" fillId="0" borderId="0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14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14" fillId="0" borderId="0" xfId="1" applyFont="1" applyAlignment="1">
      <alignment horizontal="center" vertical="center"/>
    </xf>
    <xf numFmtId="38" fontId="16" fillId="0" borderId="0" xfId="1" applyFont="1" applyAlignment="1">
      <alignment horizontal="right" vertical="center"/>
    </xf>
    <xf numFmtId="38" fontId="4" fillId="0" borderId="0" xfId="1" applyFont="1" applyAlignment="1">
      <alignment horizontal="center" vertical="center"/>
    </xf>
    <xf numFmtId="38" fontId="6" fillId="0" borderId="1" xfId="1" applyFont="1" applyBorder="1" applyAlignment="1">
      <alignment vertical="center"/>
    </xf>
    <xf numFmtId="9" fontId="6" fillId="0" borderId="3" xfId="1" applyNumberFormat="1" applyFont="1" applyBorder="1" applyAlignment="1">
      <alignment vertical="center"/>
    </xf>
    <xf numFmtId="40" fontId="6" fillId="0" borderId="2" xfId="1" applyNumberFormat="1" applyFont="1" applyBorder="1" applyAlignment="1">
      <alignment vertical="center" shrinkToFit="1"/>
    </xf>
    <xf numFmtId="38" fontId="6" fillId="0" borderId="44" xfId="1" applyFont="1" applyFill="1" applyBorder="1" applyAlignment="1">
      <alignment vertical="center"/>
    </xf>
    <xf numFmtId="40" fontId="6" fillId="0" borderId="45" xfId="1" applyNumberFormat="1" applyFont="1" applyBorder="1" applyAlignment="1">
      <alignment vertical="center"/>
    </xf>
    <xf numFmtId="40" fontId="6" fillId="0" borderId="46" xfId="1" applyNumberFormat="1" applyFont="1" applyBorder="1" applyAlignment="1">
      <alignment vertical="center"/>
    </xf>
    <xf numFmtId="177" fontId="6" fillId="0" borderId="16" xfId="1" applyNumberFormat="1" applyFont="1" applyBorder="1" applyAlignment="1">
      <alignment vertical="center" shrinkToFit="1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40" fontId="6" fillId="0" borderId="19" xfId="1" applyNumberFormat="1" applyFont="1" applyBorder="1" applyAlignment="1">
      <alignment vertical="center"/>
    </xf>
    <xf numFmtId="9" fontId="6" fillId="0" borderId="19" xfId="1" applyNumberFormat="1" applyFont="1" applyBorder="1" applyAlignment="1">
      <alignment vertical="center"/>
    </xf>
    <xf numFmtId="40" fontId="6" fillId="0" borderId="18" xfId="1" applyNumberFormat="1" applyFont="1" applyBorder="1" applyAlignment="1">
      <alignment vertical="center" shrinkToFit="1"/>
    </xf>
    <xf numFmtId="38" fontId="6" fillId="0" borderId="47" xfId="1" applyFont="1" applyFill="1" applyBorder="1" applyAlignment="1">
      <alignment vertical="center"/>
    </xf>
    <xf numFmtId="40" fontId="6" fillId="0" borderId="48" xfId="1" applyNumberFormat="1" applyFont="1" applyBorder="1" applyAlignment="1">
      <alignment vertical="center"/>
    </xf>
    <xf numFmtId="40" fontId="6" fillId="0" borderId="49" xfId="1" applyNumberFormat="1" applyFont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40" fontId="6" fillId="0" borderId="18" xfId="1" applyNumberFormat="1" applyFont="1" applyBorder="1" applyAlignment="1">
      <alignment vertical="center"/>
    </xf>
    <xf numFmtId="40" fontId="6" fillId="0" borderId="20" xfId="1" applyNumberFormat="1" applyFont="1" applyBorder="1" applyAlignment="1">
      <alignment vertical="center" shrinkToFit="1"/>
    </xf>
    <xf numFmtId="177" fontId="6" fillId="0" borderId="20" xfId="1" applyNumberFormat="1" applyFont="1" applyBorder="1" applyAlignment="1">
      <alignment vertical="center" shrinkToFit="1"/>
    </xf>
    <xf numFmtId="38" fontId="6" fillId="0" borderId="20" xfId="1" applyFont="1" applyBorder="1" applyAlignment="1">
      <alignment vertical="center"/>
    </xf>
    <xf numFmtId="38" fontId="6" fillId="0" borderId="28" xfId="1" applyFont="1" applyBorder="1" applyAlignment="1">
      <alignment vertical="center" wrapText="1"/>
    </xf>
    <xf numFmtId="38" fontId="6" fillId="0" borderId="27" xfId="1" applyFont="1" applyBorder="1" applyAlignment="1">
      <alignment vertical="center" wrapText="1"/>
    </xf>
    <xf numFmtId="38" fontId="6" fillId="0" borderId="0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 wrapText="1"/>
    </xf>
    <xf numFmtId="38" fontId="6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 wrapText="1"/>
    </xf>
    <xf numFmtId="38" fontId="6" fillId="0" borderId="27" xfId="1" applyFont="1" applyBorder="1" applyAlignment="1">
      <alignment horizontal="right" vertical="center" wrapText="1"/>
    </xf>
    <xf numFmtId="38" fontId="6" fillId="0" borderId="27" xfId="1" applyFont="1" applyBorder="1" applyAlignment="1">
      <alignment vertical="center"/>
    </xf>
    <xf numFmtId="40" fontId="6" fillId="0" borderId="23" xfId="1" applyNumberFormat="1" applyFont="1" applyBorder="1" applyAlignment="1">
      <alignment vertical="center" wrapText="1"/>
    </xf>
    <xf numFmtId="40" fontId="6" fillId="0" borderId="22" xfId="1" applyNumberFormat="1" applyFont="1" applyBorder="1" applyAlignment="1">
      <alignment vertical="center" wrapText="1"/>
    </xf>
    <xf numFmtId="40" fontId="6" fillId="0" borderId="28" xfId="1" applyNumberFormat="1" applyFont="1" applyBorder="1" applyAlignment="1">
      <alignment vertical="center" wrapText="1"/>
    </xf>
    <xf numFmtId="40" fontId="6" fillId="0" borderId="27" xfId="1" applyNumberFormat="1" applyFont="1" applyBorder="1" applyAlignment="1">
      <alignment vertical="center" wrapText="1"/>
    </xf>
    <xf numFmtId="38" fontId="6" fillId="0" borderId="22" xfId="1" applyFont="1" applyBorder="1" applyAlignment="1">
      <alignment horizontal="center" vertical="center"/>
    </xf>
    <xf numFmtId="40" fontId="6" fillId="0" borderId="36" xfId="1" applyNumberFormat="1" applyFont="1" applyBorder="1" applyAlignment="1">
      <alignment vertical="center"/>
    </xf>
    <xf numFmtId="38" fontId="6" fillId="0" borderId="27" xfId="1" applyFont="1" applyBorder="1" applyAlignment="1">
      <alignment horizontal="center" vertical="center"/>
    </xf>
    <xf numFmtId="38" fontId="18" fillId="0" borderId="37" xfId="1" applyFont="1" applyBorder="1" applyAlignment="1">
      <alignment vertical="center"/>
    </xf>
    <xf numFmtId="38" fontId="18" fillId="0" borderId="0" xfId="1" applyFont="1" applyBorder="1" applyAlignment="1">
      <alignment horizontal="right" vertical="center" wrapText="1"/>
    </xf>
    <xf numFmtId="38" fontId="18" fillId="0" borderId="0" xfId="1" applyFont="1" applyBorder="1" applyAlignment="1">
      <alignment vertical="center"/>
    </xf>
    <xf numFmtId="38" fontId="18" fillId="0" borderId="4" xfId="1" applyFont="1" applyBorder="1" applyAlignment="1">
      <alignment horizontal="center" vertical="center"/>
    </xf>
    <xf numFmtId="38" fontId="18" fillId="0" borderId="10" xfId="1" applyFont="1" applyBorder="1" applyAlignment="1">
      <alignment horizontal="center" vertical="center"/>
    </xf>
    <xf numFmtId="38" fontId="18" fillId="0" borderId="0" xfId="1" applyFont="1" applyAlignment="1">
      <alignment horizontal="right" vertical="center"/>
    </xf>
    <xf numFmtId="38" fontId="5" fillId="0" borderId="0" xfId="1" applyFont="1" applyAlignment="1">
      <alignment vertical="center"/>
    </xf>
    <xf numFmtId="38" fontId="18" fillId="0" borderId="18" xfId="1" applyFont="1" applyBorder="1" applyAlignment="1">
      <alignment horizontal="center" vertical="center"/>
    </xf>
    <xf numFmtId="38" fontId="6" fillId="0" borderId="26" xfId="1" applyFont="1" applyBorder="1" applyAlignment="1">
      <alignment vertical="center"/>
    </xf>
    <xf numFmtId="38" fontId="6" fillId="0" borderId="35" xfId="1" applyFont="1" applyBorder="1" applyAlignment="1">
      <alignment vertical="center"/>
    </xf>
    <xf numFmtId="38" fontId="18" fillId="0" borderId="55" xfId="1" applyFont="1" applyBorder="1" applyAlignment="1">
      <alignment horizontal="center" vertical="center"/>
    </xf>
    <xf numFmtId="38" fontId="6" fillId="0" borderId="58" xfId="1" applyFont="1" applyBorder="1" applyAlignment="1">
      <alignment vertical="center"/>
    </xf>
    <xf numFmtId="9" fontId="6" fillId="0" borderId="59" xfId="1" applyNumberFormat="1" applyFont="1" applyBorder="1" applyAlignment="1">
      <alignment vertical="center"/>
    </xf>
    <xf numFmtId="40" fontId="6" fillId="0" borderId="55" xfId="1" applyNumberFormat="1" applyFont="1" applyBorder="1" applyAlignment="1">
      <alignment vertical="center" shrinkToFit="1"/>
    </xf>
    <xf numFmtId="40" fontId="6" fillId="0" borderId="55" xfId="1" applyNumberFormat="1" applyFont="1" applyBorder="1" applyAlignment="1">
      <alignment vertical="center"/>
    </xf>
    <xf numFmtId="38" fontId="6" fillId="0" borderId="60" xfId="1" applyFont="1" applyFill="1" applyBorder="1" applyAlignment="1">
      <alignment vertical="center"/>
    </xf>
    <xf numFmtId="40" fontId="6" fillId="0" borderId="61" xfId="1" applyNumberFormat="1" applyFont="1" applyBorder="1" applyAlignment="1">
      <alignment vertical="center"/>
    </xf>
    <xf numFmtId="40" fontId="6" fillId="0" borderId="62" xfId="1" applyNumberFormat="1" applyFont="1" applyBorder="1" applyAlignment="1">
      <alignment vertical="center"/>
    </xf>
    <xf numFmtId="40" fontId="6" fillId="0" borderId="63" xfId="1" applyNumberFormat="1" applyFont="1" applyBorder="1" applyAlignment="1">
      <alignment vertical="center" shrinkToFit="1"/>
    </xf>
    <xf numFmtId="177" fontId="6" fillId="0" borderId="63" xfId="1" applyNumberFormat="1" applyFont="1" applyBorder="1" applyAlignment="1">
      <alignment vertical="center" shrinkToFit="1"/>
    </xf>
    <xf numFmtId="38" fontId="6" fillId="0" borderId="63" xfId="1" applyFont="1" applyBorder="1" applyAlignment="1">
      <alignment vertical="center"/>
    </xf>
    <xf numFmtId="38" fontId="18" fillId="0" borderId="0" xfId="1" applyFont="1" applyAlignment="1">
      <alignment vertical="center"/>
    </xf>
    <xf numFmtId="38" fontId="6" fillId="0" borderId="56" xfId="1" applyFont="1" applyBorder="1" applyAlignment="1">
      <alignment vertical="center" wrapText="1"/>
    </xf>
    <xf numFmtId="38" fontId="6" fillId="0" borderId="58" xfId="1" applyFont="1" applyFill="1" applyBorder="1" applyAlignment="1">
      <alignment vertical="center"/>
    </xf>
    <xf numFmtId="38" fontId="18" fillId="0" borderId="2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40" fontId="6" fillId="0" borderId="3" xfId="1" applyNumberFormat="1" applyFont="1" applyBorder="1" applyAlignment="1">
      <alignment vertical="center"/>
    </xf>
    <xf numFmtId="40" fontId="6" fillId="0" borderId="59" xfId="1" applyNumberFormat="1" applyFont="1" applyBorder="1" applyAlignment="1">
      <alignment vertical="center"/>
    </xf>
    <xf numFmtId="38" fontId="6" fillId="0" borderId="35" xfId="1" applyFont="1" applyBorder="1" applyAlignment="1">
      <alignment horizontal="center" vertical="center"/>
    </xf>
    <xf numFmtId="40" fontId="6" fillId="0" borderId="68" xfId="1" applyNumberFormat="1" applyFont="1" applyBorder="1" applyAlignment="1">
      <alignment vertical="center"/>
    </xf>
    <xf numFmtId="40" fontId="6" fillId="0" borderId="67" xfId="1" applyNumberFormat="1" applyFont="1" applyBorder="1" applyAlignment="1">
      <alignment vertical="center" shrinkToFit="1"/>
    </xf>
    <xf numFmtId="40" fontId="6" fillId="0" borderId="69" xfId="1" applyNumberFormat="1" applyFont="1" applyBorder="1" applyAlignment="1">
      <alignment vertical="center" shrinkToFit="1"/>
    </xf>
    <xf numFmtId="38" fontId="4" fillId="0" borderId="0" xfId="1" applyFont="1" applyAlignment="1">
      <alignment horizontal="left" vertical="center" wrapText="1"/>
    </xf>
    <xf numFmtId="38" fontId="15" fillId="0" borderId="0" xfId="1" applyFont="1" applyAlignment="1">
      <alignment horizontal="center" vertical="center"/>
    </xf>
    <xf numFmtId="38" fontId="18" fillId="0" borderId="1" xfId="1" applyFont="1" applyBorder="1" applyAlignment="1">
      <alignment horizontal="center" vertical="center"/>
    </xf>
    <xf numFmtId="38" fontId="18" fillId="0" borderId="5" xfId="1" applyFont="1" applyBorder="1" applyAlignment="1">
      <alignment horizontal="center" vertical="center"/>
    </xf>
    <xf numFmtId="38" fontId="18" fillId="0" borderId="11" xfId="1" applyFont="1" applyBorder="1" applyAlignment="1">
      <alignment horizontal="center" vertical="center"/>
    </xf>
    <xf numFmtId="38" fontId="18" fillId="0" borderId="2" xfId="1" applyFont="1" applyBorder="1" applyAlignment="1">
      <alignment horizontal="center" vertical="center"/>
    </xf>
    <xf numFmtId="38" fontId="18" fillId="0" borderId="6" xfId="1" applyFont="1" applyBorder="1" applyAlignment="1">
      <alignment horizontal="center" vertical="center"/>
    </xf>
    <xf numFmtId="38" fontId="18" fillId="0" borderId="12" xfId="1" applyFont="1" applyBorder="1" applyAlignment="1">
      <alignment horizontal="center" vertical="center"/>
    </xf>
    <xf numFmtId="38" fontId="18" fillId="0" borderId="3" xfId="1" applyFont="1" applyBorder="1" applyAlignment="1">
      <alignment horizontal="center" vertical="center"/>
    </xf>
    <xf numFmtId="38" fontId="18" fillId="0" borderId="38" xfId="1" applyFont="1" applyBorder="1" applyAlignment="1">
      <alignment horizontal="center" vertical="center"/>
    </xf>
    <xf numFmtId="38" fontId="18" fillId="0" borderId="50" xfId="1" applyFont="1" applyBorder="1" applyAlignment="1">
      <alignment horizontal="center" vertical="center"/>
    </xf>
    <xf numFmtId="38" fontId="18" fillId="0" borderId="7" xfId="1" applyFont="1" applyBorder="1" applyAlignment="1">
      <alignment horizontal="center" vertical="center" wrapText="1"/>
    </xf>
    <xf numFmtId="38" fontId="18" fillId="0" borderId="5" xfId="1" applyFont="1" applyBorder="1" applyAlignment="1">
      <alignment horizontal="center" vertical="center" wrapText="1"/>
    </xf>
    <xf numFmtId="38" fontId="18" fillId="0" borderId="13" xfId="1" applyFont="1" applyBorder="1" applyAlignment="1">
      <alignment horizontal="center" vertical="center" wrapText="1"/>
    </xf>
    <xf numFmtId="38" fontId="18" fillId="0" borderId="8" xfId="1" applyFont="1" applyBorder="1" applyAlignment="1">
      <alignment horizontal="center" vertical="center" wrapText="1"/>
    </xf>
    <xf numFmtId="38" fontId="18" fillId="0" borderId="41" xfId="1" applyFont="1" applyBorder="1" applyAlignment="1">
      <alignment horizontal="center" vertical="center" wrapText="1"/>
    </xf>
    <xf numFmtId="38" fontId="18" fillId="0" borderId="14" xfId="1" applyFont="1" applyBorder="1" applyAlignment="1">
      <alignment horizontal="center" vertical="center" wrapText="1"/>
    </xf>
    <xf numFmtId="38" fontId="18" fillId="0" borderId="9" xfId="1" applyFont="1" applyBorder="1" applyAlignment="1">
      <alignment horizontal="center" vertical="center" wrapText="1"/>
    </xf>
    <xf numFmtId="38" fontId="18" fillId="0" borderId="15" xfId="1" applyFont="1" applyBorder="1" applyAlignment="1">
      <alignment horizontal="center" vertical="center"/>
    </xf>
    <xf numFmtId="38" fontId="18" fillId="0" borderId="43" xfId="1" applyFont="1" applyBorder="1" applyAlignment="1">
      <alignment horizontal="center" vertical="center" wrapText="1"/>
    </xf>
    <xf numFmtId="38" fontId="18" fillId="0" borderId="42" xfId="1" applyFont="1" applyBorder="1" applyAlignment="1">
      <alignment horizontal="center" vertical="center" wrapText="1"/>
    </xf>
    <xf numFmtId="38" fontId="18" fillId="0" borderId="40" xfId="1" applyFont="1" applyBorder="1" applyAlignment="1">
      <alignment horizontal="center" vertical="center" wrapText="1"/>
    </xf>
    <xf numFmtId="38" fontId="18" fillId="0" borderId="51" xfId="1" applyFont="1" applyBorder="1" applyAlignment="1">
      <alignment horizontal="center" vertical="center" wrapText="1"/>
    </xf>
    <xf numFmtId="38" fontId="18" fillId="0" borderId="51" xfId="1" applyFont="1" applyBorder="1" applyAlignment="1">
      <alignment horizontal="center" vertical="center"/>
    </xf>
    <xf numFmtId="38" fontId="18" fillId="0" borderId="25" xfId="1" applyFont="1" applyBorder="1" applyAlignment="1">
      <alignment horizontal="center" vertical="center"/>
    </xf>
    <xf numFmtId="38" fontId="17" fillId="0" borderId="7" xfId="1" applyFont="1" applyBorder="1" applyAlignment="1">
      <alignment horizontal="center" vertical="center" wrapText="1"/>
    </xf>
    <xf numFmtId="38" fontId="17" fillId="0" borderId="13" xfId="1" applyFont="1" applyBorder="1" applyAlignment="1">
      <alignment horizontal="center" vertical="center" wrapText="1"/>
    </xf>
    <xf numFmtId="38" fontId="18" fillId="0" borderId="6" xfId="1" applyFont="1" applyBorder="1" applyAlignment="1">
      <alignment horizontal="center" vertical="center" wrapText="1"/>
    </xf>
    <xf numFmtId="38" fontId="18" fillId="0" borderId="15" xfId="1" applyFont="1" applyBorder="1" applyAlignment="1">
      <alignment horizontal="center" vertical="center" wrapText="1"/>
    </xf>
    <xf numFmtId="38" fontId="18" fillId="0" borderId="1" xfId="1" applyFont="1" applyBorder="1" applyAlignment="1">
      <alignment horizontal="center" vertical="center" wrapText="1"/>
    </xf>
    <xf numFmtId="38" fontId="18" fillId="0" borderId="17" xfId="1" applyFont="1" applyBorder="1" applyAlignment="1">
      <alignment horizontal="center" vertical="center"/>
    </xf>
    <xf numFmtId="38" fontId="18" fillId="0" borderId="21" xfId="1" applyFont="1" applyBorder="1" applyAlignment="1">
      <alignment horizontal="center" vertical="center"/>
    </xf>
    <xf numFmtId="38" fontId="18" fillId="0" borderId="24" xfId="1" applyFont="1" applyBorder="1" applyAlignment="1">
      <alignment horizontal="center" vertical="center"/>
    </xf>
    <xf numFmtId="38" fontId="18" fillId="0" borderId="57" xfId="1" applyFont="1" applyBorder="1" applyAlignment="1">
      <alignment horizontal="right" vertical="center"/>
    </xf>
    <xf numFmtId="38" fontId="18" fillId="0" borderId="54" xfId="1" applyFont="1" applyBorder="1" applyAlignment="1">
      <alignment horizontal="right" vertical="center"/>
    </xf>
    <xf numFmtId="38" fontId="18" fillId="0" borderId="56" xfId="1" applyFont="1" applyBorder="1" applyAlignment="1">
      <alignment horizontal="center" vertical="center" wrapText="1"/>
    </xf>
    <xf numFmtId="38" fontId="18" fillId="0" borderId="0" xfId="1" applyFont="1" applyBorder="1" applyAlignment="1">
      <alignment horizontal="center" vertical="center" wrapText="1"/>
    </xf>
    <xf numFmtId="38" fontId="18" fillId="0" borderId="30" xfId="1" applyFont="1" applyBorder="1" applyAlignment="1">
      <alignment horizontal="center" vertical="center" wrapText="1"/>
    </xf>
    <xf numFmtId="38" fontId="18" fillId="0" borderId="33" xfId="1" applyFont="1" applyBorder="1" applyAlignment="1">
      <alignment horizontal="center" vertical="center" wrapText="1"/>
    </xf>
    <xf numFmtId="38" fontId="18" fillId="0" borderId="56" xfId="1" applyFont="1" applyBorder="1" applyAlignment="1">
      <alignment horizontal="center" vertical="center"/>
    </xf>
    <xf numFmtId="38" fontId="18" fillId="0" borderId="0" xfId="1" applyFont="1" applyBorder="1" applyAlignment="1">
      <alignment horizontal="center" vertical="center"/>
    </xf>
    <xf numFmtId="38" fontId="18" fillId="0" borderId="30" xfId="1" applyFont="1" applyBorder="1" applyAlignment="1">
      <alignment horizontal="center" vertical="center"/>
    </xf>
    <xf numFmtId="38" fontId="18" fillId="0" borderId="33" xfId="1" applyFont="1" applyBorder="1" applyAlignment="1">
      <alignment horizontal="center" vertical="center"/>
    </xf>
    <xf numFmtId="38" fontId="17" fillId="0" borderId="52" xfId="1" applyFont="1" applyBorder="1" applyAlignment="1">
      <alignment horizontal="left" vertical="center" wrapText="1"/>
    </xf>
    <xf numFmtId="38" fontId="17" fillId="0" borderId="32" xfId="1" applyFont="1" applyBorder="1" applyAlignment="1">
      <alignment horizontal="left" vertical="center" wrapText="1"/>
    </xf>
    <xf numFmtId="38" fontId="17" fillId="0" borderId="64" xfId="1" applyFont="1" applyBorder="1" applyAlignment="1">
      <alignment horizontal="left" vertical="center" wrapText="1"/>
    </xf>
    <xf numFmtId="38" fontId="18" fillId="0" borderId="29" xfId="1" applyFont="1" applyBorder="1" applyAlignment="1">
      <alignment horizontal="center" vertical="center"/>
    </xf>
    <xf numFmtId="38" fontId="18" fillId="0" borderId="39" xfId="1" applyFont="1" applyBorder="1" applyAlignment="1">
      <alignment horizontal="center" vertical="center"/>
    </xf>
    <xf numFmtId="38" fontId="18" fillId="0" borderId="57" xfId="1" applyFont="1" applyBorder="1" applyAlignment="1">
      <alignment vertical="center"/>
    </xf>
    <xf numFmtId="38" fontId="18" fillId="0" borderId="54" xfId="1" applyFont="1" applyBorder="1" applyAlignment="1">
      <alignment vertical="center"/>
    </xf>
    <xf numFmtId="38" fontId="18" fillId="0" borderId="53" xfId="1" applyFont="1" applyBorder="1" applyAlignment="1">
      <alignment vertical="center"/>
    </xf>
    <xf numFmtId="40" fontId="18" fillId="0" borderId="29" xfId="1" applyNumberFormat="1" applyFont="1" applyBorder="1" applyAlignment="1">
      <alignment horizontal="center" vertical="center" wrapText="1"/>
    </xf>
    <xf numFmtId="40" fontId="18" fillId="0" borderId="65" xfId="1" applyNumberFormat="1" applyFont="1" applyBorder="1" applyAlignment="1">
      <alignment horizontal="center" vertical="center" wrapText="1"/>
    </xf>
    <xf numFmtId="40" fontId="18" fillId="0" borderId="30" xfId="1" applyNumberFormat="1" applyFont="1" applyBorder="1" applyAlignment="1">
      <alignment horizontal="center" vertical="center" wrapText="1"/>
    </xf>
    <xf numFmtId="40" fontId="18" fillId="0" borderId="66" xfId="1" applyNumberFormat="1" applyFont="1" applyBorder="1" applyAlignment="1">
      <alignment horizontal="center" vertical="center" wrapText="1"/>
    </xf>
    <xf numFmtId="38" fontId="19" fillId="0" borderId="65" xfId="1" applyFont="1" applyBorder="1" applyAlignment="1">
      <alignment vertical="center"/>
    </xf>
    <xf numFmtId="38" fontId="19" fillId="0" borderId="66" xfId="1" applyFont="1" applyBorder="1" applyAlignment="1">
      <alignment vertical="center"/>
    </xf>
  </cellXfs>
  <cellStyles count="13">
    <cellStyle name="Calc Currency (0)" xfId="2"/>
    <cellStyle name="Header1" xfId="3"/>
    <cellStyle name="Header2" xfId="4"/>
    <cellStyle name="Normal_#18-Internet" xfId="5"/>
    <cellStyle name="PSChar" xfId="6"/>
    <cellStyle name="PSHeading" xfId="7"/>
    <cellStyle name="パーセント 2" xfId="8"/>
    <cellStyle name="桁区切り" xfId="1" builtinId="6"/>
    <cellStyle name="桁区切り 2" xfId="9"/>
    <cellStyle name="内訳書" xfId="10"/>
    <cellStyle name="標準" xfId="0" builtinId="0"/>
    <cellStyle name="標準 2" xfId="11"/>
    <cellStyle name="未定義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66"/>
  <sheetViews>
    <sheetView tabSelected="1" view="pageBreakPreview" topLeftCell="A28" zoomScaleNormal="100" zoomScaleSheetLayoutView="100" workbookViewId="0">
      <selection activeCell="M61" sqref="M61"/>
    </sheetView>
  </sheetViews>
  <sheetFormatPr defaultRowHeight="16.5" customHeight="1" x14ac:dyDescent="0.15"/>
  <cols>
    <col min="1" max="1" width="9" style="4"/>
    <col min="2" max="2" width="5.375" style="4" customWidth="1"/>
    <col min="3" max="3" width="7.75" style="4" customWidth="1"/>
    <col min="4" max="4" width="8.375" style="4" customWidth="1"/>
    <col min="5" max="5" width="6.375" style="4" customWidth="1"/>
    <col min="6" max="6" width="10.625" style="4" customWidth="1"/>
    <col min="7" max="7" width="8.625" style="4" customWidth="1"/>
    <col min="8" max="8" width="6.625" style="4" customWidth="1"/>
    <col min="9" max="9" width="10.625" style="4" customWidth="1"/>
    <col min="10" max="10" width="9" style="4"/>
    <col min="11" max="11" width="6.625" style="4" customWidth="1"/>
    <col min="12" max="12" width="10.625" style="4" customWidth="1"/>
    <col min="13" max="15" width="12.625" style="4" customWidth="1"/>
    <col min="16" max="16" width="9.75" style="4" bestFit="1" customWidth="1"/>
    <col min="17" max="16384" width="9" style="4"/>
  </cols>
  <sheetData>
    <row r="1" spans="1:15" ht="17.100000000000001" customHeight="1" x14ac:dyDescent="0.15">
      <c r="A1" s="75" t="s">
        <v>35</v>
      </c>
      <c r="B1" s="75"/>
      <c r="C1" s="75"/>
      <c r="D1" s="75"/>
      <c r="E1" s="75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7.100000000000001" customHeight="1" x14ac:dyDescent="0.1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ht="17.100000000000001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 t="s">
        <v>43</v>
      </c>
    </row>
    <row r="4" spans="1:15" s="2" customFormat="1" ht="17.100000000000001" customHeight="1" x14ac:dyDescent="0.15">
      <c r="A4" s="2" t="s">
        <v>22</v>
      </c>
      <c r="B4" s="7"/>
      <c r="C4" s="7"/>
      <c r="D4" s="7"/>
      <c r="E4" s="7"/>
      <c r="F4" s="7"/>
      <c r="H4" s="7"/>
      <c r="I4" s="7"/>
      <c r="K4" s="7"/>
      <c r="L4" s="7"/>
      <c r="M4" s="7"/>
      <c r="N4" s="7"/>
      <c r="O4" s="7"/>
    </row>
    <row r="5" spans="1:15" s="2" customFormat="1" ht="17.100000000000001" customHeight="1" x14ac:dyDescent="0.15">
      <c r="B5" s="7"/>
      <c r="C5" s="7"/>
      <c r="D5" s="7"/>
      <c r="E5" s="7"/>
      <c r="F5" s="7"/>
      <c r="G5" s="4"/>
      <c r="H5" s="7"/>
      <c r="I5" s="7"/>
      <c r="J5" s="4"/>
      <c r="K5" s="7"/>
      <c r="L5" s="7"/>
      <c r="M5" s="4" t="s">
        <v>1</v>
      </c>
      <c r="N5" s="7"/>
      <c r="O5" s="7"/>
    </row>
    <row r="6" spans="1:15" s="2" customFormat="1" ht="17.100000000000001" customHeight="1" x14ac:dyDescent="0.15">
      <c r="A6" s="7"/>
      <c r="B6" s="7"/>
      <c r="C6" s="7"/>
      <c r="D6" s="7"/>
      <c r="F6" s="7"/>
      <c r="G6" s="4"/>
      <c r="H6" s="7"/>
      <c r="I6" s="7"/>
      <c r="J6" s="4"/>
      <c r="K6" s="7"/>
      <c r="L6" s="7"/>
      <c r="M6" s="4" t="s">
        <v>2</v>
      </c>
      <c r="N6" s="7"/>
      <c r="O6" s="7"/>
    </row>
    <row r="7" spans="1:15" s="2" customFormat="1" ht="27" customHeight="1" x14ac:dyDescent="0.15">
      <c r="A7" s="7"/>
      <c r="B7" s="7"/>
      <c r="C7" s="7"/>
      <c r="D7" s="7"/>
      <c r="E7" s="7"/>
      <c r="F7" s="7"/>
      <c r="G7" s="4"/>
      <c r="H7" s="7"/>
      <c r="I7" s="7"/>
      <c r="J7" s="4"/>
      <c r="K7" s="7"/>
      <c r="L7" s="7"/>
      <c r="M7" s="4" t="s">
        <v>3</v>
      </c>
      <c r="N7" s="7"/>
      <c r="O7" s="7"/>
    </row>
    <row r="8" spans="1:15" s="64" customFormat="1" ht="15" customHeight="1" x14ac:dyDescent="0.15">
      <c r="A8" s="49" t="s">
        <v>40</v>
      </c>
      <c r="O8" s="48" t="s">
        <v>4</v>
      </c>
    </row>
    <row r="9" spans="1:15" s="64" customFormat="1" ht="15" customHeight="1" x14ac:dyDescent="0.15">
      <c r="A9" s="77" t="s">
        <v>5</v>
      </c>
      <c r="B9" s="80" t="s">
        <v>6</v>
      </c>
      <c r="C9" s="77" t="s">
        <v>7</v>
      </c>
      <c r="D9" s="83"/>
      <c r="E9" s="83"/>
      <c r="F9" s="80"/>
      <c r="G9" s="77" t="s">
        <v>8</v>
      </c>
      <c r="H9" s="83"/>
      <c r="I9" s="84"/>
      <c r="J9" s="84"/>
      <c r="K9" s="84"/>
      <c r="L9" s="84"/>
      <c r="M9" s="85"/>
      <c r="N9" s="46"/>
      <c r="O9" s="46"/>
    </row>
    <row r="10" spans="1:15" s="64" customFormat="1" ht="15" customHeight="1" x14ac:dyDescent="0.15">
      <c r="A10" s="78"/>
      <c r="B10" s="81"/>
      <c r="C10" s="86" t="s">
        <v>10</v>
      </c>
      <c r="D10" s="89" t="s">
        <v>29</v>
      </c>
      <c r="E10" s="89" t="s">
        <v>11</v>
      </c>
      <c r="F10" s="92" t="s">
        <v>31</v>
      </c>
      <c r="G10" s="94" t="s">
        <v>27</v>
      </c>
      <c r="H10" s="95"/>
      <c r="I10" s="96"/>
      <c r="J10" s="94" t="s">
        <v>34</v>
      </c>
      <c r="K10" s="95"/>
      <c r="L10" s="96"/>
      <c r="M10" s="97" t="s">
        <v>38</v>
      </c>
      <c r="N10" s="47" t="s">
        <v>30</v>
      </c>
      <c r="O10" s="47" t="s">
        <v>9</v>
      </c>
    </row>
    <row r="11" spans="1:15" s="64" customFormat="1" ht="15" customHeight="1" x14ac:dyDescent="0.15">
      <c r="A11" s="78"/>
      <c r="B11" s="81"/>
      <c r="C11" s="87"/>
      <c r="D11" s="90"/>
      <c r="E11" s="90"/>
      <c r="F11" s="81"/>
      <c r="G11" s="100" t="s">
        <v>12</v>
      </c>
      <c r="H11" s="89" t="s">
        <v>28</v>
      </c>
      <c r="I11" s="102" t="s">
        <v>32</v>
      </c>
      <c r="J11" s="100" t="s">
        <v>12</v>
      </c>
      <c r="K11" s="89" t="s">
        <v>28</v>
      </c>
      <c r="L11" s="102" t="s">
        <v>33</v>
      </c>
      <c r="M11" s="98"/>
      <c r="N11" s="47" t="s">
        <v>37</v>
      </c>
      <c r="O11" s="47" t="s">
        <v>39</v>
      </c>
    </row>
    <row r="12" spans="1:15" s="64" customFormat="1" ht="15" customHeight="1" x14ac:dyDescent="0.15">
      <c r="A12" s="79"/>
      <c r="B12" s="82"/>
      <c r="C12" s="88"/>
      <c r="D12" s="91"/>
      <c r="E12" s="91"/>
      <c r="F12" s="93"/>
      <c r="G12" s="101"/>
      <c r="H12" s="91"/>
      <c r="I12" s="103"/>
      <c r="J12" s="101"/>
      <c r="K12" s="91"/>
      <c r="L12" s="103"/>
      <c r="M12" s="99"/>
      <c r="N12" s="47"/>
      <c r="O12" s="47"/>
    </row>
    <row r="13" spans="1:15" ht="15" customHeight="1" x14ac:dyDescent="0.15">
      <c r="A13" s="104" t="s">
        <v>44</v>
      </c>
      <c r="B13" s="67" t="s">
        <v>23</v>
      </c>
      <c r="C13" s="8">
        <v>36</v>
      </c>
      <c r="D13" s="69">
        <v>0</v>
      </c>
      <c r="E13" s="9">
        <v>0.9</v>
      </c>
      <c r="F13" s="10">
        <f>ROUND(C13*D13*E13,2)</f>
        <v>0</v>
      </c>
      <c r="G13" s="11"/>
      <c r="H13" s="12"/>
      <c r="I13" s="13"/>
      <c r="J13" s="23">
        <v>9000</v>
      </c>
      <c r="K13" s="17">
        <v>0</v>
      </c>
      <c r="L13" s="72">
        <f>ROUND(J13*K13,2)</f>
        <v>0</v>
      </c>
      <c r="M13" s="73">
        <f t="shared" ref="M13:M24" si="0">SUM(I13,L13,)</f>
        <v>0</v>
      </c>
      <c r="N13" s="14"/>
      <c r="O13" s="15">
        <f t="shared" ref="O13:O24" si="1">ROUNDDOWN(F13+M13-N13,0)</f>
        <v>0</v>
      </c>
    </row>
    <row r="14" spans="1:15" ht="15" customHeight="1" x14ac:dyDescent="0.15">
      <c r="A14" s="105"/>
      <c r="B14" s="50" t="s">
        <v>24</v>
      </c>
      <c r="C14" s="16">
        <f>C13</f>
        <v>36</v>
      </c>
      <c r="D14" s="17">
        <f>D13</f>
        <v>0</v>
      </c>
      <c r="E14" s="18">
        <f>E13</f>
        <v>0.9</v>
      </c>
      <c r="F14" s="19">
        <f t="shared" ref="F14:F24" si="2">ROUND(C14*D14*E14,2)</f>
        <v>0</v>
      </c>
      <c r="G14" s="20"/>
      <c r="H14" s="21"/>
      <c r="I14" s="22"/>
      <c r="J14" s="23">
        <v>9000</v>
      </c>
      <c r="K14" s="17">
        <f>K13</f>
        <v>0</v>
      </c>
      <c r="L14" s="72">
        <f t="shared" ref="L14:L15" si="3">ROUND(J14*K14,2)</f>
        <v>0</v>
      </c>
      <c r="M14" s="74">
        <f t="shared" si="0"/>
        <v>0</v>
      </c>
      <c r="N14" s="26"/>
      <c r="O14" s="27">
        <f t="shared" si="1"/>
        <v>0</v>
      </c>
    </row>
    <row r="15" spans="1:15" ht="15" customHeight="1" x14ac:dyDescent="0.15">
      <c r="A15" s="105"/>
      <c r="B15" s="50" t="s">
        <v>25</v>
      </c>
      <c r="C15" s="16">
        <f>C14</f>
        <v>36</v>
      </c>
      <c r="D15" s="17">
        <f t="shared" ref="D15:E24" si="4">D14</f>
        <v>0</v>
      </c>
      <c r="E15" s="18">
        <f>E14</f>
        <v>0.9</v>
      </c>
      <c r="F15" s="19">
        <f t="shared" si="2"/>
        <v>0</v>
      </c>
      <c r="G15" s="20"/>
      <c r="H15" s="21"/>
      <c r="I15" s="22"/>
      <c r="J15" s="23">
        <v>9000</v>
      </c>
      <c r="K15" s="17">
        <f t="shared" ref="K15:K24" si="5">K14</f>
        <v>0</v>
      </c>
      <c r="L15" s="72">
        <f t="shared" si="3"/>
        <v>0</v>
      </c>
      <c r="M15" s="74">
        <f t="shared" si="0"/>
        <v>0</v>
      </c>
      <c r="N15" s="26"/>
      <c r="O15" s="27">
        <f t="shared" si="1"/>
        <v>0</v>
      </c>
    </row>
    <row r="16" spans="1:15" ht="15" customHeight="1" x14ac:dyDescent="0.15">
      <c r="A16" s="105"/>
      <c r="B16" s="50" t="s">
        <v>13</v>
      </c>
      <c r="C16" s="16">
        <f t="shared" ref="C16:C24" si="6">C15</f>
        <v>36</v>
      </c>
      <c r="D16" s="17">
        <f t="shared" si="4"/>
        <v>0</v>
      </c>
      <c r="E16" s="18">
        <f t="shared" si="4"/>
        <v>0.9</v>
      </c>
      <c r="F16" s="19">
        <f t="shared" si="2"/>
        <v>0</v>
      </c>
      <c r="G16" s="23">
        <v>9000</v>
      </c>
      <c r="H16" s="17">
        <v>0</v>
      </c>
      <c r="I16" s="17">
        <f>ROUND(G16*H16,2)</f>
        <v>0</v>
      </c>
      <c r="J16" s="20"/>
      <c r="K16" s="21"/>
      <c r="L16" s="22"/>
      <c r="M16" s="25">
        <f t="shared" si="0"/>
        <v>0</v>
      </c>
      <c r="N16" s="26"/>
      <c r="O16" s="27">
        <f t="shared" si="1"/>
        <v>0</v>
      </c>
    </row>
    <row r="17" spans="1:15" ht="15" customHeight="1" x14ac:dyDescent="0.15">
      <c r="A17" s="105"/>
      <c r="B17" s="50" t="s">
        <v>14</v>
      </c>
      <c r="C17" s="16">
        <f t="shared" si="6"/>
        <v>36</v>
      </c>
      <c r="D17" s="17">
        <f t="shared" si="4"/>
        <v>0</v>
      </c>
      <c r="E17" s="18">
        <f t="shared" si="4"/>
        <v>0.9</v>
      </c>
      <c r="F17" s="19">
        <f>ROUND(C17*D17*E17,2)</f>
        <v>0</v>
      </c>
      <c r="G17" s="23">
        <v>9000</v>
      </c>
      <c r="H17" s="17">
        <f t="shared" ref="H17:H18" si="7">H16</f>
        <v>0</v>
      </c>
      <c r="I17" s="17">
        <f t="shared" ref="I17:I18" si="8">ROUND(G17*H17,2)</f>
        <v>0</v>
      </c>
      <c r="J17" s="20"/>
      <c r="K17" s="21"/>
      <c r="L17" s="22"/>
      <c r="M17" s="25">
        <f t="shared" si="0"/>
        <v>0</v>
      </c>
      <c r="N17" s="26"/>
      <c r="O17" s="27">
        <f t="shared" si="1"/>
        <v>0</v>
      </c>
    </row>
    <row r="18" spans="1:15" ht="15" customHeight="1" x14ac:dyDescent="0.15">
      <c r="A18" s="105"/>
      <c r="B18" s="50" t="s">
        <v>15</v>
      </c>
      <c r="C18" s="16">
        <f t="shared" si="6"/>
        <v>36</v>
      </c>
      <c r="D18" s="17">
        <f t="shared" si="4"/>
        <v>0</v>
      </c>
      <c r="E18" s="18">
        <f t="shared" si="4"/>
        <v>0.9</v>
      </c>
      <c r="F18" s="19">
        <f t="shared" si="2"/>
        <v>0</v>
      </c>
      <c r="G18" s="23">
        <v>9000</v>
      </c>
      <c r="H18" s="17">
        <f t="shared" si="7"/>
        <v>0</v>
      </c>
      <c r="I18" s="17">
        <f t="shared" si="8"/>
        <v>0</v>
      </c>
      <c r="J18" s="20"/>
      <c r="K18" s="21"/>
      <c r="L18" s="22"/>
      <c r="M18" s="25">
        <f t="shared" si="0"/>
        <v>0</v>
      </c>
      <c r="N18" s="26"/>
      <c r="O18" s="27">
        <f t="shared" si="1"/>
        <v>0</v>
      </c>
    </row>
    <row r="19" spans="1:15" ht="15" customHeight="1" x14ac:dyDescent="0.15">
      <c r="A19" s="105"/>
      <c r="B19" s="50" t="s">
        <v>16</v>
      </c>
      <c r="C19" s="16">
        <f t="shared" si="6"/>
        <v>36</v>
      </c>
      <c r="D19" s="17">
        <f t="shared" si="4"/>
        <v>0</v>
      </c>
      <c r="E19" s="18">
        <f t="shared" si="4"/>
        <v>0.9</v>
      </c>
      <c r="F19" s="19">
        <f t="shared" si="2"/>
        <v>0</v>
      </c>
      <c r="G19" s="20"/>
      <c r="H19" s="21"/>
      <c r="I19" s="22"/>
      <c r="J19" s="23">
        <v>9000</v>
      </c>
      <c r="K19" s="17">
        <f>K15</f>
        <v>0</v>
      </c>
      <c r="L19" s="24">
        <f t="shared" ref="L19:L24" si="9">ROUND(J19*K19,2)</f>
        <v>0</v>
      </c>
      <c r="M19" s="25">
        <f t="shared" si="0"/>
        <v>0</v>
      </c>
      <c r="N19" s="26"/>
      <c r="O19" s="27">
        <f t="shared" si="1"/>
        <v>0</v>
      </c>
    </row>
    <row r="20" spans="1:15" ht="15" customHeight="1" x14ac:dyDescent="0.15">
      <c r="A20" s="105"/>
      <c r="B20" s="50" t="s">
        <v>17</v>
      </c>
      <c r="C20" s="16">
        <f t="shared" si="6"/>
        <v>36</v>
      </c>
      <c r="D20" s="17">
        <f t="shared" si="4"/>
        <v>0</v>
      </c>
      <c r="E20" s="18">
        <f t="shared" si="4"/>
        <v>0.9</v>
      </c>
      <c r="F20" s="19">
        <f t="shared" si="2"/>
        <v>0</v>
      </c>
      <c r="G20" s="20"/>
      <c r="H20" s="21"/>
      <c r="I20" s="22"/>
      <c r="J20" s="23">
        <v>8000</v>
      </c>
      <c r="K20" s="17">
        <f t="shared" si="5"/>
        <v>0</v>
      </c>
      <c r="L20" s="24">
        <f t="shared" si="9"/>
        <v>0</v>
      </c>
      <c r="M20" s="25">
        <f t="shared" si="0"/>
        <v>0</v>
      </c>
      <c r="N20" s="26"/>
      <c r="O20" s="27">
        <f t="shared" si="1"/>
        <v>0</v>
      </c>
    </row>
    <row r="21" spans="1:15" ht="15" customHeight="1" x14ac:dyDescent="0.15">
      <c r="A21" s="105"/>
      <c r="B21" s="50" t="s">
        <v>18</v>
      </c>
      <c r="C21" s="16">
        <f t="shared" si="6"/>
        <v>36</v>
      </c>
      <c r="D21" s="17">
        <f t="shared" si="4"/>
        <v>0</v>
      </c>
      <c r="E21" s="18">
        <f t="shared" si="4"/>
        <v>0.9</v>
      </c>
      <c r="F21" s="19">
        <f t="shared" si="2"/>
        <v>0</v>
      </c>
      <c r="G21" s="20"/>
      <c r="H21" s="21"/>
      <c r="I21" s="22"/>
      <c r="J21" s="23">
        <v>9000</v>
      </c>
      <c r="K21" s="17">
        <f t="shared" si="5"/>
        <v>0</v>
      </c>
      <c r="L21" s="24">
        <f t="shared" si="9"/>
        <v>0</v>
      </c>
      <c r="M21" s="25">
        <f t="shared" si="0"/>
        <v>0</v>
      </c>
      <c r="N21" s="26"/>
      <c r="O21" s="27">
        <f t="shared" si="1"/>
        <v>0</v>
      </c>
    </row>
    <row r="22" spans="1:15" ht="15" customHeight="1" x14ac:dyDescent="0.15">
      <c r="A22" s="105"/>
      <c r="B22" s="50" t="s">
        <v>19</v>
      </c>
      <c r="C22" s="16">
        <f t="shared" si="6"/>
        <v>36</v>
      </c>
      <c r="D22" s="17">
        <f t="shared" si="4"/>
        <v>0</v>
      </c>
      <c r="E22" s="18">
        <f t="shared" si="4"/>
        <v>0.9</v>
      </c>
      <c r="F22" s="19">
        <f t="shared" si="2"/>
        <v>0</v>
      </c>
      <c r="G22" s="20"/>
      <c r="H22" s="21"/>
      <c r="I22" s="22"/>
      <c r="J22" s="23">
        <v>8000</v>
      </c>
      <c r="K22" s="17">
        <f t="shared" si="5"/>
        <v>0</v>
      </c>
      <c r="L22" s="24">
        <f t="shared" si="9"/>
        <v>0</v>
      </c>
      <c r="M22" s="25">
        <f t="shared" si="0"/>
        <v>0</v>
      </c>
      <c r="N22" s="26"/>
      <c r="O22" s="27">
        <f t="shared" si="1"/>
        <v>0</v>
      </c>
    </row>
    <row r="23" spans="1:15" ht="15" customHeight="1" x14ac:dyDescent="0.15">
      <c r="A23" s="105"/>
      <c r="B23" s="50" t="s">
        <v>20</v>
      </c>
      <c r="C23" s="16">
        <f t="shared" si="6"/>
        <v>36</v>
      </c>
      <c r="D23" s="17">
        <f t="shared" si="4"/>
        <v>0</v>
      </c>
      <c r="E23" s="18">
        <f t="shared" si="4"/>
        <v>0.9</v>
      </c>
      <c r="F23" s="19">
        <f t="shared" si="2"/>
        <v>0</v>
      </c>
      <c r="G23" s="20"/>
      <c r="H23" s="21"/>
      <c r="I23" s="22"/>
      <c r="J23" s="23">
        <v>8000</v>
      </c>
      <c r="K23" s="17">
        <f t="shared" si="5"/>
        <v>0</v>
      </c>
      <c r="L23" s="24">
        <f t="shared" si="9"/>
        <v>0</v>
      </c>
      <c r="M23" s="25">
        <f t="shared" si="0"/>
        <v>0</v>
      </c>
      <c r="N23" s="26"/>
      <c r="O23" s="27">
        <f t="shared" si="1"/>
        <v>0</v>
      </c>
    </row>
    <row r="24" spans="1:15" ht="15" customHeight="1" thickBot="1" x14ac:dyDescent="0.2">
      <c r="A24" s="105"/>
      <c r="B24" s="53" t="s">
        <v>26</v>
      </c>
      <c r="C24" s="54">
        <f t="shared" si="6"/>
        <v>36</v>
      </c>
      <c r="D24" s="70">
        <f t="shared" si="4"/>
        <v>0</v>
      </c>
      <c r="E24" s="55">
        <f t="shared" si="4"/>
        <v>0.9</v>
      </c>
      <c r="F24" s="56">
        <f t="shared" si="2"/>
        <v>0</v>
      </c>
      <c r="G24" s="58"/>
      <c r="H24" s="59"/>
      <c r="I24" s="60"/>
      <c r="J24" s="66">
        <v>8000</v>
      </c>
      <c r="K24" s="70">
        <f t="shared" si="5"/>
        <v>0</v>
      </c>
      <c r="L24" s="57">
        <f t="shared" si="9"/>
        <v>0</v>
      </c>
      <c r="M24" s="61">
        <f t="shared" si="0"/>
        <v>0</v>
      </c>
      <c r="N24" s="62"/>
      <c r="O24" s="63">
        <f t="shared" si="1"/>
        <v>0</v>
      </c>
    </row>
    <row r="25" spans="1:15" ht="12" customHeight="1" x14ac:dyDescent="0.15">
      <c r="A25" s="106"/>
      <c r="B25" s="98" t="s">
        <v>21</v>
      </c>
      <c r="C25" s="52"/>
      <c r="D25" s="114" t="s">
        <v>45</v>
      </c>
      <c r="E25" s="115"/>
      <c r="F25" s="115"/>
      <c r="G25" s="108">
        <f>SUM(G13:G24,J13:J24)</f>
        <v>104000</v>
      </c>
      <c r="H25" s="65"/>
      <c r="I25" s="33"/>
      <c r="J25" s="33"/>
      <c r="K25" s="33"/>
      <c r="L25" s="33"/>
      <c r="M25" s="110" t="s">
        <v>47</v>
      </c>
      <c r="N25" s="111"/>
      <c r="O25" s="123">
        <f>SUM(O13:O24)</f>
        <v>0</v>
      </c>
    </row>
    <row r="26" spans="1:15" ht="12" customHeight="1" thickBot="1" x14ac:dyDescent="0.2">
      <c r="A26" s="107"/>
      <c r="B26" s="99"/>
      <c r="C26" s="51"/>
      <c r="D26" s="116"/>
      <c r="E26" s="117"/>
      <c r="F26" s="117"/>
      <c r="G26" s="109"/>
      <c r="H26" s="28"/>
      <c r="I26" s="29"/>
      <c r="J26" s="29"/>
      <c r="K26" s="29"/>
      <c r="L26" s="29"/>
      <c r="M26" s="112"/>
      <c r="N26" s="113"/>
      <c r="O26" s="124"/>
    </row>
    <row r="27" spans="1:15" ht="15" customHeight="1" thickBot="1" x14ac:dyDescent="0.2">
      <c r="A27" s="71"/>
      <c r="B27" s="47"/>
      <c r="C27" s="68"/>
      <c r="D27" s="30"/>
      <c r="E27" s="30"/>
      <c r="F27" s="30"/>
      <c r="G27" s="1"/>
      <c r="H27" s="31"/>
      <c r="I27" s="31"/>
      <c r="J27" s="1"/>
      <c r="K27" s="31"/>
      <c r="L27" s="31"/>
      <c r="M27" s="31"/>
      <c r="N27" s="31"/>
      <c r="O27" s="32" t="s">
        <v>41</v>
      </c>
    </row>
    <row r="28" spans="1:15" ht="30" customHeight="1" thickBot="1" x14ac:dyDescent="0.2">
      <c r="A28" s="71"/>
      <c r="B28" s="47"/>
      <c r="C28" s="68"/>
      <c r="D28" s="30"/>
      <c r="E28" s="30"/>
      <c r="F28" s="30"/>
      <c r="G28" s="33"/>
      <c r="H28" s="33"/>
      <c r="I28" s="33"/>
      <c r="J28" s="33"/>
      <c r="K28" s="33"/>
      <c r="L28" s="118" t="s">
        <v>42</v>
      </c>
      <c r="M28" s="119"/>
      <c r="N28" s="120"/>
      <c r="O28" s="43">
        <f>ROUNDDOWN(O25/110*100,0)</f>
        <v>0</v>
      </c>
    </row>
    <row r="29" spans="1:15" ht="6.95" customHeight="1" x14ac:dyDescent="0.15">
      <c r="A29" s="71"/>
      <c r="B29" s="47"/>
      <c r="C29" s="68"/>
      <c r="D29" s="30"/>
      <c r="E29" s="30"/>
      <c r="F29" s="30"/>
      <c r="G29" s="1"/>
      <c r="H29" s="31"/>
      <c r="I29" s="31"/>
      <c r="J29" s="42"/>
      <c r="K29" s="34"/>
      <c r="L29" s="34"/>
      <c r="M29" s="31"/>
      <c r="N29" s="31"/>
      <c r="O29" s="32"/>
    </row>
    <row r="30" spans="1:15" ht="15" customHeight="1" x14ac:dyDescent="0.15">
      <c r="A30" s="104" t="s">
        <v>48</v>
      </c>
      <c r="B30" s="67" t="s">
        <v>23</v>
      </c>
      <c r="C30" s="8">
        <v>36</v>
      </c>
      <c r="D30" s="69">
        <f>D13</f>
        <v>0</v>
      </c>
      <c r="E30" s="9">
        <f>E13</f>
        <v>0.9</v>
      </c>
      <c r="F30" s="10">
        <f>ROUND(C30*D30*E30,2)</f>
        <v>0</v>
      </c>
      <c r="G30" s="11"/>
      <c r="H30" s="12"/>
      <c r="I30" s="13"/>
      <c r="J30" s="23">
        <v>9000</v>
      </c>
      <c r="K30" s="41">
        <f>K13</f>
        <v>0</v>
      </c>
      <c r="L30" s="41">
        <f>ROUND(J30*K30,2)</f>
        <v>0</v>
      </c>
      <c r="M30" s="73">
        <f t="shared" ref="M30:M41" si="10">SUM(I30,L30,)</f>
        <v>0</v>
      </c>
      <c r="N30" s="14"/>
      <c r="O30" s="15">
        <f t="shared" ref="O30:O41" si="11">ROUNDDOWN(F30+M30-N30,0)</f>
        <v>0</v>
      </c>
    </row>
    <row r="31" spans="1:15" ht="15" customHeight="1" x14ac:dyDescent="0.15">
      <c r="A31" s="105"/>
      <c r="B31" s="50" t="s">
        <v>24</v>
      </c>
      <c r="C31" s="16">
        <f>C30</f>
        <v>36</v>
      </c>
      <c r="D31" s="17">
        <f>D30</f>
        <v>0</v>
      </c>
      <c r="E31" s="18">
        <f>E30</f>
        <v>0.9</v>
      </c>
      <c r="F31" s="19">
        <f t="shared" ref="F31:F33" si="12">ROUND(C31*D31*E31,2)</f>
        <v>0</v>
      </c>
      <c r="G31" s="20"/>
      <c r="H31" s="21"/>
      <c r="I31" s="22"/>
      <c r="J31" s="23">
        <v>9000</v>
      </c>
      <c r="K31" s="17">
        <f>K30</f>
        <v>0</v>
      </c>
      <c r="L31" s="17">
        <f t="shared" ref="L31:L32" si="13">ROUND(J31*K31,2)</f>
        <v>0</v>
      </c>
      <c r="M31" s="74">
        <f t="shared" si="10"/>
        <v>0</v>
      </c>
      <c r="N31" s="26"/>
      <c r="O31" s="27">
        <f t="shared" si="11"/>
        <v>0</v>
      </c>
    </row>
    <row r="32" spans="1:15" ht="15" customHeight="1" x14ac:dyDescent="0.15">
      <c r="A32" s="105"/>
      <c r="B32" s="50" t="s">
        <v>25</v>
      </c>
      <c r="C32" s="16">
        <f>C31</f>
        <v>36</v>
      </c>
      <c r="D32" s="17">
        <f t="shared" ref="D32:D41" si="14">D31</f>
        <v>0</v>
      </c>
      <c r="E32" s="18">
        <f>E31</f>
        <v>0.9</v>
      </c>
      <c r="F32" s="19">
        <f t="shared" si="12"/>
        <v>0</v>
      </c>
      <c r="G32" s="20"/>
      <c r="H32" s="21"/>
      <c r="I32" s="22"/>
      <c r="J32" s="23">
        <v>9000</v>
      </c>
      <c r="K32" s="17">
        <f>K31</f>
        <v>0</v>
      </c>
      <c r="L32" s="17">
        <f t="shared" si="13"/>
        <v>0</v>
      </c>
      <c r="M32" s="74">
        <f t="shared" si="10"/>
        <v>0</v>
      </c>
      <c r="N32" s="26"/>
      <c r="O32" s="27">
        <f t="shared" si="11"/>
        <v>0</v>
      </c>
    </row>
    <row r="33" spans="1:15" ht="15" customHeight="1" x14ac:dyDescent="0.15">
      <c r="A33" s="105"/>
      <c r="B33" s="50" t="s">
        <v>13</v>
      </c>
      <c r="C33" s="16">
        <f t="shared" ref="C33:E41" si="15">C32</f>
        <v>36</v>
      </c>
      <c r="D33" s="17">
        <f t="shared" si="14"/>
        <v>0</v>
      </c>
      <c r="E33" s="18">
        <f t="shared" si="15"/>
        <v>0.9</v>
      </c>
      <c r="F33" s="19">
        <f t="shared" si="12"/>
        <v>0</v>
      </c>
      <c r="G33" s="23">
        <v>9000</v>
      </c>
      <c r="H33" s="17">
        <f>H16</f>
        <v>0</v>
      </c>
      <c r="I33" s="17">
        <f>ROUND(G33*H33,2)</f>
        <v>0</v>
      </c>
      <c r="J33" s="20"/>
      <c r="K33" s="21"/>
      <c r="L33" s="22"/>
      <c r="M33" s="25">
        <f t="shared" si="10"/>
        <v>0</v>
      </c>
      <c r="N33" s="26"/>
      <c r="O33" s="27">
        <f t="shared" si="11"/>
        <v>0</v>
      </c>
    </row>
    <row r="34" spans="1:15" ht="15" customHeight="1" x14ac:dyDescent="0.15">
      <c r="A34" s="105"/>
      <c r="B34" s="50" t="s">
        <v>14</v>
      </c>
      <c r="C34" s="16">
        <f t="shared" si="15"/>
        <v>36</v>
      </c>
      <c r="D34" s="17">
        <f t="shared" si="14"/>
        <v>0</v>
      </c>
      <c r="E34" s="18">
        <f t="shared" si="15"/>
        <v>0.9</v>
      </c>
      <c r="F34" s="19">
        <f>ROUND(C34*D34*E34,2)</f>
        <v>0</v>
      </c>
      <c r="G34" s="23">
        <v>9000</v>
      </c>
      <c r="H34" s="17">
        <f t="shared" ref="H34:H35" si="16">H33</f>
        <v>0</v>
      </c>
      <c r="I34" s="17">
        <f t="shared" ref="I34:I35" si="17">ROUND(G34*H34,2)</f>
        <v>0</v>
      </c>
      <c r="J34" s="20"/>
      <c r="K34" s="21"/>
      <c r="L34" s="22"/>
      <c r="M34" s="25">
        <f t="shared" si="10"/>
        <v>0</v>
      </c>
      <c r="N34" s="26"/>
      <c r="O34" s="27">
        <f t="shared" si="11"/>
        <v>0</v>
      </c>
    </row>
    <row r="35" spans="1:15" ht="15" customHeight="1" x14ac:dyDescent="0.15">
      <c r="A35" s="105"/>
      <c r="B35" s="50" t="s">
        <v>15</v>
      </c>
      <c r="C35" s="16">
        <f t="shared" si="15"/>
        <v>36</v>
      </c>
      <c r="D35" s="17">
        <f t="shared" si="14"/>
        <v>0</v>
      </c>
      <c r="E35" s="18">
        <f t="shared" si="15"/>
        <v>0.9</v>
      </c>
      <c r="F35" s="19">
        <f t="shared" ref="F35:F41" si="18">ROUND(C35*D35*E35,2)</f>
        <v>0</v>
      </c>
      <c r="G35" s="23">
        <v>9000</v>
      </c>
      <c r="H35" s="17">
        <f t="shared" si="16"/>
        <v>0</v>
      </c>
      <c r="I35" s="17">
        <f t="shared" si="17"/>
        <v>0</v>
      </c>
      <c r="J35" s="20"/>
      <c r="K35" s="21"/>
      <c r="L35" s="22"/>
      <c r="M35" s="25">
        <f t="shared" si="10"/>
        <v>0</v>
      </c>
      <c r="N35" s="26"/>
      <c r="O35" s="27">
        <f t="shared" si="11"/>
        <v>0</v>
      </c>
    </row>
    <row r="36" spans="1:15" ht="15" customHeight="1" x14ac:dyDescent="0.15">
      <c r="A36" s="105"/>
      <c r="B36" s="50" t="s">
        <v>16</v>
      </c>
      <c r="C36" s="16">
        <f t="shared" si="15"/>
        <v>36</v>
      </c>
      <c r="D36" s="17">
        <f t="shared" si="14"/>
        <v>0</v>
      </c>
      <c r="E36" s="18">
        <f t="shared" si="15"/>
        <v>0.9</v>
      </c>
      <c r="F36" s="19">
        <f t="shared" si="18"/>
        <v>0</v>
      </c>
      <c r="G36" s="20"/>
      <c r="H36" s="21"/>
      <c r="I36" s="22"/>
      <c r="J36" s="23">
        <v>9000</v>
      </c>
      <c r="K36" s="17">
        <f>K32</f>
        <v>0</v>
      </c>
      <c r="L36" s="24">
        <f t="shared" ref="L36:L41" si="19">ROUND(J36*K36,2)</f>
        <v>0</v>
      </c>
      <c r="M36" s="25">
        <f t="shared" si="10"/>
        <v>0</v>
      </c>
      <c r="N36" s="26"/>
      <c r="O36" s="27">
        <f t="shared" si="11"/>
        <v>0</v>
      </c>
    </row>
    <row r="37" spans="1:15" ht="15" customHeight="1" x14ac:dyDescent="0.15">
      <c r="A37" s="105"/>
      <c r="B37" s="50" t="s">
        <v>17</v>
      </c>
      <c r="C37" s="16">
        <f t="shared" si="15"/>
        <v>36</v>
      </c>
      <c r="D37" s="17">
        <f t="shared" si="14"/>
        <v>0</v>
      </c>
      <c r="E37" s="18">
        <f t="shared" si="15"/>
        <v>0.9</v>
      </c>
      <c r="F37" s="19">
        <f t="shared" si="18"/>
        <v>0</v>
      </c>
      <c r="G37" s="20"/>
      <c r="H37" s="21"/>
      <c r="I37" s="22"/>
      <c r="J37" s="23">
        <v>8000</v>
      </c>
      <c r="K37" s="17">
        <f t="shared" ref="K37:K41" si="20">K36</f>
        <v>0</v>
      </c>
      <c r="L37" s="24">
        <f t="shared" si="19"/>
        <v>0</v>
      </c>
      <c r="M37" s="25">
        <f t="shared" si="10"/>
        <v>0</v>
      </c>
      <c r="N37" s="26"/>
      <c r="O37" s="27">
        <f t="shared" si="11"/>
        <v>0</v>
      </c>
    </row>
    <row r="38" spans="1:15" ht="15" customHeight="1" x14ac:dyDescent="0.15">
      <c r="A38" s="105"/>
      <c r="B38" s="50" t="s">
        <v>18</v>
      </c>
      <c r="C38" s="16">
        <f t="shared" si="15"/>
        <v>36</v>
      </c>
      <c r="D38" s="17">
        <f t="shared" si="14"/>
        <v>0</v>
      </c>
      <c r="E38" s="18">
        <f t="shared" si="15"/>
        <v>0.9</v>
      </c>
      <c r="F38" s="19">
        <f t="shared" si="18"/>
        <v>0</v>
      </c>
      <c r="G38" s="20"/>
      <c r="H38" s="21"/>
      <c r="I38" s="22"/>
      <c r="J38" s="23">
        <v>9000</v>
      </c>
      <c r="K38" s="17">
        <f t="shared" si="20"/>
        <v>0</v>
      </c>
      <c r="L38" s="24">
        <f t="shared" si="19"/>
        <v>0</v>
      </c>
      <c r="M38" s="25">
        <f t="shared" si="10"/>
        <v>0</v>
      </c>
      <c r="N38" s="26"/>
      <c r="O38" s="27">
        <f t="shared" si="11"/>
        <v>0</v>
      </c>
    </row>
    <row r="39" spans="1:15" ht="15" customHeight="1" x14ac:dyDescent="0.15">
      <c r="A39" s="105"/>
      <c r="B39" s="50" t="s">
        <v>19</v>
      </c>
      <c r="C39" s="16">
        <f t="shared" si="15"/>
        <v>36</v>
      </c>
      <c r="D39" s="17">
        <f t="shared" si="14"/>
        <v>0</v>
      </c>
      <c r="E39" s="18">
        <f t="shared" si="15"/>
        <v>0.9</v>
      </c>
      <c r="F39" s="19">
        <f t="shared" si="18"/>
        <v>0</v>
      </c>
      <c r="G39" s="20"/>
      <c r="H39" s="21"/>
      <c r="I39" s="22"/>
      <c r="J39" s="23">
        <v>8000</v>
      </c>
      <c r="K39" s="17">
        <f t="shared" si="20"/>
        <v>0</v>
      </c>
      <c r="L39" s="24">
        <f t="shared" si="19"/>
        <v>0</v>
      </c>
      <c r="M39" s="25">
        <f t="shared" si="10"/>
        <v>0</v>
      </c>
      <c r="N39" s="26"/>
      <c r="O39" s="27">
        <f t="shared" si="11"/>
        <v>0</v>
      </c>
    </row>
    <row r="40" spans="1:15" ht="15" customHeight="1" x14ac:dyDescent="0.15">
      <c r="A40" s="105"/>
      <c r="B40" s="50" t="s">
        <v>20</v>
      </c>
      <c r="C40" s="16">
        <f t="shared" si="15"/>
        <v>36</v>
      </c>
      <c r="D40" s="17">
        <f t="shared" si="14"/>
        <v>0</v>
      </c>
      <c r="E40" s="18">
        <f t="shared" si="15"/>
        <v>0.9</v>
      </c>
      <c r="F40" s="19">
        <f t="shared" si="18"/>
        <v>0</v>
      </c>
      <c r="G40" s="20"/>
      <c r="H40" s="21"/>
      <c r="I40" s="22"/>
      <c r="J40" s="23">
        <v>8000</v>
      </c>
      <c r="K40" s="17">
        <f t="shared" si="20"/>
        <v>0</v>
      </c>
      <c r="L40" s="24">
        <f t="shared" si="19"/>
        <v>0</v>
      </c>
      <c r="M40" s="25">
        <f t="shared" si="10"/>
        <v>0</v>
      </c>
      <c r="N40" s="26"/>
      <c r="O40" s="27">
        <f t="shared" si="11"/>
        <v>0</v>
      </c>
    </row>
    <row r="41" spans="1:15" ht="15" customHeight="1" thickBot="1" x14ac:dyDescent="0.2">
      <c r="A41" s="105"/>
      <c r="B41" s="53" t="s">
        <v>26</v>
      </c>
      <c r="C41" s="54">
        <f t="shared" si="15"/>
        <v>36</v>
      </c>
      <c r="D41" s="70">
        <f t="shared" si="14"/>
        <v>0</v>
      </c>
      <c r="E41" s="55">
        <f t="shared" si="15"/>
        <v>0.9</v>
      </c>
      <c r="F41" s="56">
        <f t="shared" si="18"/>
        <v>0</v>
      </c>
      <c r="G41" s="58"/>
      <c r="H41" s="59"/>
      <c r="I41" s="60"/>
      <c r="J41" s="66">
        <v>8000</v>
      </c>
      <c r="K41" s="70">
        <f t="shared" si="20"/>
        <v>0</v>
      </c>
      <c r="L41" s="57">
        <f t="shared" si="19"/>
        <v>0</v>
      </c>
      <c r="M41" s="61">
        <f t="shared" si="10"/>
        <v>0</v>
      </c>
      <c r="N41" s="62"/>
      <c r="O41" s="63">
        <f t="shared" si="11"/>
        <v>0</v>
      </c>
    </row>
    <row r="42" spans="1:15" ht="12" customHeight="1" x14ac:dyDescent="0.15">
      <c r="A42" s="106"/>
      <c r="B42" s="98" t="s">
        <v>21</v>
      </c>
      <c r="C42" s="52"/>
      <c r="D42" s="114" t="s">
        <v>49</v>
      </c>
      <c r="E42" s="115"/>
      <c r="F42" s="115"/>
      <c r="G42" s="108">
        <f>SUM(G30:G41,J30:J41)</f>
        <v>104000</v>
      </c>
      <c r="H42" s="65"/>
      <c r="I42" s="33"/>
      <c r="J42" s="33"/>
      <c r="K42" s="33"/>
      <c r="L42" s="33"/>
      <c r="M42" s="110" t="s">
        <v>50</v>
      </c>
      <c r="N42" s="111"/>
      <c r="O42" s="123">
        <f>SUM(O30:O41)</f>
        <v>0</v>
      </c>
    </row>
    <row r="43" spans="1:15" ht="12" customHeight="1" thickBot="1" x14ac:dyDescent="0.2">
      <c r="A43" s="107"/>
      <c r="B43" s="99"/>
      <c r="C43" s="51"/>
      <c r="D43" s="116"/>
      <c r="E43" s="117"/>
      <c r="F43" s="117"/>
      <c r="G43" s="109"/>
      <c r="H43" s="28"/>
      <c r="I43" s="29"/>
      <c r="J43" s="29"/>
      <c r="K43" s="29"/>
      <c r="L43" s="29"/>
      <c r="M43" s="112"/>
      <c r="N43" s="113"/>
      <c r="O43" s="124"/>
    </row>
    <row r="44" spans="1:15" ht="15" customHeight="1" thickBot="1" x14ac:dyDescent="0.2">
      <c r="A44" s="71"/>
      <c r="B44" s="47"/>
      <c r="C44" s="68"/>
      <c r="D44" s="30"/>
      <c r="E44" s="30"/>
      <c r="F44" s="30"/>
      <c r="G44" s="1"/>
      <c r="H44" s="31"/>
      <c r="I44" s="31"/>
      <c r="J44" s="1"/>
      <c r="K44" s="31"/>
      <c r="L44" s="31"/>
      <c r="M44" s="31"/>
      <c r="N44" s="31"/>
      <c r="O44" s="32" t="s">
        <v>41</v>
      </c>
    </row>
    <row r="45" spans="1:15" ht="30" customHeight="1" thickBot="1" x14ac:dyDescent="0.2">
      <c r="A45" s="71"/>
      <c r="B45" s="47"/>
      <c r="C45" s="68"/>
      <c r="D45" s="30"/>
      <c r="E45" s="30"/>
      <c r="F45" s="30"/>
      <c r="G45" s="33"/>
      <c r="H45" s="33"/>
      <c r="I45" s="33"/>
      <c r="J45" s="33"/>
      <c r="K45" s="33"/>
      <c r="L45" s="118" t="s">
        <v>42</v>
      </c>
      <c r="M45" s="119"/>
      <c r="N45" s="120"/>
      <c r="O45" s="43">
        <f>ROUNDDOWN(O42/110*100,0)</f>
        <v>0</v>
      </c>
    </row>
    <row r="46" spans="1:15" ht="6.95" customHeight="1" x14ac:dyDescent="0.15">
      <c r="A46" s="71"/>
      <c r="B46" s="47"/>
      <c r="C46" s="68"/>
      <c r="D46" s="30"/>
      <c r="E46" s="30"/>
      <c r="F46" s="30"/>
      <c r="G46" s="42"/>
      <c r="H46" s="34"/>
      <c r="I46" s="34"/>
      <c r="J46" s="42"/>
      <c r="K46" s="34"/>
      <c r="L46" s="34"/>
      <c r="M46" s="34"/>
      <c r="N46" s="34"/>
      <c r="O46" s="35"/>
    </row>
    <row r="47" spans="1:15" ht="15" customHeight="1" x14ac:dyDescent="0.15">
      <c r="A47" s="104" t="s">
        <v>51</v>
      </c>
      <c r="B47" s="67" t="s">
        <v>23</v>
      </c>
      <c r="C47" s="8">
        <v>36</v>
      </c>
      <c r="D47" s="69">
        <f>D30</f>
        <v>0</v>
      </c>
      <c r="E47" s="9">
        <f>E30</f>
        <v>0.9</v>
      </c>
      <c r="F47" s="10">
        <f>ROUND(C47*D47*E47,2)</f>
        <v>0</v>
      </c>
      <c r="G47" s="11"/>
      <c r="H47" s="12"/>
      <c r="I47" s="13"/>
      <c r="J47" s="23">
        <v>9000</v>
      </c>
      <c r="K47" s="41">
        <f>K30</f>
        <v>0</v>
      </c>
      <c r="L47" s="41">
        <f>ROUND(J47*K47,2)</f>
        <v>0</v>
      </c>
      <c r="M47" s="73">
        <f t="shared" ref="M47:M58" si="21">SUM(I47,L47,)</f>
        <v>0</v>
      </c>
      <c r="N47" s="14"/>
      <c r="O47" s="15">
        <f t="shared" ref="O47:O58" si="22">ROUNDDOWN(F47+M47-N47,0)</f>
        <v>0</v>
      </c>
    </row>
    <row r="48" spans="1:15" ht="15" customHeight="1" x14ac:dyDescent="0.15">
      <c r="A48" s="105"/>
      <c r="B48" s="50" t="s">
        <v>24</v>
      </c>
      <c r="C48" s="16">
        <f>C47</f>
        <v>36</v>
      </c>
      <c r="D48" s="17">
        <f>D47</f>
        <v>0</v>
      </c>
      <c r="E48" s="18">
        <f>E47</f>
        <v>0.9</v>
      </c>
      <c r="F48" s="19">
        <f t="shared" ref="F48:F50" si="23">ROUND(C48*D48*E48,2)</f>
        <v>0</v>
      </c>
      <c r="G48" s="20"/>
      <c r="H48" s="21"/>
      <c r="I48" s="22"/>
      <c r="J48" s="23">
        <v>9000</v>
      </c>
      <c r="K48" s="17">
        <f>K47</f>
        <v>0</v>
      </c>
      <c r="L48" s="17">
        <f t="shared" ref="L48:L49" si="24">ROUND(J48*K48,2)</f>
        <v>0</v>
      </c>
      <c r="M48" s="74">
        <f t="shared" si="21"/>
        <v>0</v>
      </c>
      <c r="N48" s="26"/>
      <c r="O48" s="27">
        <f t="shared" si="22"/>
        <v>0</v>
      </c>
    </row>
    <row r="49" spans="1:15" ht="15" customHeight="1" x14ac:dyDescent="0.15">
      <c r="A49" s="105"/>
      <c r="B49" s="50" t="s">
        <v>25</v>
      </c>
      <c r="C49" s="16">
        <f>C48</f>
        <v>36</v>
      </c>
      <c r="D49" s="17">
        <f t="shared" ref="D49:D58" si="25">D48</f>
        <v>0</v>
      </c>
      <c r="E49" s="18">
        <f>E48</f>
        <v>0.9</v>
      </c>
      <c r="F49" s="19">
        <f t="shared" si="23"/>
        <v>0</v>
      </c>
      <c r="G49" s="20"/>
      <c r="H49" s="21"/>
      <c r="I49" s="22"/>
      <c r="J49" s="23">
        <v>9000</v>
      </c>
      <c r="K49" s="17">
        <f>K48</f>
        <v>0</v>
      </c>
      <c r="L49" s="17">
        <f t="shared" si="24"/>
        <v>0</v>
      </c>
      <c r="M49" s="74">
        <f t="shared" si="21"/>
        <v>0</v>
      </c>
      <c r="N49" s="26"/>
      <c r="O49" s="27">
        <f t="shared" si="22"/>
        <v>0</v>
      </c>
    </row>
    <row r="50" spans="1:15" ht="15" customHeight="1" x14ac:dyDescent="0.15">
      <c r="A50" s="105"/>
      <c r="B50" s="50" t="s">
        <v>13</v>
      </c>
      <c r="C50" s="16">
        <f t="shared" ref="C50:E58" si="26">C49</f>
        <v>36</v>
      </c>
      <c r="D50" s="17">
        <f t="shared" si="25"/>
        <v>0</v>
      </c>
      <c r="E50" s="18">
        <f t="shared" si="26"/>
        <v>0.9</v>
      </c>
      <c r="F50" s="19">
        <f t="shared" si="23"/>
        <v>0</v>
      </c>
      <c r="G50" s="23">
        <v>9000</v>
      </c>
      <c r="H50" s="17">
        <f>H33</f>
        <v>0</v>
      </c>
      <c r="I50" s="17">
        <f>ROUND(G50*H50,2)</f>
        <v>0</v>
      </c>
      <c r="J50" s="20"/>
      <c r="K50" s="21"/>
      <c r="L50" s="22"/>
      <c r="M50" s="25">
        <f t="shared" si="21"/>
        <v>0</v>
      </c>
      <c r="N50" s="26"/>
      <c r="O50" s="27">
        <f t="shared" si="22"/>
        <v>0</v>
      </c>
    </row>
    <row r="51" spans="1:15" ht="15" customHeight="1" x14ac:dyDescent="0.15">
      <c r="A51" s="105"/>
      <c r="B51" s="50" t="s">
        <v>14</v>
      </c>
      <c r="C51" s="16">
        <f t="shared" si="26"/>
        <v>36</v>
      </c>
      <c r="D51" s="17">
        <f t="shared" si="25"/>
        <v>0</v>
      </c>
      <c r="E51" s="18">
        <f t="shared" si="26"/>
        <v>0.9</v>
      </c>
      <c r="F51" s="19">
        <f>ROUND(C51*D51*E51,2)</f>
        <v>0</v>
      </c>
      <c r="G51" s="23">
        <v>9000</v>
      </c>
      <c r="H51" s="17">
        <f t="shared" ref="H51:H52" si="27">H50</f>
        <v>0</v>
      </c>
      <c r="I51" s="17">
        <f t="shared" ref="I51:I52" si="28">ROUND(G51*H51,2)</f>
        <v>0</v>
      </c>
      <c r="J51" s="20"/>
      <c r="K51" s="21"/>
      <c r="L51" s="22"/>
      <c r="M51" s="25">
        <f t="shared" si="21"/>
        <v>0</v>
      </c>
      <c r="N51" s="26"/>
      <c r="O51" s="27">
        <f t="shared" si="22"/>
        <v>0</v>
      </c>
    </row>
    <row r="52" spans="1:15" ht="15" customHeight="1" x14ac:dyDescent="0.15">
      <c r="A52" s="105"/>
      <c r="B52" s="50" t="s">
        <v>15</v>
      </c>
      <c r="C52" s="16">
        <f t="shared" si="26"/>
        <v>36</v>
      </c>
      <c r="D52" s="17">
        <f t="shared" si="25"/>
        <v>0</v>
      </c>
      <c r="E52" s="18">
        <f t="shared" si="26"/>
        <v>0.9</v>
      </c>
      <c r="F52" s="19">
        <f t="shared" ref="F52:F58" si="29">ROUND(C52*D52*E52,2)</f>
        <v>0</v>
      </c>
      <c r="G52" s="23">
        <v>9000</v>
      </c>
      <c r="H52" s="17">
        <f t="shared" si="27"/>
        <v>0</v>
      </c>
      <c r="I52" s="17">
        <f t="shared" si="28"/>
        <v>0</v>
      </c>
      <c r="J52" s="20"/>
      <c r="K52" s="21"/>
      <c r="L52" s="22"/>
      <c r="M52" s="25">
        <f t="shared" si="21"/>
        <v>0</v>
      </c>
      <c r="N52" s="26"/>
      <c r="O52" s="27">
        <f t="shared" si="22"/>
        <v>0</v>
      </c>
    </row>
    <row r="53" spans="1:15" ht="15" customHeight="1" x14ac:dyDescent="0.15">
      <c r="A53" s="105"/>
      <c r="B53" s="50" t="s">
        <v>16</v>
      </c>
      <c r="C53" s="16">
        <f t="shared" si="26"/>
        <v>36</v>
      </c>
      <c r="D53" s="17">
        <f t="shared" si="25"/>
        <v>0</v>
      </c>
      <c r="E53" s="18">
        <f t="shared" si="26"/>
        <v>0.9</v>
      </c>
      <c r="F53" s="19">
        <f t="shared" si="29"/>
        <v>0</v>
      </c>
      <c r="G53" s="20"/>
      <c r="H53" s="21"/>
      <c r="I53" s="22"/>
      <c r="J53" s="23">
        <v>9000</v>
      </c>
      <c r="K53" s="17">
        <f>K49</f>
        <v>0</v>
      </c>
      <c r="L53" s="24">
        <f t="shared" ref="L53:L58" si="30">ROUND(J53*K53,2)</f>
        <v>0</v>
      </c>
      <c r="M53" s="25">
        <f t="shared" si="21"/>
        <v>0</v>
      </c>
      <c r="N53" s="26"/>
      <c r="O53" s="27">
        <f t="shared" si="22"/>
        <v>0</v>
      </c>
    </row>
    <row r="54" spans="1:15" ht="15" customHeight="1" x14ac:dyDescent="0.15">
      <c r="A54" s="105"/>
      <c r="B54" s="50" t="s">
        <v>17</v>
      </c>
      <c r="C54" s="16">
        <f t="shared" si="26"/>
        <v>36</v>
      </c>
      <c r="D54" s="17">
        <f t="shared" si="25"/>
        <v>0</v>
      </c>
      <c r="E54" s="18">
        <f t="shared" si="26"/>
        <v>0.9</v>
      </c>
      <c r="F54" s="19">
        <f t="shared" si="29"/>
        <v>0</v>
      </c>
      <c r="G54" s="20"/>
      <c r="H54" s="21"/>
      <c r="I54" s="22"/>
      <c r="J54" s="23">
        <v>8000</v>
      </c>
      <c r="K54" s="17">
        <f t="shared" ref="K54:K58" si="31">K53</f>
        <v>0</v>
      </c>
      <c r="L54" s="24">
        <f t="shared" si="30"/>
        <v>0</v>
      </c>
      <c r="M54" s="25">
        <f t="shared" si="21"/>
        <v>0</v>
      </c>
      <c r="N54" s="26"/>
      <c r="O54" s="27">
        <f t="shared" si="22"/>
        <v>0</v>
      </c>
    </row>
    <row r="55" spans="1:15" ht="15" customHeight="1" x14ac:dyDescent="0.15">
      <c r="A55" s="105"/>
      <c r="B55" s="50" t="s">
        <v>18</v>
      </c>
      <c r="C55" s="16">
        <f t="shared" si="26"/>
        <v>36</v>
      </c>
      <c r="D55" s="17">
        <f t="shared" si="25"/>
        <v>0</v>
      </c>
      <c r="E55" s="18">
        <f t="shared" si="26"/>
        <v>0.9</v>
      </c>
      <c r="F55" s="19">
        <f t="shared" si="29"/>
        <v>0</v>
      </c>
      <c r="G55" s="20"/>
      <c r="H55" s="21"/>
      <c r="I55" s="22"/>
      <c r="J55" s="23">
        <v>9000</v>
      </c>
      <c r="K55" s="17">
        <f t="shared" si="31"/>
        <v>0</v>
      </c>
      <c r="L55" s="24">
        <f t="shared" si="30"/>
        <v>0</v>
      </c>
      <c r="M55" s="25">
        <f t="shared" si="21"/>
        <v>0</v>
      </c>
      <c r="N55" s="26"/>
      <c r="O55" s="27">
        <f t="shared" si="22"/>
        <v>0</v>
      </c>
    </row>
    <row r="56" spans="1:15" ht="15" customHeight="1" x14ac:dyDescent="0.15">
      <c r="A56" s="105"/>
      <c r="B56" s="50" t="s">
        <v>19</v>
      </c>
      <c r="C56" s="16">
        <f t="shared" si="26"/>
        <v>36</v>
      </c>
      <c r="D56" s="17">
        <f t="shared" si="25"/>
        <v>0</v>
      </c>
      <c r="E56" s="18">
        <f t="shared" si="26"/>
        <v>0.9</v>
      </c>
      <c r="F56" s="19">
        <f t="shared" si="29"/>
        <v>0</v>
      </c>
      <c r="G56" s="20"/>
      <c r="H56" s="21"/>
      <c r="I56" s="22"/>
      <c r="J56" s="23">
        <v>8000</v>
      </c>
      <c r="K56" s="17">
        <f t="shared" si="31"/>
        <v>0</v>
      </c>
      <c r="L56" s="24">
        <f t="shared" si="30"/>
        <v>0</v>
      </c>
      <c r="M56" s="25">
        <f t="shared" si="21"/>
        <v>0</v>
      </c>
      <c r="N56" s="26"/>
      <c r="O56" s="27">
        <f t="shared" si="22"/>
        <v>0</v>
      </c>
    </row>
    <row r="57" spans="1:15" ht="15" customHeight="1" x14ac:dyDescent="0.15">
      <c r="A57" s="105"/>
      <c r="B57" s="50" t="s">
        <v>20</v>
      </c>
      <c r="C57" s="16">
        <f t="shared" si="26"/>
        <v>36</v>
      </c>
      <c r="D57" s="17">
        <f t="shared" si="25"/>
        <v>0</v>
      </c>
      <c r="E57" s="18">
        <f t="shared" si="26"/>
        <v>0.9</v>
      </c>
      <c r="F57" s="19">
        <f t="shared" si="29"/>
        <v>0</v>
      </c>
      <c r="G57" s="20"/>
      <c r="H57" s="21"/>
      <c r="I57" s="22"/>
      <c r="J57" s="23">
        <v>8000</v>
      </c>
      <c r="K57" s="17">
        <f t="shared" si="31"/>
        <v>0</v>
      </c>
      <c r="L57" s="24">
        <f t="shared" si="30"/>
        <v>0</v>
      </c>
      <c r="M57" s="25">
        <f t="shared" si="21"/>
        <v>0</v>
      </c>
      <c r="N57" s="26"/>
      <c r="O57" s="27">
        <f t="shared" si="22"/>
        <v>0</v>
      </c>
    </row>
    <row r="58" spans="1:15" ht="15" customHeight="1" thickBot="1" x14ac:dyDescent="0.2">
      <c r="A58" s="105"/>
      <c r="B58" s="53" t="s">
        <v>26</v>
      </c>
      <c r="C58" s="54">
        <f t="shared" si="26"/>
        <v>36</v>
      </c>
      <c r="D58" s="70">
        <f t="shared" si="25"/>
        <v>0</v>
      </c>
      <c r="E58" s="55">
        <f t="shared" si="26"/>
        <v>0.9</v>
      </c>
      <c r="F58" s="56">
        <f t="shared" si="29"/>
        <v>0</v>
      </c>
      <c r="G58" s="58"/>
      <c r="H58" s="59"/>
      <c r="I58" s="60"/>
      <c r="J58" s="66">
        <v>8000</v>
      </c>
      <c r="K58" s="70">
        <f t="shared" si="31"/>
        <v>0</v>
      </c>
      <c r="L58" s="57">
        <f t="shared" si="30"/>
        <v>0</v>
      </c>
      <c r="M58" s="61">
        <f t="shared" si="21"/>
        <v>0</v>
      </c>
      <c r="N58" s="62"/>
      <c r="O58" s="63">
        <f t="shared" si="22"/>
        <v>0</v>
      </c>
    </row>
    <row r="59" spans="1:15" ht="12" customHeight="1" x14ac:dyDescent="0.15">
      <c r="A59" s="106"/>
      <c r="B59" s="98" t="s">
        <v>21</v>
      </c>
      <c r="C59" s="52"/>
      <c r="D59" s="114" t="s">
        <v>52</v>
      </c>
      <c r="E59" s="115"/>
      <c r="F59" s="115"/>
      <c r="G59" s="108">
        <f>SUM(G47:G58,J47:J58)</f>
        <v>104000</v>
      </c>
      <c r="H59" s="65"/>
      <c r="I59" s="33"/>
      <c r="J59" s="33"/>
      <c r="K59" s="33"/>
      <c r="L59" s="33"/>
      <c r="M59" s="110" t="s">
        <v>53</v>
      </c>
      <c r="N59" s="111"/>
      <c r="O59" s="123">
        <f>SUM(O47:O58)</f>
        <v>0</v>
      </c>
    </row>
    <row r="60" spans="1:15" ht="12" customHeight="1" thickBot="1" x14ac:dyDescent="0.2">
      <c r="A60" s="107"/>
      <c r="B60" s="99"/>
      <c r="C60" s="51"/>
      <c r="D60" s="116"/>
      <c r="E60" s="117"/>
      <c r="F60" s="117"/>
      <c r="G60" s="109"/>
      <c r="H60" s="28"/>
      <c r="I60" s="29"/>
      <c r="J60" s="29"/>
      <c r="K60" s="29"/>
      <c r="L60" s="29"/>
      <c r="M60" s="112"/>
      <c r="N60" s="113"/>
      <c r="O60" s="124"/>
    </row>
    <row r="61" spans="1:15" ht="15" customHeight="1" thickBot="1" x14ac:dyDescent="0.2">
      <c r="A61" s="40"/>
      <c r="B61" s="40"/>
      <c r="C61" s="40"/>
      <c r="D61" s="30"/>
      <c r="E61" s="30"/>
      <c r="F61" s="30"/>
      <c r="G61" s="1"/>
      <c r="H61" s="31"/>
      <c r="I61" s="31"/>
      <c r="J61" s="1"/>
      <c r="K61" s="31"/>
      <c r="L61" s="31"/>
      <c r="M61" s="31"/>
      <c r="N61" s="31"/>
      <c r="O61" s="32" t="s">
        <v>41</v>
      </c>
    </row>
    <row r="62" spans="1:15" ht="30" customHeight="1" thickBot="1" x14ac:dyDescent="0.2">
      <c r="A62" s="1"/>
      <c r="B62" s="1"/>
      <c r="C62" s="1"/>
      <c r="D62" s="30"/>
      <c r="E62" s="30"/>
      <c r="F62" s="30"/>
      <c r="G62" s="33"/>
      <c r="H62" s="33"/>
      <c r="I62" s="33"/>
      <c r="J62" s="33"/>
      <c r="K62" s="33"/>
      <c r="L62" s="118" t="s">
        <v>42</v>
      </c>
      <c r="M62" s="119"/>
      <c r="N62" s="120"/>
      <c r="O62" s="43">
        <f>ROUNDDOWN(O59/110*100,0)</f>
        <v>0</v>
      </c>
    </row>
    <row r="63" spans="1:15" ht="6.95" customHeight="1" thickBot="1" x14ac:dyDescent="0.2">
      <c r="A63" s="1"/>
      <c r="B63" s="1"/>
      <c r="C63" s="1"/>
      <c r="D63" s="30"/>
      <c r="E63" s="30"/>
      <c r="F63" s="30"/>
      <c r="G63" s="1"/>
      <c r="H63" s="31"/>
      <c r="I63" s="31"/>
      <c r="J63" s="1"/>
      <c r="K63" s="31"/>
      <c r="L63" s="31"/>
      <c r="M63" s="44"/>
      <c r="N63" s="44"/>
      <c r="O63" s="45"/>
    </row>
    <row r="64" spans="1:15" ht="15" customHeight="1" x14ac:dyDescent="0.15">
      <c r="A64" s="1"/>
      <c r="B64" s="30"/>
      <c r="C64" s="1"/>
      <c r="D64" s="121" t="s">
        <v>36</v>
      </c>
      <c r="E64" s="122"/>
      <c r="F64" s="122"/>
      <c r="G64" s="125">
        <f>G25+G42+G59</f>
        <v>312000</v>
      </c>
      <c r="H64" s="36"/>
      <c r="I64" s="37"/>
      <c r="J64" s="37"/>
      <c r="K64" s="37"/>
      <c r="L64" s="37"/>
      <c r="M64" s="126" t="s">
        <v>46</v>
      </c>
      <c r="N64" s="127"/>
      <c r="O64" s="130">
        <f>SUM(O28,O45,O62)</f>
        <v>0</v>
      </c>
    </row>
    <row r="65" spans="1:15" ht="15" customHeight="1" thickBot="1" x14ac:dyDescent="0.2">
      <c r="A65" s="32"/>
      <c r="B65" s="1"/>
      <c r="C65" s="32"/>
      <c r="D65" s="116"/>
      <c r="E65" s="117"/>
      <c r="F65" s="117"/>
      <c r="G65" s="124"/>
      <c r="H65" s="38"/>
      <c r="I65" s="39"/>
      <c r="J65" s="39"/>
      <c r="K65" s="39"/>
      <c r="L65" s="39"/>
      <c r="M65" s="128"/>
      <c r="N65" s="129"/>
      <c r="O65" s="131"/>
    </row>
    <row r="66" spans="1:15" ht="7.5" customHeight="1" x14ac:dyDescent="0.15">
      <c r="A66" s="32"/>
      <c r="B66" s="32"/>
      <c r="C66" s="32"/>
    </row>
  </sheetData>
  <mergeCells count="44">
    <mergeCell ref="L62:N62"/>
    <mergeCell ref="D64:F65"/>
    <mergeCell ref="O25:O26"/>
    <mergeCell ref="O42:O43"/>
    <mergeCell ref="O59:O60"/>
    <mergeCell ref="G64:G65"/>
    <mergeCell ref="M64:N65"/>
    <mergeCell ref="O64:O65"/>
    <mergeCell ref="M59:N60"/>
    <mergeCell ref="M25:N26"/>
    <mergeCell ref="A30:A43"/>
    <mergeCell ref="B42:B43"/>
    <mergeCell ref="G42:G43"/>
    <mergeCell ref="M42:N43"/>
    <mergeCell ref="A13:A26"/>
    <mergeCell ref="B25:B26"/>
    <mergeCell ref="G25:G26"/>
    <mergeCell ref="D42:F43"/>
    <mergeCell ref="D25:F26"/>
    <mergeCell ref="D59:F60"/>
    <mergeCell ref="L28:N28"/>
    <mergeCell ref="L45:N45"/>
    <mergeCell ref="J11:J12"/>
    <mergeCell ref="K11:K12"/>
    <mergeCell ref="L11:L12"/>
    <mergeCell ref="A47:A60"/>
    <mergeCell ref="B59:B60"/>
    <mergeCell ref="G59:G60"/>
    <mergeCell ref="A1:E1"/>
    <mergeCell ref="A2:O2"/>
    <mergeCell ref="A9:A12"/>
    <mergeCell ref="B9:B12"/>
    <mergeCell ref="C9:F9"/>
    <mergeCell ref="G9:M9"/>
    <mergeCell ref="C10:C12"/>
    <mergeCell ref="D10:D12"/>
    <mergeCell ref="E10:E12"/>
    <mergeCell ref="F10:F12"/>
    <mergeCell ref="G10:I10"/>
    <mergeCell ref="J10:L10"/>
    <mergeCell ref="M10:M12"/>
    <mergeCell ref="G11:G12"/>
    <mergeCell ref="H11:H12"/>
    <mergeCell ref="I11:I12"/>
  </mergeCells>
  <phoneticPr fontId="2"/>
  <printOptions horizontalCentered="1"/>
  <pageMargins left="0.47244094488188981" right="0.23622047244094491" top="0.19685039370078741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新庄</vt:lpstr>
      <vt:lpstr>新庄!Print_Area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　崇臣</dc:creator>
  <cp:lastModifiedBy>Windows ユーザー</cp:lastModifiedBy>
  <cp:lastPrinted>2025-02-10T05:02:12Z</cp:lastPrinted>
  <dcterms:created xsi:type="dcterms:W3CDTF">2015-10-29T01:51:05Z</dcterms:created>
  <dcterms:modified xsi:type="dcterms:W3CDTF">2025-02-10T05:07:07Z</dcterms:modified>
</cp:coreProperties>
</file>