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72.20.75.22\経理班\08　電力調達入札\R06（入札実施年度！！忘れないでね）\03_一般競争入札\02　高圧（亀島）\04　質問回答\"/>
    </mc:Choice>
  </mc:AlternateContent>
  <bookViews>
    <workbookView xWindow="0" yWindow="0" windowWidth="20490" windowHeight="7155"/>
  </bookViews>
  <sheets>
    <sheet name="亀島" sheetId="6" r:id="rId1"/>
  </sheets>
  <definedNames>
    <definedName name="_Fill" localSheetId="0">#REF!</definedName>
    <definedName name="_Fill">#REF!</definedName>
    <definedName name="_xlnm.Print_Area" localSheetId="0">亀島!$A$1:$R$31</definedName>
    <definedName name="企業局" hidden="1">#REF!</definedName>
  </definedNames>
  <calcPr calcId="162913"/>
</workbook>
</file>

<file path=xl/calcChain.xml><?xml version="1.0" encoding="utf-8"?>
<calcChain xmlns="http://schemas.openxmlformats.org/spreadsheetml/2006/main">
  <c r="J30" i="6" l="1"/>
  <c r="J25" i="6" l="1"/>
  <c r="O24" i="6"/>
  <c r="P24" i="6" s="1"/>
  <c r="O23" i="6"/>
  <c r="P23" i="6" s="1"/>
  <c r="O22" i="6"/>
  <c r="P22" i="6" s="1"/>
  <c r="O21" i="6"/>
  <c r="P21" i="6" s="1"/>
  <c r="O20" i="6"/>
  <c r="P20" i="6" s="1"/>
  <c r="O19" i="6"/>
  <c r="P19" i="6" s="1"/>
  <c r="L18" i="6"/>
  <c r="P18" i="6" s="1"/>
  <c r="L17" i="6"/>
  <c r="P17" i="6" s="1"/>
  <c r="L16" i="6"/>
  <c r="P16" i="6" s="1"/>
  <c r="O15" i="6"/>
  <c r="P15" i="6" s="1"/>
  <c r="O14" i="6"/>
  <c r="P14" i="6" s="1"/>
  <c r="G14" i="6"/>
  <c r="G15" i="6" s="1"/>
  <c r="C14" i="6"/>
  <c r="C15" i="6" s="1"/>
  <c r="O13" i="6"/>
  <c r="P13" i="6" s="1"/>
  <c r="I13" i="6"/>
  <c r="F13" i="6"/>
  <c r="R13" i="6" l="1"/>
  <c r="I14" i="6"/>
  <c r="I15" i="6"/>
  <c r="G16" i="6"/>
  <c r="C16" i="6"/>
  <c r="F15" i="6"/>
  <c r="F14" i="6"/>
  <c r="R15" i="6" l="1"/>
  <c r="R14" i="6"/>
  <c r="F16" i="6"/>
  <c r="C17" i="6"/>
  <c r="G17" i="6"/>
  <c r="I16" i="6"/>
  <c r="R16" i="6" l="1"/>
  <c r="G18" i="6"/>
  <c r="I17" i="6"/>
  <c r="F17" i="6"/>
  <c r="R17" i="6" s="1"/>
  <c r="C18" i="6"/>
  <c r="C19" i="6" l="1"/>
  <c r="F18" i="6"/>
  <c r="I18" i="6"/>
  <c r="G19" i="6"/>
  <c r="C20" i="6" l="1"/>
  <c r="F19" i="6"/>
  <c r="G20" i="6"/>
  <c r="I19" i="6"/>
  <c r="R18" i="6"/>
  <c r="G21" i="6" l="1"/>
  <c r="I20" i="6"/>
  <c r="R19" i="6"/>
  <c r="F20" i="6"/>
  <c r="C21" i="6"/>
  <c r="G22" i="6" l="1"/>
  <c r="I21" i="6"/>
  <c r="F21" i="6"/>
  <c r="C22" i="6"/>
  <c r="R20" i="6"/>
  <c r="I22" i="6" l="1"/>
  <c r="G23" i="6"/>
  <c r="C23" i="6"/>
  <c r="F22" i="6"/>
  <c r="R21" i="6"/>
  <c r="I23" i="6" l="1"/>
  <c r="G24" i="6"/>
  <c r="I24" i="6" s="1"/>
  <c r="R22" i="6"/>
  <c r="C24" i="6"/>
  <c r="F24" i="6" s="1"/>
  <c r="F23" i="6"/>
  <c r="R23" i="6" s="1"/>
  <c r="R24" i="6" l="1"/>
  <c r="R25" i="6" s="1"/>
  <c r="R28" i="6" s="1"/>
  <c r="R30" i="6" s="1"/>
</calcChain>
</file>

<file path=xl/sharedStrings.xml><?xml version="1.0" encoding="utf-8"?>
<sst xmlns="http://schemas.openxmlformats.org/spreadsheetml/2006/main" count="53" uniqueCount="49">
  <si>
    <t>入札付属書（積算内訳書）（第　　　回）</t>
    <rPh sb="0" eb="2">
      <t>ニュウサツ</t>
    </rPh>
    <rPh sb="2" eb="5">
      <t>フゾクショ</t>
    </rPh>
    <rPh sb="6" eb="8">
      <t>セキサン</t>
    </rPh>
    <rPh sb="8" eb="11">
      <t>ウチワケショ</t>
    </rPh>
    <rPh sb="13" eb="14">
      <t>ダイ</t>
    </rPh>
    <rPh sb="17" eb="18">
      <t>カイ</t>
    </rPh>
    <phoneticPr fontId="3"/>
  </si>
  <si>
    <t>入札参加者</t>
    <rPh sb="0" eb="2">
      <t>ニュウサツ</t>
    </rPh>
    <rPh sb="2" eb="5">
      <t>サンカシャ</t>
    </rPh>
    <phoneticPr fontId="3"/>
  </si>
  <si>
    <t>（住所）</t>
    <rPh sb="1" eb="3">
      <t>ジュウショ</t>
    </rPh>
    <phoneticPr fontId="3"/>
  </si>
  <si>
    <t>（名称）</t>
    <rPh sb="1" eb="3">
      <t>メイショウ</t>
    </rPh>
    <phoneticPr fontId="3"/>
  </si>
  <si>
    <t>（単位：円）</t>
    <rPh sb="1" eb="3">
      <t>タンイ</t>
    </rPh>
    <rPh sb="4" eb="5">
      <t>エン</t>
    </rPh>
    <phoneticPr fontId="3"/>
  </si>
  <si>
    <t>年度</t>
    <rPh sb="0" eb="2">
      <t>ネンド</t>
    </rPh>
    <phoneticPr fontId="3"/>
  </si>
  <si>
    <t>使用月</t>
    <rPh sb="0" eb="2">
      <t>シヨウ</t>
    </rPh>
    <rPh sb="2" eb="3">
      <t>ツキ</t>
    </rPh>
    <phoneticPr fontId="3"/>
  </si>
  <si>
    <t>基　本　料　金</t>
    <rPh sb="0" eb="3">
      <t>キホン</t>
    </rPh>
    <rPh sb="4" eb="7">
      <t>リョウキン</t>
    </rPh>
    <phoneticPr fontId="3"/>
  </si>
  <si>
    <t>月額合計</t>
    <rPh sb="0" eb="2">
      <t>ゲツガク</t>
    </rPh>
    <rPh sb="2" eb="4">
      <t>ゴウケイ</t>
    </rPh>
    <phoneticPr fontId="3"/>
  </si>
  <si>
    <t>契約電力
(kW)</t>
    <rPh sb="0" eb="2">
      <t>ケイヤク</t>
    </rPh>
    <rPh sb="2" eb="4">
      <t>デンリョク</t>
    </rPh>
    <phoneticPr fontId="3"/>
  </si>
  <si>
    <t>力率
割引･
割増</t>
    <rPh sb="0" eb="1">
      <t>リキ</t>
    </rPh>
    <rPh sb="1" eb="2">
      <t>リツ</t>
    </rPh>
    <rPh sb="3" eb="5">
      <t>ワリビキ</t>
    </rPh>
    <rPh sb="7" eb="9">
      <t>ワリマシ</t>
    </rPh>
    <phoneticPr fontId="3"/>
  </si>
  <si>
    <t>使用予定
電力量
(kWh)</t>
    <rPh sb="0" eb="2">
      <t>シヨウ</t>
    </rPh>
    <rPh sb="2" eb="4">
      <t>ヨテイ</t>
    </rPh>
    <rPh sb="5" eb="7">
      <t>デンリョク</t>
    </rPh>
    <rPh sb="7" eb="8">
      <t>リョウ</t>
    </rPh>
    <phoneticPr fontId="3"/>
  </si>
  <si>
    <t>7月</t>
  </si>
  <si>
    <t>8月</t>
  </si>
  <si>
    <t>9月</t>
  </si>
  <si>
    <t>10月</t>
  </si>
  <si>
    <t>11月</t>
  </si>
  <si>
    <t>12月</t>
  </si>
  <si>
    <t>1月</t>
  </si>
  <si>
    <t>2月</t>
  </si>
  <si>
    <t>年合計</t>
    <rPh sb="0" eb="1">
      <t>ネン</t>
    </rPh>
    <rPh sb="1" eb="3">
      <t>ゴウケイ</t>
    </rPh>
    <phoneticPr fontId="3"/>
  </si>
  <si>
    <t>岡山県公営企業管理者　　様</t>
    <rPh sb="2" eb="3">
      <t>ケン</t>
    </rPh>
    <rPh sb="3" eb="5">
      <t>コウエイ</t>
    </rPh>
    <rPh sb="5" eb="7">
      <t>キギョウ</t>
    </rPh>
    <rPh sb="7" eb="10">
      <t>カンリシャ</t>
    </rPh>
    <phoneticPr fontId="3"/>
  </si>
  <si>
    <t>4月</t>
    <phoneticPr fontId="2"/>
  </si>
  <si>
    <t>5月</t>
    <phoneticPr fontId="2"/>
  </si>
  <si>
    <t>6月</t>
    <phoneticPr fontId="2"/>
  </si>
  <si>
    <t>3月</t>
    <phoneticPr fontId="3"/>
  </si>
  <si>
    <t>夏季</t>
    <rPh sb="0" eb="2">
      <t>カキ</t>
    </rPh>
    <phoneticPr fontId="2"/>
  </si>
  <si>
    <t>単価</t>
    <rPh sb="0" eb="2">
      <t>タンカ</t>
    </rPh>
    <phoneticPr fontId="2"/>
  </si>
  <si>
    <t>単価</t>
    <rPh sb="0" eb="2">
      <t>タンカ</t>
    </rPh>
    <phoneticPr fontId="3"/>
  </si>
  <si>
    <t>割引料金</t>
    <rPh sb="0" eb="2">
      <t>ワリビキ</t>
    </rPh>
    <rPh sb="2" eb="4">
      <t>リョウキン</t>
    </rPh>
    <phoneticPr fontId="2"/>
  </si>
  <si>
    <t>計
A</t>
    <rPh sb="0" eb="1">
      <t>ケイ</t>
    </rPh>
    <phoneticPr fontId="3"/>
  </si>
  <si>
    <t>計
C</t>
    <rPh sb="0" eb="1">
      <t>ケイ</t>
    </rPh>
    <phoneticPr fontId="2"/>
  </si>
  <si>
    <t>計
D</t>
    <rPh sb="0" eb="1">
      <t>ケイ</t>
    </rPh>
    <phoneticPr fontId="2"/>
  </si>
  <si>
    <t>＜亀島配水場＞</t>
    <rPh sb="1" eb="3">
      <t>カメジマ</t>
    </rPh>
    <rPh sb="3" eb="5">
      <t>ハイスイ</t>
    </rPh>
    <rPh sb="5" eb="6">
      <t>ジョウ</t>
    </rPh>
    <phoneticPr fontId="2"/>
  </si>
  <si>
    <t>その他季</t>
    <rPh sb="2" eb="3">
      <t>タ</t>
    </rPh>
    <rPh sb="3" eb="4">
      <t>キ</t>
    </rPh>
    <phoneticPr fontId="2"/>
  </si>
  <si>
    <t>様式第２－２号</t>
    <rPh sb="0" eb="2">
      <t>ヨウシキ</t>
    </rPh>
    <rPh sb="2" eb="3">
      <t>ダイ</t>
    </rPh>
    <rPh sb="6" eb="7">
      <t>ゴウ</t>
    </rPh>
    <phoneticPr fontId="3"/>
  </si>
  <si>
    <t>予備電源</t>
    <rPh sb="0" eb="2">
      <t>ヨビ</t>
    </rPh>
    <rPh sb="2" eb="4">
      <t>デンゲン</t>
    </rPh>
    <phoneticPr fontId="2"/>
  </si>
  <si>
    <t>計
B</t>
    <rPh sb="0" eb="1">
      <t>ケイ</t>
    </rPh>
    <phoneticPr fontId="3"/>
  </si>
  <si>
    <t>F</t>
    <phoneticPr fontId="2"/>
  </si>
  <si>
    <t xml:space="preserve">小計
E
（C+D）
</t>
    <rPh sb="0" eb="2">
      <t>ショウケイ</t>
    </rPh>
    <phoneticPr fontId="3"/>
  </si>
  <si>
    <t>（A+B+E-F）</t>
    <phoneticPr fontId="2"/>
  </si>
  <si>
    <t>×100／110　↓</t>
  </si>
  <si>
    <t>参考総価金額
※予定料金（年合計）の110分の100に相当する額
（円位未満は切り捨てること。）</t>
    <rPh sb="8" eb="10">
      <t>ヨテイ</t>
    </rPh>
    <rPh sb="10" eb="12">
      <t>リョウキン</t>
    </rPh>
    <rPh sb="13" eb="14">
      <t>ネン</t>
    </rPh>
    <rPh sb="14" eb="16">
      <t>ゴウケイ</t>
    </rPh>
    <phoneticPr fontId="2"/>
  </si>
  <si>
    <t>令和　　年　　月　　日</t>
    <rPh sb="4" eb="5">
      <t>ネン</t>
    </rPh>
    <rPh sb="7" eb="8">
      <t>ガツ</t>
    </rPh>
    <rPh sb="10" eb="11">
      <t>ニチ</t>
    </rPh>
    <phoneticPr fontId="3"/>
  </si>
  <si>
    <t>令和７
年度</t>
    <rPh sb="4" eb="6">
      <t>ネンド</t>
    </rPh>
    <phoneticPr fontId="3"/>
  </si>
  <si>
    <t>令和７年度　年間使用予定電力量</t>
    <rPh sb="3" eb="5">
      <t>ネンド</t>
    </rPh>
    <rPh sb="6" eb="8">
      <t>ネンカン</t>
    </rPh>
    <rPh sb="8" eb="10">
      <t>シヨウ</t>
    </rPh>
    <rPh sb="10" eb="12">
      <t>ヨテイ</t>
    </rPh>
    <rPh sb="12" eb="14">
      <t>デンリョク</t>
    </rPh>
    <rPh sb="14" eb="15">
      <t>リョウ</t>
    </rPh>
    <phoneticPr fontId="3"/>
  </si>
  <si>
    <t>令和７年度　予定料金(年合計)</t>
    <rPh sb="3" eb="5">
      <t>ネンド</t>
    </rPh>
    <rPh sb="6" eb="8">
      <t>ヨテイ</t>
    </rPh>
    <rPh sb="8" eb="10">
      <t>リョウキン</t>
    </rPh>
    <rPh sb="11" eb="12">
      <t>ネン</t>
    </rPh>
    <rPh sb="12" eb="14">
      <t>ゴウケイ</t>
    </rPh>
    <phoneticPr fontId="3"/>
  </si>
  <si>
    <t>１年間の参考総価金額</t>
    <phoneticPr fontId="2"/>
  </si>
  <si>
    <t>年間使用予定電力量</t>
    <rPh sb="0" eb="2">
      <t>ネンカン</t>
    </rPh>
    <rPh sb="2" eb="4">
      <t>シヨウ</t>
    </rPh>
    <rPh sb="4" eb="6">
      <t>ヨテイ</t>
    </rPh>
    <rPh sb="6" eb="8">
      <t>デンリョク</t>
    </rPh>
    <rPh sb="8" eb="9">
      <t>リョウ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</si>
</sst>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\-#,##0;&quot;-&quot;"/>
    <numFmt numFmtId="177" formatCode="#,##0.00;&quot;△ &quot;#,##0.00"/>
  </numFmts>
  <fonts count="20" x14ac:knownFonts="1">
    <font>
      <sz val="12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ゴシック"/>
      <family val="3"/>
      <charset val="128"/>
    </font>
    <font>
      <sz val="9"/>
      <name val="ＭＳ 明朝"/>
      <family val="1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b/>
      <sz val="10"/>
      <name val="MS Sans Serif"/>
      <family val="2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明朝"/>
      <family val="1"/>
      <charset val="128"/>
    </font>
    <font>
      <b/>
      <sz val="16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ゴシック"/>
      <family val="3"/>
      <charset val="128"/>
    </font>
    <font>
      <sz val="9"/>
      <name val="ＭＳ ゴシック"/>
      <family val="3"/>
      <charset val="128"/>
    </font>
    <font>
      <b/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74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 diagonalDown="1"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 diagonalDown="1"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 diagonalDown="1"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 diagonalDown="1"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 diagonalDown="1"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 diagonalDown="1"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 diagonalDown="1"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 style="hair">
        <color indexed="64"/>
      </diagonal>
    </border>
    <border diagonalDown="1"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 style="hair">
        <color indexed="64"/>
      </diagonal>
    </border>
    <border diagonalDown="1"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 style="hair">
        <color indexed="64"/>
      </diagonal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 diagonalDown="1">
      <left style="hair">
        <color indexed="64"/>
      </left>
      <right/>
      <top style="hair">
        <color indexed="64"/>
      </top>
      <bottom style="hair">
        <color indexed="64"/>
      </bottom>
      <diagonal style="hair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176" fontId="7" fillId="0" borderId="0" applyFill="0" applyBorder="0" applyAlignment="0"/>
    <xf numFmtId="0" fontId="8" fillId="0" borderId="31" applyNumberFormat="0" applyAlignment="0" applyProtection="0">
      <alignment horizontal="left" vertical="center"/>
    </xf>
    <xf numFmtId="0" fontId="8" fillId="0" borderId="30">
      <alignment horizontal="left" vertical="center"/>
    </xf>
    <xf numFmtId="0" fontId="9" fillId="0" borderId="0"/>
    <xf numFmtId="0" fontId="10" fillId="0" borderId="0" applyNumberFormat="0" applyFont="0" applyFill="0" applyBorder="0" applyAlignment="0" applyProtection="0">
      <alignment horizontal="left"/>
    </xf>
    <xf numFmtId="0" fontId="11" fillId="0" borderId="32">
      <alignment horizontal="center"/>
    </xf>
    <xf numFmtId="9" fontId="12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0" borderId="33">
      <alignment vertical="top"/>
    </xf>
    <xf numFmtId="0" fontId="1" fillId="0" borderId="0">
      <alignment vertical="center"/>
    </xf>
    <xf numFmtId="0" fontId="13" fillId="0" borderId="0"/>
  </cellStyleXfs>
  <cellXfs count="133">
    <xf numFmtId="0" fontId="0" fillId="0" borderId="0" xfId="0">
      <alignment vertical="center"/>
    </xf>
    <xf numFmtId="38" fontId="6" fillId="0" borderId="0" xfId="1" applyFont="1" applyBorder="1" applyAlignment="1">
      <alignment horizontal="center" vertical="center"/>
    </xf>
    <xf numFmtId="38" fontId="4" fillId="0" borderId="0" xfId="1" applyFont="1" applyAlignment="1">
      <alignment vertical="center"/>
    </xf>
    <xf numFmtId="38" fontId="14" fillId="0" borderId="0" xfId="1" applyFont="1" applyAlignment="1">
      <alignment vertical="center"/>
    </xf>
    <xf numFmtId="38" fontId="6" fillId="0" borderId="0" xfId="1" applyFont="1" applyAlignment="1">
      <alignment vertical="center"/>
    </xf>
    <xf numFmtId="38" fontId="14" fillId="0" borderId="0" xfId="1" applyFont="1" applyAlignment="1">
      <alignment horizontal="center" vertical="center"/>
    </xf>
    <xf numFmtId="38" fontId="16" fillId="0" borderId="0" xfId="1" applyFont="1" applyAlignment="1">
      <alignment horizontal="right" vertical="center"/>
    </xf>
    <xf numFmtId="38" fontId="4" fillId="0" borderId="0" xfId="1" applyFont="1" applyAlignment="1">
      <alignment horizontal="center" vertical="center"/>
    </xf>
    <xf numFmtId="38" fontId="6" fillId="0" borderId="1" xfId="1" applyFont="1" applyBorder="1" applyAlignment="1">
      <alignment vertical="center"/>
    </xf>
    <xf numFmtId="9" fontId="6" fillId="0" borderId="3" xfId="1" applyNumberFormat="1" applyFont="1" applyBorder="1" applyAlignment="1">
      <alignment vertical="center"/>
    </xf>
    <xf numFmtId="40" fontId="6" fillId="0" borderId="2" xfId="1" applyNumberFormat="1" applyFont="1" applyBorder="1" applyAlignment="1">
      <alignment vertical="center" shrinkToFit="1"/>
    </xf>
    <xf numFmtId="38" fontId="6" fillId="0" borderId="44" xfId="1" applyFont="1" applyFill="1" applyBorder="1" applyAlignment="1">
      <alignment vertical="center"/>
    </xf>
    <xf numFmtId="40" fontId="6" fillId="0" borderId="45" xfId="1" applyNumberFormat="1" applyFont="1" applyBorder="1" applyAlignment="1">
      <alignment vertical="center"/>
    </xf>
    <xf numFmtId="40" fontId="6" fillId="0" borderId="46" xfId="1" applyNumberFormat="1" applyFont="1" applyBorder="1" applyAlignment="1">
      <alignment vertical="center"/>
    </xf>
    <xf numFmtId="40" fontId="6" fillId="0" borderId="37" xfId="1" applyNumberFormat="1" applyFont="1" applyBorder="1" applyAlignment="1">
      <alignment vertical="center"/>
    </xf>
    <xf numFmtId="40" fontId="6" fillId="0" borderId="2" xfId="1" applyNumberFormat="1" applyFont="1" applyBorder="1" applyAlignment="1">
      <alignment vertical="center"/>
    </xf>
    <xf numFmtId="177" fontId="6" fillId="0" borderId="16" xfId="1" applyNumberFormat="1" applyFont="1" applyBorder="1" applyAlignment="1">
      <alignment vertical="center" shrinkToFit="1"/>
    </xf>
    <xf numFmtId="38" fontId="6" fillId="0" borderId="16" xfId="1" applyFont="1" applyBorder="1" applyAlignment="1">
      <alignment vertical="center"/>
    </xf>
    <xf numFmtId="38" fontId="6" fillId="0" borderId="17" xfId="1" applyFont="1" applyBorder="1" applyAlignment="1">
      <alignment vertical="center"/>
    </xf>
    <xf numFmtId="40" fontId="6" fillId="0" borderId="19" xfId="1" applyNumberFormat="1" applyFont="1" applyBorder="1" applyAlignment="1">
      <alignment vertical="center"/>
    </xf>
    <xf numFmtId="9" fontId="6" fillId="0" borderId="19" xfId="1" applyNumberFormat="1" applyFont="1" applyBorder="1" applyAlignment="1">
      <alignment vertical="center"/>
    </xf>
    <xf numFmtId="40" fontId="6" fillId="0" borderId="18" xfId="1" applyNumberFormat="1" applyFont="1" applyBorder="1" applyAlignment="1">
      <alignment vertical="center" shrinkToFit="1"/>
    </xf>
    <xf numFmtId="38" fontId="6" fillId="0" borderId="47" xfId="1" applyFont="1" applyFill="1" applyBorder="1" applyAlignment="1">
      <alignment vertical="center"/>
    </xf>
    <xf numFmtId="40" fontId="6" fillId="0" borderId="48" xfId="1" applyNumberFormat="1" applyFont="1" applyBorder="1" applyAlignment="1">
      <alignment vertical="center"/>
    </xf>
    <xf numFmtId="40" fontId="6" fillId="0" borderId="49" xfId="1" applyNumberFormat="1" applyFont="1" applyBorder="1" applyAlignment="1">
      <alignment vertical="center"/>
    </xf>
    <xf numFmtId="38" fontId="6" fillId="0" borderId="17" xfId="1" applyFont="1" applyFill="1" applyBorder="1" applyAlignment="1">
      <alignment vertical="center"/>
    </xf>
    <xf numFmtId="40" fontId="6" fillId="0" borderId="38" xfId="1" applyNumberFormat="1" applyFont="1" applyBorder="1" applyAlignment="1">
      <alignment vertical="center"/>
    </xf>
    <xf numFmtId="40" fontId="6" fillId="0" borderId="18" xfId="1" applyNumberFormat="1" applyFont="1" applyBorder="1" applyAlignment="1">
      <alignment vertical="center"/>
    </xf>
    <xf numFmtId="177" fontId="6" fillId="0" borderId="20" xfId="1" applyNumberFormat="1" applyFont="1" applyBorder="1" applyAlignment="1">
      <alignment vertical="center" shrinkToFit="1"/>
    </xf>
    <xf numFmtId="38" fontId="6" fillId="0" borderId="20" xfId="1" applyFont="1" applyBorder="1" applyAlignment="1">
      <alignment vertical="center"/>
    </xf>
    <xf numFmtId="38" fontId="6" fillId="0" borderId="26" xfId="1" applyFont="1" applyBorder="1" applyAlignment="1">
      <alignment vertical="center" wrapText="1"/>
    </xf>
    <xf numFmtId="38" fontId="6" fillId="0" borderId="0" xfId="1" applyFont="1" applyBorder="1" applyAlignment="1">
      <alignment horizontal="right" vertical="center"/>
    </xf>
    <xf numFmtId="38" fontId="6" fillId="0" borderId="0" xfId="1" applyFont="1" applyBorder="1" applyAlignment="1">
      <alignment horizontal="right" vertical="center" wrapText="1"/>
    </xf>
    <xf numFmtId="38" fontId="6" fillId="0" borderId="0" xfId="1" applyFont="1" applyBorder="1" applyAlignment="1">
      <alignment vertical="center"/>
    </xf>
    <xf numFmtId="38" fontId="6" fillId="0" borderId="0" xfId="1" applyFont="1" applyBorder="1" applyAlignment="1">
      <alignment vertical="center" wrapText="1"/>
    </xf>
    <xf numFmtId="38" fontId="6" fillId="0" borderId="26" xfId="1" applyFont="1" applyBorder="1" applyAlignment="1">
      <alignment vertical="center"/>
    </xf>
    <xf numFmtId="40" fontId="6" fillId="0" borderId="22" xfId="1" applyNumberFormat="1" applyFont="1" applyBorder="1" applyAlignment="1">
      <alignment vertical="center" wrapText="1"/>
    </xf>
    <xf numFmtId="40" fontId="6" fillId="0" borderId="26" xfId="1" applyNumberFormat="1" applyFont="1" applyBorder="1" applyAlignment="1">
      <alignment vertical="center" wrapText="1"/>
    </xf>
    <xf numFmtId="38" fontId="18" fillId="0" borderId="0" xfId="1" applyFont="1" applyBorder="1" applyAlignment="1">
      <alignment horizontal="right" vertical="center" wrapText="1"/>
    </xf>
    <xf numFmtId="38" fontId="18" fillId="0" borderId="0" xfId="1" applyFont="1" applyBorder="1" applyAlignment="1">
      <alignment vertical="center"/>
    </xf>
    <xf numFmtId="38" fontId="18" fillId="0" borderId="54" xfId="1" applyFont="1" applyBorder="1" applyAlignment="1">
      <alignment vertical="center"/>
    </xf>
    <xf numFmtId="38" fontId="18" fillId="0" borderId="4" xfId="1" applyFont="1" applyBorder="1" applyAlignment="1">
      <alignment horizontal="center" vertical="center"/>
    </xf>
    <xf numFmtId="38" fontId="18" fillId="0" borderId="10" xfId="1" applyFont="1" applyBorder="1" applyAlignment="1">
      <alignment horizontal="center" vertical="center"/>
    </xf>
    <xf numFmtId="38" fontId="18" fillId="0" borderId="0" xfId="1" applyFont="1" applyAlignment="1">
      <alignment horizontal="right" vertical="center"/>
    </xf>
    <xf numFmtId="38" fontId="5" fillId="0" borderId="0" xfId="1" applyFont="1" applyAlignment="1">
      <alignment vertical="center"/>
    </xf>
    <xf numFmtId="38" fontId="18" fillId="0" borderId="18" xfId="1" applyFont="1" applyBorder="1" applyAlignment="1">
      <alignment horizontal="center" vertical="center"/>
    </xf>
    <xf numFmtId="38" fontId="6" fillId="0" borderId="25" xfId="1" applyFont="1" applyBorder="1" applyAlignment="1">
      <alignment vertical="center"/>
    </xf>
    <xf numFmtId="38" fontId="6" fillId="0" borderId="55" xfId="1" applyFont="1" applyBorder="1" applyAlignment="1">
      <alignment vertical="center"/>
    </xf>
    <xf numFmtId="38" fontId="6" fillId="0" borderId="34" xfId="1" applyFont="1" applyBorder="1" applyAlignment="1">
      <alignment vertical="center"/>
    </xf>
    <xf numFmtId="38" fontId="18" fillId="0" borderId="60" xfId="1" applyFont="1" applyBorder="1" applyAlignment="1">
      <alignment horizontal="center" vertical="center"/>
    </xf>
    <xf numFmtId="38" fontId="6" fillId="0" borderId="62" xfId="1" applyFont="1" applyBorder="1" applyAlignment="1">
      <alignment vertical="center"/>
    </xf>
    <xf numFmtId="9" fontId="6" fillId="0" borderId="63" xfId="1" applyNumberFormat="1" applyFont="1" applyBorder="1" applyAlignment="1">
      <alignment vertical="center"/>
    </xf>
    <xf numFmtId="40" fontId="6" fillId="0" borderId="60" xfId="1" applyNumberFormat="1" applyFont="1" applyBorder="1" applyAlignment="1">
      <alignment vertical="center" shrinkToFit="1"/>
    </xf>
    <xf numFmtId="40" fontId="6" fillId="0" borderId="60" xfId="1" applyNumberFormat="1" applyFont="1" applyBorder="1" applyAlignment="1">
      <alignment vertical="center"/>
    </xf>
    <xf numFmtId="38" fontId="6" fillId="0" borderId="64" xfId="1" applyFont="1" applyFill="1" applyBorder="1" applyAlignment="1">
      <alignment vertical="center"/>
    </xf>
    <xf numFmtId="40" fontId="6" fillId="0" borderId="65" xfId="1" applyNumberFormat="1" applyFont="1" applyBorder="1" applyAlignment="1">
      <alignment vertical="center"/>
    </xf>
    <xf numFmtId="40" fontId="6" fillId="0" borderId="66" xfId="1" applyNumberFormat="1" applyFont="1" applyBorder="1" applyAlignment="1">
      <alignment vertical="center"/>
    </xf>
    <xf numFmtId="40" fontId="6" fillId="0" borderId="67" xfId="1" applyNumberFormat="1" applyFont="1" applyBorder="1" applyAlignment="1">
      <alignment vertical="center"/>
    </xf>
    <xf numFmtId="177" fontId="6" fillId="0" borderId="68" xfId="1" applyNumberFormat="1" applyFont="1" applyBorder="1" applyAlignment="1">
      <alignment vertical="center" shrinkToFit="1"/>
    </xf>
    <xf numFmtId="38" fontId="6" fillId="0" borderId="68" xfId="1" applyFont="1" applyBorder="1" applyAlignment="1">
      <alignment vertical="center"/>
    </xf>
    <xf numFmtId="38" fontId="18" fillId="0" borderId="0" xfId="1" applyFont="1" applyAlignment="1">
      <alignment vertical="center"/>
    </xf>
    <xf numFmtId="38" fontId="6" fillId="0" borderId="62" xfId="1" applyFont="1" applyFill="1" applyBorder="1" applyAlignment="1">
      <alignment vertical="center"/>
    </xf>
    <xf numFmtId="40" fontId="6" fillId="0" borderId="3" xfId="1" applyNumberFormat="1" applyFont="1" applyBorder="1" applyAlignment="1">
      <alignment vertical="center"/>
    </xf>
    <xf numFmtId="38" fontId="6" fillId="0" borderId="1" xfId="1" applyFont="1" applyFill="1" applyBorder="1" applyAlignment="1">
      <alignment vertical="center"/>
    </xf>
    <xf numFmtId="40" fontId="6" fillId="0" borderId="50" xfId="1" applyNumberFormat="1" applyFont="1" applyBorder="1" applyAlignment="1">
      <alignment vertical="center"/>
    </xf>
    <xf numFmtId="40" fontId="6" fillId="0" borderId="63" xfId="1" applyNumberFormat="1" applyFont="1" applyBorder="1" applyAlignment="1">
      <alignment vertical="center"/>
    </xf>
    <xf numFmtId="38" fontId="18" fillId="0" borderId="2" xfId="1" applyFont="1" applyBorder="1" applyAlignment="1">
      <alignment horizontal="center" vertical="center"/>
    </xf>
    <xf numFmtId="40" fontId="6" fillId="0" borderId="69" xfId="1" applyNumberFormat="1" applyFont="1" applyBorder="1" applyAlignment="1">
      <alignment vertical="center"/>
    </xf>
    <xf numFmtId="40" fontId="6" fillId="0" borderId="70" xfId="1" applyNumberFormat="1" applyFont="1" applyBorder="1" applyAlignment="1">
      <alignment vertical="center" shrinkToFit="1"/>
    </xf>
    <xf numFmtId="40" fontId="6" fillId="0" borderId="71" xfId="1" applyNumberFormat="1" applyFont="1" applyBorder="1" applyAlignment="1">
      <alignment vertical="center" shrinkToFit="1"/>
    </xf>
    <xf numFmtId="40" fontId="6" fillId="0" borderId="72" xfId="1" applyNumberFormat="1" applyFont="1" applyBorder="1" applyAlignment="1">
      <alignment vertical="center" shrinkToFit="1"/>
    </xf>
    <xf numFmtId="38" fontId="15" fillId="0" borderId="0" xfId="1" applyFont="1" applyAlignment="1">
      <alignment vertical="center"/>
    </xf>
    <xf numFmtId="38" fontId="18" fillId="0" borderId="28" xfId="1" applyFont="1" applyBorder="1" applyAlignment="1">
      <alignment horizontal="center" vertical="center"/>
    </xf>
    <xf numFmtId="38" fontId="18" fillId="0" borderId="39" xfId="1" applyFont="1" applyBorder="1" applyAlignment="1">
      <alignment horizontal="center" vertical="center"/>
    </xf>
    <xf numFmtId="38" fontId="18" fillId="0" borderId="29" xfId="1" applyFont="1" applyBorder="1" applyAlignment="1">
      <alignment horizontal="center" vertical="center"/>
    </xf>
    <xf numFmtId="38" fontId="18" fillId="0" borderId="32" xfId="1" applyFont="1" applyBorder="1" applyAlignment="1">
      <alignment horizontal="center" vertical="center"/>
    </xf>
    <xf numFmtId="40" fontId="18" fillId="0" borderId="28" xfId="1" applyNumberFormat="1" applyFont="1" applyBorder="1" applyAlignment="1">
      <alignment horizontal="center" vertical="center" wrapText="1"/>
    </xf>
    <xf numFmtId="40" fontId="18" fillId="0" borderId="35" xfId="1" applyNumberFormat="1" applyFont="1" applyBorder="1" applyAlignment="1">
      <alignment horizontal="center" vertical="center" wrapText="1"/>
    </xf>
    <xf numFmtId="40" fontId="18" fillId="0" borderId="29" xfId="1" applyNumberFormat="1" applyFont="1" applyBorder="1" applyAlignment="1">
      <alignment horizontal="center" vertical="center" wrapText="1"/>
    </xf>
    <xf numFmtId="40" fontId="18" fillId="0" borderId="36" xfId="1" applyNumberFormat="1" applyFont="1" applyBorder="1" applyAlignment="1">
      <alignment horizontal="center" vertical="center" wrapText="1"/>
    </xf>
    <xf numFmtId="38" fontId="19" fillId="0" borderId="35" xfId="1" applyFont="1" applyBorder="1" applyAlignment="1">
      <alignment vertical="center"/>
    </xf>
    <xf numFmtId="38" fontId="19" fillId="0" borderId="36" xfId="1" applyFont="1" applyBorder="1" applyAlignment="1">
      <alignment vertical="center"/>
    </xf>
    <xf numFmtId="38" fontId="18" fillId="0" borderId="58" xfId="1" applyFont="1" applyBorder="1" applyAlignment="1">
      <alignment horizontal="right" vertical="center"/>
    </xf>
    <xf numFmtId="38" fontId="18" fillId="0" borderId="59" xfId="1" applyFont="1" applyBorder="1" applyAlignment="1">
      <alignment horizontal="right" vertical="center"/>
    </xf>
    <xf numFmtId="38" fontId="17" fillId="0" borderId="53" xfId="1" applyFont="1" applyBorder="1" applyAlignment="1">
      <alignment horizontal="left" vertical="center" wrapText="1"/>
    </xf>
    <xf numFmtId="38" fontId="17" fillId="0" borderId="31" xfId="1" applyFont="1" applyBorder="1" applyAlignment="1">
      <alignment horizontal="left" vertical="center" wrapText="1"/>
    </xf>
    <xf numFmtId="38" fontId="17" fillId="0" borderId="54" xfId="1" applyFont="1" applyBorder="1" applyAlignment="1">
      <alignment horizontal="left" vertical="center" wrapText="1"/>
    </xf>
    <xf numFmtId="38" fontId="4" fillId="0" borderId="0" xfId="1" applyFont="1" applyAlignment="1">
      <alignment horizontal="left" vertical="center" wrapText="1"/>
    </xf>
    <xf numFmtId="38" fontId="18" fillId="0" borderId="1" xfId="1" applyFont="1" applyBorder="1" applyAlignment="1">
      <alignment horizontal="center" vertical="center"/>
    </xf>
    <xf numFmtId="38" fontId="18" fillId="0" borderId="5" xfId="1" applyFont="1" applyBorder="1" applyAlignment="1">
      <alignment horizontal="center" vertical="center"/>
    </xf>
    <xf numFmtId="38" fontId="18" fillId="0" borderId="11" xfId="1" applyFont="1" applyBorder="1" applyAlignment="1">
      <alignment horizontal="center" vertical="center"/>
    </xf>
    <xf numFmtId="38" fontId="18" fillId="0" borderId="2" xfId="1" applyFont="1" applyBorder="1" applyAlignment="1">
      <alignment horizontal="center" vertical="center"/>
    </xf>
    <xf numFmtId="38" fontId="18" fillId="0" borderId="6" xfId="1" applyFont="1" applyBorder="1" applyAlignment="1">
      <alignment horizontal="center" vertical="center"/>
    </xf>
    <xf numFmtId="38" fontId="18" fillId="0" borderId="12" xfId="1" applyFont="1" applyBorder="1" applyAlignment="1">
      <alignment horizontal="center" vertical="center"/>
    </xf>
    <xf numFmtId="38" fontId="18" fillId="0" borderId="3" xfId="1" applyFont="1" applyBorder="1" applyAlignment="1">
      <alignment horizontal="center" vertical="center"/>
    </xf>
    <xf numFmtId="38" fontId="18" fillId="0" borderId="7" xfId="1" applyFont="1" applyBorder="1" applyAlignment="1">
      <alignment horizontal="center" vertical="center" wrapText="1"/>
    </xf>
    <xf numFmtId="38" fontId="18" fillId="0" borderId="5" xfId="1" applyFont="1" applyBorder="1" applyAlignment="1">
      <alignment horizontal="center" vertical="center" wrapText="1"/>
    </xf>
    <xf numFmtId="38" fontId="18" fillId="0" borderId="13" xfId="1" applyFont="1" applyBorder="1" applyAlignment="1">
      <alignment horizontal="center" vertical="center" wrapText="1"/>
    </xf>
    <xf numFmtId="38" fontId="18" fillId="0" borderId="8" xfId="1" applyFont="1" applyBorder="1" applyAlignment="1">
      <alignment horizontal="center" vertical="center" wrapText="1"/>
    </xf>
    <xf numFmtId="38" fontId="18" fillId="0" borderId="41" xfId="1" applyFont="1" applyBorder="1" applyAlignment="1">
      <alignment horizontal="center" vertical="center" wrapText="1"/>
    </xf>
    <xf numFmtId="38" fontId="18" fillId="0" borderId="14" xfId="1" applyFont="1" applyBorder="1" applyAlignment="1">
      <alignment horizontal="center" vertical="center" wrapText="1"/>
    </xf>
    <xf numFmtId="38" fontId="18" fillId="0" borderId="9" xfId="1" applyFont="1" applyBorder="1" applyAlignment="1">
      <alignment horizontal="center" vertical="center" wrapText="1"/>
    </xf>
    <xf numFmtId="38" fontId="18" fillId="0" borderId="15" xfId="1" applyFont="1" applyBorder="1" applyAlignment="1">
      <alignment horizontal="center" vertical="center"/>
    </xf>
    <xf numFmtId="38" fontId="18" fillId="0" borderId="43" xfId="1" applyFont="1" applyBorder="1" applyAlignment="1">
      <alignment horizontal="center" vertical="center" wrapText="1"/>
    </xf>
    <xf numFmtId="38" fontId="18" fillId="0" borderId="42" xfId="1" applyFont="1" applyBorder="1" applyAlignment="1">
      <alignment horizontal="center" vertical="center" wrapText="1"/>
    </xf>
    <xf numFmtId="38" fontId="18" fillId="0" borderId="40" xfId="1" applyFont="1" applyBorder="1" applyAlignment="1">
      <alignment horizontal="center" vertical="center" wrapText="1"/>
    </xf>
    <xf numFmtId="38" fontId="17" fillId="0" borderId="7" xfId="1" applyFont="1" applyBorder="1" applyAlignment="1">
      <alignment horizontal="center" vertical="center" wrapText="1"/>
    </xf>
    <xf numFmtId="38" fontId="17" fillId="0" borderId="13" xfId="1" applyFont="1" applyBorder="1" applyAlignment="1">
      <alignment horizontal="center" vertical="center" wrapText="1"/>
    </xf>
    <xf numFmtId="38" fontId="18" fillId="0" borderId="6" xfId="1" applyFont="1" applyBorder="1" applyAlignment="1">
      <alignment horizontal="center" vertical="center" wrapText="1"/>
    </xf>
    <xf numFmtId="38" fontId="18" fillId="0" borderId="15" xfId="1" applyFont="1" applyBorder="1" applyAlignment="1">
      <alignment horizontal="center" vertical="center" wrapText="1"/>
    </xf>
    <xf numFmtId="38" fontId="15" fillId="0" borderId="0" xfId="1" applyFont="1" applyAlignment="1">
      <alignment horizontal="center" vertical="center"/>
    </xf>
    <xf numFmtId="38" fontId="18" fillId="0" borderId="37" xfId="1" applyFont="1" applyBorder="1" applyAlignment="1">
      <alignment horizontal="center" vertical="center"/>
    </xf>
    <xf numFmtId="38" fontId="18" fillId="0" borderId="51" xfId="1" applyFont="1" applyBorder="1" applyAlignment="1">
      <alignment horizontal="center" vertical="center"/>
    </xf>
    <xf numFmtId="38" fontId="18" fillId="0" borderId="52" xfId="1" applyFont="1" applyBorder="1" applyAlignment="1">
      <alignment horizontal="center" vertical="center" wrapText="1"/>
    </xf>
    <xf numFmtId="38" fontId="18" fillId="0" borderId="52" xfId="1" applyFont="1" applyBorder="1" applyAlignment="1">
      <alignment horizontal="center" vertical="center"/>
    </xf>
    <xf numFmtId="38" fontId="18" fillId="0" borderId="24" xfId="1" applyFont="1" applyBorder="1" applyAlignment="1">
      <alignment horizontal="center" vertical="center"/>
    </xf>
    <xf numFmtId="38" fontId="18" fillId="0" borderId="28" xfId="1" applyFont="1" applyBorder="1" applyAlignment="1">
      <alignment horizontal="center" vertical="center" wrapText="1"/>
    </xf>
    <xf numFmtId="38" fontId="18" fillId="0" borderId="39" xfId="1" applyFont="1" applyBorder="1" applyAlignment="1">
      <alignment horizontal="center" vertical="center" wrapText="1"/>
    </xf>
    <xf numFmtId="38" fontId="18" fillId="0" borderId="29" xfId="1" applyFont="1" applyBorder="1" applyAlignment="1">
      <alignment horizontal="center" vertical="center" wrapText="1"/>
    </xf>
    <xf numFmtId="38" fontId="18" fillId="0" borderId="32" xfId="1" applyFont="1" applyBorder="1" applyAlignment="1">
      <alignment horizontal="center" vertical="center" wrapText="1"/>
    </xf>
    <xf numFmtId="38" fontId="18" fillId="0" borderId="58" xfId="1" applyFont="1" applyBorder="1" applyAlignment="1">
      <alignment vertical="center"/>
    </xf>
    <xf numFmtId="38" fontId="18" fillId="0" borderId="59" xfId="1" applyFont="1" applyBorder="1" applyAlignment="1">
      <alignment vertical="center"/>
    </xf>
    <xf numFmtId="38" fontId="18" fillId="0" borderId="57" xfId="1" applyFont="1" applyBorder="1" applyAlignment="1">
      <alignment horizontal="center" vertical="center"/>
    </xf>
    <xf numFmtId="38" fontId="18" fillId="0" borderId="56" xfId="1" applyFont="1" applyBorder="1" applyAlignment="1">
      <alignment horizontal="center" vertical="center"/>
    </xf>
    <xf numFmtId="38" fontId="18" fillId="0" borderId="16" xfId="1" applyFont="1" applyBorder="1" applyAlignment="1">
      <alignment horizontal="center" vertical="center"/>
    </xf>
    <xf numFmtId="38" fontId="18" fillId="0" borderId="1" xfId="1" applyFont="1" applyBorder="1" applyAlignment="1">
      <alignment horizontal="center" vertical="center" wrapText="1"/>
    </xf>
    <xf numFmtId="38" fontId="18" fillId="0" borderId="17" xfId="1" applyFont="1" applyBorder="1" applyAlignment="1">
      <alignment horizontal="center" vertical="center"/>
    </xf>
    <xf numFmtId="38" fontId="18" fillId="0" borderId="21" xfId="1" applyFont="1" applyBorder="1" applyAlignment="1">
      <alignment horizontal="center" vertical="center"/>
    </xf>
    <xf numFmtId="38" fontId="18" fillId="0" borderId="23" xfId="1" applyFont="1" applyBorder="1" applyAlignment="1">
      <alignment horizontal="center" vertical="center"/>
    </xf>
    <xf numFmtId="38" fontId="6" fillId="0" borderId="73" xfId="1" applyFont="1" applyBorder="1" applyAlignment="1">
      <alignment horizontal="right" vertical="center" wrapText="1"/>
    </xf>
    <xf numFmtId="38" fontId="6" fillId="0" borderId="27" xfId="1" applyFont="1" applyBorder="1" applyAlignment="1">
      <alignment horizontal="right" vertical="center" wrapText="1"/>
    </xf>
    <xf numFmtId="38" fontId="18" fillId="0" borderId="61" xfId="1" applyFont="1" applyBorder="1" applyAlignment="1">
      <alignment horizontal="center" vertical="center"/>
    </xf>
    <xf numFmtId="38" fontId="18" fillId="0" borderId="0" xfId="1" applyFont="1" applyBorder="1" applyAlignment="1">
      <alignment horizontal="center" vertical="center"/>
    </xf>
  </cellXfs>
  <cellStyles count="13">
    <cellStyle name="Calc Currency (0)" xfId="2"/>
    <cellStyle name="Header1" xfId="3"/>
    <cellStyle name="Header2" xfId="4"/>
    <cellStyle name="Normal_#18-Internet" xfId="5"/>
    <cellStyle name="PSChar" xfId="6"/>
    <cellStyle name="PSHeading" xfId="7"/>
    <cellStyle name="パーセント 2" xfId="8"/>
    <cellStyle name="桁区切り" xfId="1" builtinId="6"/>
    <cellStyle name="桁区切り 2" xfId="9"/>
    <cellStyle name="内訳書" xfId="10"/>
    <cellStyle name="標準" xfId="0" builtinId="0"/>
    <cellStyle name="標準 2" xfId="11"/>
    <cellStyle name="未定義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X32"/>
  <sheetViews>
    <sheetView tabSelected="1" view="pageBreakPreview" zoomScaleNormal="100" workbookViewId="0">
      <selection activeCell="I36" sqref="I36"/>
    </sheetView>
  </sheetViews>
  <sheetFormatPr defaultRowHeight="16.5" customHeight="1" x14ac:dyDescent="0.15"/>
  <cols>
    <col min="1" max="1" width="9" style="4"/>
    <col min="2" max="2" width="5.375" style="4" customWidth="1"/>
    <col min="3" max="3" width="7.75" style="4" customWidth="1"/>
    <col min="4" max="4" width="8.375" style="4" customWidth="1"/>
    <col min="5" max="5" width="6.375" style="4" customWidth="1"/>
    <col min="6" max="6" width="10.625" style="4" customWidth="1"/>
    <col min="7" max="7" width="8.625" style="4" customWidth="1"/>
    <col min="8" max="8" width="6.625" style="4" customWidth="1"/>
    <col min="9" max="9" width="9" style="4" bestFit="1" customWidth="1"/>
    <col min="10" max="10" width="8.625" style="4" customWidth="1"/>
    <col min="11" max="11" width="6.625" style="4" customWidth="1"/>
    <col min="12" max="12" width="10.625" style="4" customWidth="1"/>
    <col min="13" max="13" width="9" style="4"/>
    <col min="14" max="14" width="6.625" style="4" customWidth="1"/>
    <col min="15" max="15" width="10.625" style="4" customWidth="1"/>
    <col min="16" max="18" width="12.625" style="4" customWidth="1"/>
    <col min="19" max="19" width="9" style="4"/>
    <col min="20" max="20" width="6.625" style="4" customWidth="1"/>
    <col min="21" max="21" width="10.625" style="4" customWidth="1"/>
    <col min="22" max="24" width="12.625" style="4" customWidth="1"/>
    <col min="25" max="25" width="9.75" style="4" bestFit="1" customWidth="1"/>
    <col min="26" max="16384" width="9" style="4"/>
  </cols>
  <sheetData>
    <row r="1" spans="1:24" ht="17.100000000000001" customHeight="1" x14ac:dyDescent="0.15">
      <c r="A1" s="87" t="s">
        <v>35</v>
      </c>
      <c r="B1" s="87"/>
      <c r="C1" s="87"/>
      <c r="D1" s="87"/>
      <c r="E1" s="87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</row>
    <row r="2" spans="1:24" ht="17.100000000000001" customHeight="1" x14ac:dyDescent="0.15">
      <c r="A2" s="110" t="s">
        <v>0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71"/>
      <c r="T2" s="71"/>
      <c r="U2" s="71"/>
      <c r="V2" s="71"/>
      <c r="W2" s="71"/>
      <c r="X2" s="71"/>
    </row>
    <row r="3" spans="1:24" ht="17.100000000000001" customHeight="1" x14ac:dyDescent="0.1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6"/>
      <c r="Q3" s="6"/>
      <c r="R3" s="6" t="s">
        <v>43</v>
      </c>
    </row>
    <row r="4" spans="1:24" s="2" customFormat="1" ht="17.100000000000001" customHeight="1" x14ac:dyDescent="0.15">
      <c r="A4" s="2" t="s">
        <v>21</v>
      </c>
      <c r="B4" s="7"/>
      <c r="C4" s="7"/>
      <c r="D4" s="7"/>
      <c r="E4" s="7"/>
      <c r="F4" s="7"/>
      <c r="H4" s="7"/>
      <c r="I4" s="7"/>
      <c r="K4" s="7"/>
      <c r="L4" s="7"/>
      <c r="N4" s="7"/>
      <c r="O4" s="7"/>
      <c r="Q4" s="7"/>
      <c r="R4" s="7"/>
      <c r="T4" s="7"/>
      <c r="U4" s="7"/>
      <c r="V4" s="7"/>
      <c r="W4" s="7"/>
      <c r="X4" s="7"/>
    </row>
    <row r="5" spans="1:24" s="2" customFormat="1" ht="17.100000000000001" customHeight="1" x14ac:dyDescent="0.15">
      <c r="B5" s="7"/>
      <c r="C5" s="7"/>
      <c r="D5" s="7"/>
      <c r="E5" s="7"/>
      <c r="F5" s="7"/>
      <c r="G5" s="4"/>
      <c r="H5" s="7"/>
      <c r="I5" s="7"/>
      <c r="J5" s="4"/>
      <c r="K5" s="7"/>
      <c r="L5" s="7"/>
      <c r="M5" s="4"/>
      <c r="N5" s="7"/>
      <c r="O5" s="4" t="s">
        <v>1</v>
      </c>
      <c r="P5" s="7"/>
      <c r="Q5" s="7"/>
      <c r="R5" s="7"/>
      <c r="S5" s="7"/>
      <c r="T5" s="7"/>
    </row>
    <row r="6" spans="1:24" s="2" customFormat="1" ht="17.100000000000001" customHeight="1" x14ac:dyDescent="0.15">
      <c r="A6" s="7"/>
      <c r="B6" s="7"/>
      <c r="C6" s="7"/>
      <c r="D6" s="7"/>
      <c r="F6" s="7"/>
      <c r="G6" s="4"/>
      <c r="H6" s="7"/>
      <c r="I6" s="7"/>
      <c r="J6" s="4"/>
      <c r="K6" s="7"/>
      <c r="L6" s="7"/>
      <c r="M6" s="4"/>
      <c r="N6" s="7"/>
      <c r="O6" s="4" t="s">
        <v>2</v>
      </c>
      <c r="P6" s="7"/>
      <c r="Q6" s="7"/>
      <c r="R6" s="7"/>
      <c r="S6" s="7"/>
      <c r="T6" s="7"/>
    </row>
    <row r="7" spans="1:24" s="2" customFormat="1" ht="27" customHeight="1" x14ac:dyDescent="0.15">
      <c r="A7" s="7"/>
      <c r="B7" s="7"/>
      <c r="C7" s="7"/>
      <c r="D7" s="7"/>
      <c r="E7" s="7"/>
      <c r="F7" s="7"/>
      <c r="G7" s="4"/>
      <c r="H7" s="7"/>
      <c r="I7" s="7"/>
      <c r="J7" s="4"/>
      <c r="K7" s="7"/>
      <c r="L7" s="7"/>
      <c r="M7" s="4"/>
      <c r="N7" s="7"/>
      <c r="O7" s="4" t="s">
        <v>3</v>
      </c>
      <c r="P7" s="7"/>
      <c r="Q7" s="7"/>
      <c r="R7" s="7"/>
      <c r="S7" s="7"/>
      <c r="T7" s="7"/>
    </row>
    <row r="8" spans="1:24" s="60" customFormat="1" ht="15" customHeight="1" x14ac:dyDescent="0.15">
      <c r="A8" s="44" t="s">
        <v>33</v>
      </c>
      <c r="R8" s="43" t="s">
        <v>4</v>
      </c>
      <c r="S8" s="43"/>
    </row>
    <row r="9" spans="1:24" ht="15" customHeight="1" x14ac:dyDescent="0.15">
      <c r="A9" s="88" t="s">
        <v>5</v>
      </c>
      <c r="B9" s="91" t="s">
        <v>6</v>
      </c>
      <c r="C9" s="88" t="s">
        <v>7</v>
      </c>
      <c r="D9" s="94"/>
      <c r="E9" s="94"/>
      <c r="F9" s="91"/>
      <c r="G9" s="122" t="s">
        <v>36</v>
      </c>
      <c r="H9" s="123"/>
      <c r="I9" s="124"/>
      <c r="J9" s="111"/>
      <c r="K9" s="111"/>
      <c r="L9" s="111"/>
      <c r="M9" s="111"/>
      <c r="N9" s="111"/>
      <c r="O9" s="111"/>
      <c r="P9" s="112"/>
      <c r="Q9" s="41"/>
      <c r="R9" s="41"/>
    </row>
    <row r="10" spans="1:24" ht="15" customHeight="1" x14ac:dyDescent="0.15">
      <c r="A10" s="89"/>
      <c r="B10" s="92"/>
      <c r="C10" s="95" t="s">
        <v>9</v>
      </c>
      <c r="D10" s="98" t="s">
        <v>28</v>
      </c>
      <c r="E10" s="98" t="s">
        <v>10</v>
      </c>
      <c r="F10" s="101" t="s">
        <v>30</v>
      </c>
      <c r="G10" s="95" t="s">
        <v>9</v>
      </c>
      <c r="H10" s="98" t="s">
        <v>28</v>
      </c>
      <c r="I10" s="101" t="s">
        <v>37</v>
      </c>
      <c r="J10" s="103" t="s">
        <v>26</v>
      </c>
      <c r="K10" s="104"/>
      <c r="L10" s="105"/>
      <c r="M10" s="103" t="s">
        <v>34</v>
      </c>
      <c r="N10" s="104"/>
      <c r="O10" s="105"/>
      <c r="P10" s="113" t="s">
        <v>39</v>
      </c>
      <c r="Q10" s="42" t="s">
        <v>29</v>
      </c>
      <c r="R10" s="42" t="s">
        <v>8</v>
      </c>
    </row>
    <row r="11" spans="1:24" ht="15" customHeight="1" x14ac:dyDescent="0.15">
      <c r="A11" s="89"/>
      <c r="B11" s="92"/>
      <c r="C11" s="96"/>
      <c r="D11" s="99"/>
      <c r="E11" s="99"/>
      <c r="F11" s="92"/>
      <c r="G11" s="96"/>
      <c r="H11" s="99"/>
      <c r="I11" s="92"/>
      <c r="J11" s="106" t="s">
        <v>11</v>
      </c>
      <c r="K11" s="98" t="s">
        <v>27</v>
      </c>
      <c r="L11" s="108" t="s">
        <v>31</v>
      </c>
      <c r="M11" s="106" t="s">
        <v>11</v>
      </c>
      <c r="N11" s="98" t="s">
        <v>27</v>
      </c>
      <c r="O11" s="108" t="s">
        <v>32</v>
      </c>
      <c r="P11" s="114"/>
      <c r="Q11" s="42" t="s">
        <v>38</v>
      </c>
      <c r="R11" s="42" t="s">
        <v>40</v>
      </c>
    </row>
    <row r="12" spans="1:24" ht="15" customHeight="1" x14ac:dyDescent="0.15">
      <c r="A12" s="90"/>
      <c r="B12" s="93"/>
      <c r="C12" s="97"/>
      <c r="D12" s="100"/>
      <c r="E12" s="100"/>
      <c r="F12" s="102"/>
      <c r="G12" s="97"/>
      <c r="H12" s="100"/>
      <c r="I12" s="102"/>
      <c r="J12" s="107"/>
      <c r="K12" s="100"/>
      <c r="L12" s="109"/>
      <c r="M12" s="107"/>
      <c r="N12" s="100"/>
      <c r="O12" s="109"/>
      <c r="P12" s="115"/>
      <c r="Q12" s="42"/>
      <c r="R12" s="42"/>
    </row>
    <row r="13" spans="1:24" ht="15" customHeight="1" x14ac:dyDescent="0.15">
      <c r="A13" s="125" t="s">
        <v>44</v>
      </c>
      <c r="B13" s="66" t="s">
        <v>22</v>
      </c>
      <c r="C13" s="8">
        <v>1150</v>
      </c>
      <c r="D13" s="62"/>
      <c r="E13" s="9">
        <v>1</v>
      </c>
      <c r="F13" s="10">
        <f>ROUND(C13*D13*E13,2)</f>
        <v>0</v>
      </c>
      <c r="G13" s="8">
        <v>1150</v>
      </c>
      <c r="H13" s="62"/>
      <c r="I13" s="15">
        <f t="shared" ref="I13:I15" si="0">ROUND(G13*H13,2)</f>
        <v>0</v>
      </c>
      <c r="J13" s="11"/>
      <c r="K13" s="12"/>
      <c r="L13" s="13"/>
      <c r="M13" s="63">
        <v>546000</v>
      </c>
      <c r="N13" s="64"/>
      <c r="O13" s="14">
        <f>ROUND(M13*N13,2)</f>
        <v>0</v>
      </c>
      <c r="P13" s="68">
        <f>SUM(L13,O13)</f>
        <v>0</v>
      </c>
      <c r="Q13" s="16"/>
      <c r="R13" s="17">
        <f t="shared" ref="R13:R24" si="1">ROUNDDOWN(F13+I13+P13-Q13,0)</f>
        <v>0</v>
      </c>
    </row>
    <row r="14" spans="1:24" ht="15" customHeight="1" x14ac:dyDescent="0.15">
      <c r="A14" s="126"/>
      <c r="B14" s="45" t="s">
        <v>23</v>
      </c>
      <c r="C14" s="18">
        <f>C13</f>
        <v>1150</v>
      </c>
      <c r="D14" s="19"/>
      <c r="E14" s="20">
        <v>1</v>
      </c>
      <c r="F14" s="21">
        <f t="shared" ref="F14:F24" si="2">ROUND(C14*D14*E14,2)</f>
        <v>0</v>
      </c>
      <c r="G14" s="18">
        <f>G13</f>
        <v>1150</v>
      </c>
      <c r="H14" s="19"/>
      <c r="I14" s="27">
        <f t="shared" si="0"/>
        <v>0</v>
      </c>
      <c r="J14" s="22"/>
      <c r="K14" s="23"/>
      <c r="L14" s="24"/>
      <c r="M14" s="25">
        <v>556000</v>
      </c>
      <c r="N14" s="19"/>
      <c r="O14" s="26">
        <f>ROUND(M14*N14,2)</f>
        <v>0</v>
      </c>
      <c r="P14" s="69">
        <f>SUM(L14,O14)</f>
        <v>0</v>
      </c>
      <c r="Q14" s="28"/>
      <c r="R14" s="29">
        <f t="shared" si="1"/>
        <v>0</v>
      </c>
    </row>
    <row r="15" spans="1:24" ht="15" customHeight="1" x14ac:dyDescent="0.15">
      <c r="A15" s="126"/>
      <c r="B15" s="45" t="s">
        <v>24</v>
      </c>
      <c r="C15" s="18">
        <f>C14</f>
        <v>1150</v>
      </c>
      <c r="D15" s="19"/>
      <c r="E15" s="20">
        <v>1</v>
      </c>
      <c r="F15" s="21">
        <f t="shared" si="2"/>
        <v>0</v>
      </c>
      <c r="G15" s="18">
        <f>G14</f>
        <v>1150</v>
      </c>
      <c r="H15" s="19"/>
      <c r="I15" s="27">
        <f t="shared" si="0"/>
        <v>0</v>
      </c>
      <c r="J15" s="22"/>
      <c r="K15" s="23"/>
      <c r="L15" s="24"/>
      <c r="M15" s="25">
        <v>528000</v>
      </c>
      <c r="N15" s="19"/>
      <c r="O15" s="26">
        <f>ROUND(M15*N15,2)</f>
        <v>0</v>
      </c>
      <c r="P15" s="69">
        <f t="shared" ref="P15:P23" si="3">SUM(L15,O15)</f>
        <v>0</v>
      </c>
      <c r="Q15" s="28"/>
      <c r="R15" s="29">
        <f t="shared" si="1"/>
        <v>0</v>
      </c>
    </row>
    <row r="16" spans="1:24" ht="15" customHeight="1" x14ac:dyDescent="0.15">
      <c r="A16" s="126"/>
      <c r="B16" s="45" t="s">
        <v>12</v>
      </c>
      <c r="C16" s="18">
        <f t="shared" ref="C16:C24" si="4">C15</f>
        <v>1150</v>
      </c>
      <c r="D16" s="19"/>
      <c r="E16" s="20">
        <v>1</v>
      </c>
      <c r="F16" s="21">
        <f t="shared" si="2"/>
        <v>0</v>
      </c>
      <c r="G16" s="18">
        <f t="shared" ref="G16:G24" si="5">G15</f>
        <v>1150</v>
      </c>
      <c r="H16" s="19"/>
      <c r="I16" s="27">
        <f>ROUND(G16*H16,2)</f>
        <v>0</v>
      </c>
      <c r="J16" s="25">
        <v>621000</v>
      </c>
      <c r="K16" s="19"/>
      <c r="L16" s="19">
        <f>ROUND(J16*K16,2)</f>
        <v>0</v>
      </c>
      <c r="M16" s="22"/>
      <c r="N16" s="23"/>
      <c r="O16" s="67"/>
      <c r="P16" s="69">
        <f t="shared" si="3"/>
        <v>0</v>
      </c>
      <c r="Q16" s="28"/>
      <c r="R16" s="29">
        <f t="shared" si="1"/>
        <v>0</v>
      </c>
    </row>
    <row r="17" spans="1:18" ht="15" customHeight="1" x14ac:dyDescent="0.15">
      <c r="A17" s="126"/>
      <c r="B17" s="45" t="s">
        <v>13</v>
      </c>
      <c r="C17" s="18">
        <f t="shared" si="4"/>
        <v>1150</v>
      </c>
      <c r="D17" s="19"/>
      <c r="E17" s="20">
        <v>1</v>
      </c>
      <c r="F17" s="21">
        <f>ROUND(C17*D17*E17,2)</f>
        <v>0</v>
      </c>
      <c r="G17" s="18">
        <f t="shared" si="5"/>
        <v>1150</v>
      </c>
      <c r="H17" s="19"/>
      <c r="I17" s="27">
        <f t="shared" ref="I17:I24" si="6">ROUND(G17*H17,2)</f>
        <v>0</v>
      </c>
      <c r="J17" s="25">
        <v>659000</v>
      </c>
      <c r="K17" s="19"/>
      <c r="L17" s="19">
        <f t="shared" ref="L17:L18" si="7">ROUND(J17*K17,2)</f>
        <v>0</v>
      </c>
      <c r="M17" s="22"/>
      <c r="N17" s="23"/>
      <c r="O17" s="67"/>
      <c r="P17" s="69">
        <f t="shared" si="3"/>
        <v>0</v>
      </c>
      <c r="Q17" s="28"/>
      <c r="R17" s="29">
        <f t="shared" si="1"/>
        <v>0</v>
      </c>
    </row>
    <row r="18" spans="1:18" ht="15" customHeight="1" x14ac:dyDescent="0.15">
      <c r="A18" s="126"/>
      <c r="B18" s="45" t="s">
        <v>14</v>
      </c>
      <c r="C18" s="18">
        <f t="shared" si="4"/>
        <v>1150</v>
      </c>
      <c r="D18" s="19"/>
      <c r="E18" s="20">
        <v>1</v>
      </c>
      <c r="F18" s="21">
        <f t="shared" si="2"/>
        <v>0</v>
      </c>
      <c r="G18" s="18">
        <f t="shared" si="5"/>
        <v>1150</v>
      </c>
      <c r="H18" s="19"/>
      <c r="I18" s="27">
        <f t="shared" si="6"/>
        <v>0</v>
      </c>
      <c r="J18" s="25">
        <v>620000</v>
      </c>
      <c r="K18" s="19"/>
      <c r="L18" s="19">
        <f t="shared" si="7"/>
        <v>0</v>
      </c>
      <c r="M18" s="22"/>
      <c r="N18" s="23"/>
      <c r="O18" s="67"/>
      <c r="P18" s="69">
        <f t="shared" si="3"/>
        <v>0</v>
      </c>
      <c r="Q18" s="28"/>
      <c r="R18" s="29">
        <f t="shared" si="1"/>
        <v>0</v>
      </c>
    </row>
    <row r="19" spans="1:18" ht="15" customHeight="1" x14ac:dyDescent="0.15">
      <c r="A19" s="126"/>
      <c r="B19" s="45" t="s">
        <v>15</v>
      </c>
      <c r="C19" s="18">
        <f t="shared" si="4"/>
        <v>1150</v>
      </c>
      <c r="D19" s="19"/>
      <c r="E19" s="20">
        <v>1</v>
      </c>
      <c r="F19" s="21">
        <f t="shared" si="2"/>
        <v>0</v>
      </c>
      <c r="G19" s="18">
        <f t="shared" si="5"/>
        <v>1150</v>
      </c>
      <c r="H19" s="19"/>
      <c r="I19" s="27">
        <f t="shared" si="6"/>
        <v>0</v>
      </c>
      <c r="J19" s="22"/>
      <c r="K19" s="23"/>
      <c r="L19" s="24"/>
      <c r="M19" s="25">
        <v>587000</v>
      </c>
      <c r="N19" s="19"/>
      <c r="O19" s="26">
        <f t="shared" ref="O19:O24" si="8">ROUND(M19*N19,2)</f>
        <v>0</v>
      </c>
      <c r="P19" s="69">
        <f t="shared" si="3"/>
        <v>0</v>
      </c>
      <c r="Q19" s="28"/>
      <c r="R19" s="29">
        <f t="shared" si="1"/>
        <v>0</v>
      </c>
    </row>
    <row r="20" spans="1:18" ht="15" customHeight="1" x14ac:dyDescent="0.15">
      <c r="A20" s="126"/>
      <c r="B20" s="45" t="s">
        <v>16</v>
      </c>
      <c r="C20" s="18">
        <f t="shared" si="4"/>
        <v>1150</v>
      </c>
      <c r="D20" s="19"/>
      <c r="E20" s="20">
        <v>1</v>
      </c>
      <c r="F20" s="21">
        <f t="shared" si="2"/>
        <v>0</v>
      </c>
      <c r="G20" s="18">
        <f t="shared" si="5"/>
        <v>1150</v>
      </c>
      <c r="H20" s="19"/>
      <c r="I20" s="27">
        <f t="shared" si="6"/>
        <v>0</v>
      </c>
      <c r="J20" s="22"/>
      <c r="K20" s="23"/>
      <c r="L20" s="24"/>
      <c r="M20" s="25">
        <v>554000</v>
      </c>
      <c r="N20" s="19"/>
      <c r="O20" s="26">
        <f t="shared" si="8"/>
        <v>0</v>
      </c>
      <c r="P20" s="69">
        <f t="shared" si="3"/>
        <v>0</v>
      </c>
      <c r="Q20" s="28"/>
      <c r="R20" s="29">
        <f t="shared" si="1"/>
        <v>0</v>
      </c>
    </row>
    <row r="21" spans="1:18" ht="15" customHeight="1" x14ac:dyDescent="0.15">
      <c r="A21" s="126"/>
      <c r="B21" s="45" t="s">
        <v>17</v>
      </c>
      <c r="C21" s="18">
        <f t="shared" si="4"/>
        <v>1150</v>
      </c>
      <c r="D21" s="19"/>
      <c r="E21" s="20">
        <v>1</v>
      </c>
      <c r="F21" s="21">
        <f t="shared" si="2"/>
        <v>0</v>
      </c>
      <c r="G21" s="18">
        <f t="shared" si="5"/>
        <v>1150</v>
      </c>
      <c r="H21" s="19"/>
      <c r="I21" s="27">
        <f t="shared" si="6"/>
        <v>0</v>
      </c>
      <c r="J21" s="22"/>
      <c r="K21" s="23"/>
      <c r="L21" s="24"/>
      <c r="M21" s="25">
        <v>599000</v>
      </c>
      <c r="N21" s="19"/>
      <c r="O21" s="26">
        <f t="shared" si="8"/>
        <v>0</v>
      </c>
      <c r="P21" s="69">
        <f t="shared" si="3"/>
        <v>0</v>
      </c>
      <c r="Q21" s="28"/>
      <c r="R21" s="29">
        <f t="shared" si="1"/>
        <v>0</v>
      </c>
    </row>
    <row r="22" spans="1:18" ht="15" customHeight="1" x14ac:dyDescent="0.15">
      <c r="A22" s="126"/>
      <c r="B22" s="45" t="s">
        <v>18</v>
      </c>
      <c r="C22" s="18">
        <f t="shared" si="4"/>
        <v>1150</v>
      </c>
      <c r="D22" s="19"/>
      <c r="E22" s="20">
        <v>1</v>
      </c>
      <c r="F22" s="21">
        <f t="shared" si="2"/>
        <v>0</v>
      </c>
      <c r="G22" s="18">
        <f t="shared" si="5"/>
        <v>1150</v>
      </c>
      <c r="H22" s="19"/>
      <c r="I22" s="27">
        <f t="shared" si="6"/>
        <v>0</v>
      </c>
      <c r="J22" s="22"/>
      <c r="K22" s="23"/>
      <c r="L22" s="24"/>
      <c r="M22" s="25">
        <v>594000</v>
      </c>
      <c r="N22" s="19"/>
      <c r="O22" s="26">
        <f t="shared" si="8"/>
        <v>0</v>
      </c>
      <c r="P22" s="69">
        <f t="shared" si="3"/>
        <v>0</v>
      </c>
      <c r="Q22" s="28"/>
      <c r="R22" s="29">
        <f t="shared" si="1"/>
        <v>0</v>
      </c>
    </row>
    <row r="23" spans="1:18" ht="15" customHeight="1" x14ac:dyDescent="0.15">
      <c r="A23" s="126"/>
      <c r="B23" s="45" t="s">
        <v>19</v>
      </c>
      <c r="C23" s="18">
        <f t="shared" si="4"/>
        <v>1150</v>
      </c>
      <c r="D23" s="19"/>
      <c r="E23" s="20">
        <v>1</v>
      </c>
      <c r="F23" s="21">
        <f t="shared" si="2"/>
        <v>0</v>
      </c>
      <c r="G23" s="18">
        <f t="shared" si="5"/>
        <v>1150</v>
      </c>
      <c r="H23" s="19"/>
      <c r="I23" s="27">
        <f t="shared" si="6"/>
        <v>0</v>
      </c>
      <c r="J23" s="22"/>
      <c r="K23" s="23"/>
      <c r="L23" s="24"/>
      <c r="M23" s="25">
        <v>540000</v>
      </c>
      <c r="N23" s="19"/>
      <c r="O23" s="26">
        <f t="shared" si="8"/>
        <v>0</v>
      </c>
      <c r="P23" s="69">
        <f t="shared" si="3"/>
        <v>0</v>
      </c>
      <c r="Q23" s="28"/>
      <c r="R23" s="29">
        <f t="shared" si="1"/>
        <v>0</v>
      </c>
    </row>
    <row r="24" spans="1:18" ht="15" customHeight="1" thickBot="1" x14ac:dyDescent="0.2">
      <c r="A24" s="126"/>
      <c r="B24" s="49" t="s">
        <v>25</v>
      </c>
      <c r="C24" s="50">
        <f t="shared" si="4"/>
        <v>1150</v>
      </c>
      <c r="D24" s="65"/>
      <c r="E24" s="51">
        <v>1</v>
      </c>
      <c r="F24" s="52">
        <f t="shared" si="2"/>
        <v>0</v>
      </c>
      <c r="G24" s="50">
        <f t="shared" si="5"/>
        <v>1150</v>
      </c>
      <c r="H24" s="65"/>
      <c r="I24" s="53">
        <f t="shared" si="6"/>
        <v>0</v>
      </c>
      <c r="J24" s="54"/>
      <c r="K24" s="55"/>
      <c r="L24" s="56"/>
      <c r="M24" s="61">
        <v>548000</v>
      </c>
      <c r="N24" s="65"/>
      <c r="O24" s="57">
        <f t="shared" si="8"/>
        <v>0</v>
      </c>
      <c r="P24" s="70">
        <f>SUM(L24,O24)</f>
        <v>0</v>
      </c>
      <c r="Q24" s="58"/>
      <c r="R24" s="59">
        <f t="shared" si="1"/>
        <v>0</v>
      </c>
    </row>
    <row r="25" spans="1:18" ht="12" customHeight="1" x14ac:dyDescent="0.15">
      <c r="A25" s="127"/>
      <c r="B25" s="114" t="s">
        <v>20</v>
      </c>
      <c r="C25" s="48"/>
      <c r="D25" s="33"/>
      <c r="E25" s="33"/>
      <c r="F25" s="33"/>
      <c r="G25" s="131" t="s">
        <v>45</v>
      </c>
      <c r="H25" s="132"/>
      <c r="I25" s="132"/>
      <c r="J25" s="129">
        <f>SUM(J13:J24,M13:M24)</f>
        <v>6952000</v>
      </c>
      <c r="K25" s="34"/>
      <c r="L25" s="34"/>
      <c r="M25" s="34"/>
      <c r="N25" s="34"/>
      <c r="O25" s="34"/>
      <c r="P25" s="116" t="s">
        <v>46</v>
      </c>
      <c r="Q25" s="117"/>
      <c r="R25" s="120">
        <f>SUM(R13:R24)</f>
        <v>0</v>
      </c>
    </row>
    <row r="26" spans="1:18" ht="12" customHeight="1" thickBot="1" x14ac:dyDescent="0.2">
      <c r="A26" s="128"/>
      <c r="B26" s="115"/>
      <c r="C26" s="46"/>
      <c r="D26" s="35"/>
      <c r="E26" s="35"/>
      <c r="F26" s="35"/>
      <c r="G26" s="74"/>
      <c r="H26" s="75"/>
      <c r="I26" s="75"/>
      <c r="J26" s="130"/>
      <c r="K26" s="30"/>
      <c r="L26" s="30"/>
      <c r="M26" s="30"/>
      <c r="N26" s="30"/>
      <c r="O26" s="30"/>
      <c r="P26" s="118"/>
      <c r="Q26" s="119"/>
      <c r="R26" s="121"/>
    </row>
    <row r="27" spans="1:18" ht="15" customHeight="1" thickBot="1" x14ac:dyDescent="0.2">
      <c r="A27" s="31"/>
      <c r="B27" s="31"/>
      <c r="C27" s="31"/>
      <c r="D27" s="31"/>
      <c r="E27" s="31"/>
      <c r="F27" s="31"/>
      <c r="G27" s="1"/>
      <c r="H27" s="32"/>
      <c r="I27" s="32"/>
      <c r="J27" s="1"/>
      <c r="K27" s="32"/>
      <c r="L27" s="32"/>
      <c r="M27" s="1"/>
      <c r="N27" s="32"/>
      <c r="O27" s="32"/>
      <c r="P27" s="32"/>
      <c r="Q27" s="32"/>
      <c r="R27" s="33" t="s">
        <v>41</v>
      </c>
    </row>
    <row r="28" spans="1:18" ht="30" customHeight="1" thickBot="1" x14ac:dyDescent="0.2">
      <c r="A28" s="31"/>
      <c r="B28" s="31"/>
      <c r="C28" s="31"/>
      <c r="D28" s="31"/>
      <c r="E28" s="31"/>
      <c r="F28" s="31"/>
      <c r="G28" s="34"/>
      <c r="H28" s="34"/>
      <c r="I28" s="34"/>
      <c r="J28" s="34"/>
      <c r="K28" s="34"/>
      <c r="L28" s="34"/>
      <c r="M28" s="34"/>
      <c r="N28" s="34"/>
      <c r="O28" s="84" t="s">
        <v>42</v>
      </c>
      <c r="P28" s="85"/>
      <c r="Q28" s="86"/>
      <c r="R28" s="40">
        <f>ROUNDDOWN(R25/110*100,0)</f>
        <v>0</v>
      </c>
    </row>
    <row r="29" spans="1:18" ht="6.95" customHeight="1" thickBot="1" x14ac:dyDescent="0.2">
      <c r="A29" s="1"/>
      <c r="B29" s="1"/>
      <c r="C29" s="1"/>
      <c r="D29" s="31"/>
      <c r="E29" s="31"/>
      <c r="F29" s="31"/>
      <c r="G29" s="1"/>
      <c r="H29" s="32"/>
      <c r="I29" s="32"/>
      <c r="J29" s="1"/>
      <c r="K29" s="32"/>
      <c r="L29" s="32"/>
      <c r="M29" s="1"/>
      <c r="N29" s="32"/>
      <c r="O29" s="32"/>
      <c r="P29" s="38"/>
      <c r="Q29" s="38"/>
      <c r="R29" s="39"/>
    </row>
    <row r="30" spans="1:18" ht="15" customHeight="1" x14ac:dyDescent="0.15">
      <c r="A30" s="31"/>
      <c r="B30" s="31"/>
      <c r="C30" s="1"/>
      <c r="D30" s="1"/>
      <c r="E30" s="33"/>
      <c r="F30" s="47"/>
      <c r="G30" s="72" t="s">
        <v>48</v>
      </c>
      <c r="H30" s="73"/>
      <c r="I30" s="73"/>
      <c r="J30" s="82">
        <f>SUM(J25,)</f>
        <v>6952000</v>
      </c>
      <c r="K30" s="36"/>
      <c r="L30" s="36"/>
      <c r="M30" s="36"/>
      <c r="N30" s="36"/>
      <c r="O30" s="36"/>
      <c r="P30" s="76" t="s">
        <v>47</v>
      </c>
      <c r="Q30" s="77"/>
      <c r="R30" s="80">
        <f>SUM(R28,)</f>
        <v>0</v>
      </c>
    </row>
    <row r="31" spans="1:18" ht="15" customHeight="1" thickBot="1" x14ac:dyDescent="0.2">
      <c r="A31" s="33"/>
      <c r="B31" s="1"/>
      <c r="C31" s="33"/>
      <c r="D31" s="33"/>
      <c r="E31" s="33"/>
      <c r="F31" s="47"/>
      <c r="G31" s="74"/>
      <c r="H31" s="75"/>
      <c r="I31" s="75"/>
      <c r="J31" s="83"/>
      <c r="K31" s="37"/>
      <c r="L31" s="37"/>
      <c r="M31" s="37"/>
      <c r="N31" s="37"/>
      <c r="O31" s="37"/>
      <c r="P31" s="78"/>
      <c r="Q31" s="79"/>
      <c r="R31" s="81"/>
    </row>
    <row r="32" spans="1:18" ht="7.5" customHeight="1" x14ac:dyDescent="0.15">
      <c r="A32" s="33"/>
      <c r="B32" s="33"/>
      <c r="C32" s="33"/>
    </row>
  </sheetData>
  <mergeCells count="34">
    <mergeCell ref="A13:A26"/>
    <mergeCell ref="B25:B26"/>
    <mergeCell ref="J25:J26"/>
    <mergeCell ref="G25:I26"/>
    <mergeCell ref="P25:Q26"/>
    <mergeCell ref="R25:R26"/>
    <mergeCell ref="O11:O12"/>
    <mergeCell ref="G9:I9"/>
    <mergeCell ref="G10:G12"/>
    <mergeCell ref="H10:H12"/>
    <mergeCell ref="I10:I12"/>
    <mergeCell ref="J10:L10"/>
    <mergeCell ref="M10:O10"/>
    <mergeCell ref="J11:J12"/>
    <mergeCell ref="K11:K12"/>
    <mergeCell ref="L11:L12"/>
    <mergeCell ref="M11:M12"/>
    <mergeCell ref="N11:N12"/>
    <mergeCell ref="A1:E1"/>
    <mergeCell ref="A9:A12"/>
    <mergeCell ref="B9:B12"/>
    <mergeCell ref="C9:F9"/>
    <mergeCell ref="C10:C12"/>
    <mergeCell ref="D10:D12"/>
    <mergeCell ref="E10:E12"/>
    <mergeCell ref="F10:F12"/>
    <mergeCell ref="A2:R2"/>
    <mergeCell ref="J9:P9"/>
    <mergeCell ref="P10:P12"/>
    <mergeCell ref="G30:I31"/>
    <mergeCell ref="P30:Q31"/>
    <mergeCell ref="R30:R31"/>
    <mergeCell ref="J30:J31"/>
    <mergeCell ref="O28:Q28"/>
  </mergeCells>
  <phoneticPr fontId="2"/>
  <printOptions horizontalCentered="1"/>
  <pageMargins left="0.47244094488188981" right="0.23622047244094491" top="0.19685039370078741" bottom="0.19685039370078741" header="0" footer="0"/>
  <pageSetup paperSize="9" scale="6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亀島</vt:lpstr>
      <vt:lpstr>亀島!Print_Area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松尾　崇臣</dc:creator>
  <cp:lastModifiedBy>Windows ユーザー</cp:lastModifiedBy>
  <cp:lastPrinted>2025-01-29T05:08:25Z</cp:lastPrinted>
  <dcterms:created xsi:type="dcterms:W3CDTF">2015-10-29T01:51:05Z</dcterms:created>
  <dcterms:modified xsi:type="dcterms:W3CDTF">2025-01-29T05:09:37Z</dcterms:modified>
</cp:coreProperties>
</file>