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75.22\経理班\08　電力調達入札\R06（入札実施年度！！忘れないでね）\03_一般競争入札\01　高圧（西之浦、鶴新田、西阿知、塩生加圧、船穂、笠岡）\04　質問回答\"/>
    </mc:Choice>
  </mc:AlternateContent>
  <bookViews>
    <workbookView xWindow="0" yWindow="0" windowWidth="20490" windowHeight="7155"/>
  </bookViews>
  <sheets>
    <sheet name="西之浦" sheetId="2" r:id="rId1"/>
    <sheet name="鶴新田" sheetId="5" r:id="rId2"/>
    <sheet name="西阿知" sheetId="3" r:id="rId3"/>
    <sheet name="塩生" sheetId="4" r:id="rId4"/>
    <sheet name="船穂" sheetId="7" r:id="rId5"/>
    <sheet name="笠岡" sheetId="8" r:id="rId6"/>
    <sheet name="発電事務所" sheetId="9" r:id="rId7"/>
  </sheets>
  <definedNames>
    <definedName name="_Fill" localSheetId="3">#REF!</definedName>
    <definedName name="_Fill" localSheetId="5">#REF!</definedName>
    <definedName name="_Fill" localSheetId="2">#REF!</definedName>
    <definedName name="_Fill" localSheetId="0">#REF!</definedName>
    <definedName name="_Fill" localSheetId="4">#REF!</definedName>
    <definedName name="_Fill" localSheetId="1">#REF!</definedName>
    <definedName name="_Fill" localSheetId="6" hidden="1">#REF!</definedName>
    <definedName name="_Fill">#REF!</definedName>
    <definedName name="_xlnm.Print_Area" localSheetId="3">塩生!$A$1:$O$65</definedName>
    <definedName name="_xlnm.Print_Area" localSheetId="5">笠岡!$A$1:$O$65</definedName>
    <definedName name="_xlnm.Print_Area" localSheetId="2">西阿知!$A$1:$R$65</definedName>
    <definedName name="_xlnm.Print_Area" localSheetId="0">西之浦!$A$1:$R$65</definedName>
    <definedName name="_xlnm.Print_Area" localSheetId="4">船穂!$A$1:$O$65</definedName>
    <definedName name="_xlnm.Print_Area" localSheetId="1">鶴新田!$A$1:$R$65</definedName>
    <definedName name="_xlnm.Print_Area" localSheetId="6">発電事務所!$A$1:$O$65</definedName>
    <definedName name="企業局" hidden="1">#REF!</definedName>
  </definedNames>
  <calcPr calcId="162913"/>
</workbook>
</file>

<file path=xl/calcChain.xml><?xml version="1.0" encoding="utf-8"?>
<calcChain xmlns="http://schemas.openxmlformats.org/spreadsheetml/2006/main">
  <c r="O58" i="4" l="1"/>
  <c r="O57" i="4"/>
  <c r="O56" i="4"/>
  <c r="O55" i="4"/>
  <c r="O54" i="4"/>
  <c r="O53" i="4"/>
  <c r="O52" i="4"/>
  <c r="O51" i="4"/>
  <c r="O50" i="4"/>
  <c r="O49" i="4"/>
  <c r="O48" i="4"/>
  <c r="O47" i="4"/>
  <c r="O41" i="4"/>
  <c r="O40" i="4"/>
  <c r="O39" i="4"/>
  <c r="O38" i="4"/>
  <c r="O37" i="4"/>
  <c r="O36" i="4"/>
  <c r="O35" i="4"/>
  <c r="O34" i="4"/>
  <c r="O33" i="4"/>
  <c r="O32" i="4"/>
  <c r="O31" i="4"/>
  <c r="O30" i="4"/>
  <c r="O24" i="4"/>
  <c r="O23" i="4"/>
  <c r="O22" i="4"/>
  <c r="O21" i="4"/>
  <c r="O20" i="4"/>
  <c r="O19" i="4"/>
  <c r="O18" i="4"/>
  <c r="O17" i="4"/>
  <c r="O16" i="4"/>
  <c r="O15" i="4"/>
  <c r="O14" i="4"/>
  <c r="O13" i="4"/>
  <c r="O58" i="7"/>
  <c r="O57" i="7"/>
  <c r="O56" i="7"/>
  <c r="O55" i="7"/>
  <c r="O54" i="7"/>
  <c r="O53" i="7"/>
  <c r="O52" i="7"/>
  <c r="O51" i="7"/>
  <c r="O50" i="7"/>
  <c r="O49" i="7"/>
  <c r="O48" i="7"/>
  <c r="O47" i="7"/>
  <c r="O41" i="7"/>
  <c r="O40" i="7"/>
  <c r="O39" i="7"/>
  <c r="O38" i="7"/>
  <c r="O37" i="7"/>
  <c r="O36" i="7"/>
  <c r="O35" i="7"/>
  <c r="O34" i="7"/>
  <c r="O33" i="7"/>
  <c r="O32" i="7"/>
  <c r="O31" i="7"/>
  <c r="O30" i="7"/>
  <c r="O24" i="7"/>
  <c r="O23" i="7"/>
  <c r="O22" i="7"/>
  <c r="O21" i="7"/>
  <c r="O20" i="7"/>
  <c r="O19" i="7"/>
  <c r="O18" i="7"/>
  <c r="O17" i="7"/>
  <c r="O16" i="7"/>
  <c r="O15" i="7"/>
  <c r="O14" i="7"/>
  <c r="O13" i="7"/>
  <c r="O58" i="8"/>
  <c r="O57" i="8"/>
  <c r="O56" i="8"/>
  <c r="O55" i="8"/>
  <c r="O54" i="8"/>
  <c r="O53" i="8"/>
  <c r="O52" i="8"/>
  <c r="O51" i="8"/>
  <c r="O50" i="8"/>
  <c r="O49" i="8"/>
  <c r="O48" i="8"/>
  <c r="O47" i="8"/>
  <c r="O41" i="8"/>
  <c r="O40" i="8"/>
  <c r="O39" i="8"/>
  <c r="O38" i="8"/>
  <c r="O37" i="8"/>
  <c r="O36" i="8"/>
  <c r="O35" i="8"/>
  <c r="O34" i="8"/>
  <c r="O33" i="8"/>
  <c r="O32" i="8"/>
  <c r="O31" i="8"/>
  <c r="O30" i="8"/>
  <c r="O24" i="8"/>
  <c r="O15" i="8"/>
  <c r="O16" i="8"/>
  <c r="O17" i="8"/>
  <c r="O18" i="8"/>
  <c r="O19" i="8"/>
  <c r="O20" i="8"/>
  <c r="O21" i="8"/>
  <c r="O22" i="8"/>
  <c r="O23" i="8"/>
  <c r="O14" i="8"/>
  <c r="O13" i="8"/>
  <c r="O58" i="9"/>
  <c r="O57" i="9"/>
  <c r="O56" i="9"/>
  <c r="O55" i="9"/>
  <c r="O54" i="9"/>
  <c r="O53" i="9"/>
  <c r="O52" i="9"/>
  <c r="O51" i="9"/>
  <c r="O50" i="9"/>
  <c r="O49" i="9"/>
  <c r="O48" i="9"/>
  <c r="O47" i="9"/>
  <c r="O41" i="9"/>
  <c r="O40" i="9"/>
  <c r="O39" i="9"/>
  <c r="O38" i="9"/>
  <c r="O37" i="9"/>
  <c r="O36" i="9"/>
  <c r="O35" i="9"/>
  <c r="O34" i="9"/>
  <c r="O33" i="9"/>
  <c r="O32" i="9"/>
  <c r="O31" i="9"/>
  <c r="O30" i="9"/>
  <c r="O24" i="9"/>
  <c r="O15" i="9"/>
  <c r="O16" i="9"/>
  <c r="O17" i="9"/>
  <c r="O18" i="9"/>
  <c r="O19" i="9"/>
  <c r="O20" i="9"/>
  <c r="O21" i="9"/>
  <c r="O22" i="9"/>
  <c r="O23" i="9"/>
  <c r="O14" i="9"/>
  <c r="O13" i="9"/>
  <c r="I52" i="9" l="1"/>
  <c r="I51" i="9"/>
  <c r="I50" i="9"/>
  <c r="I35" i="9"/>
  <c r="I34" i="9"/>
  <c r="I33" i="9"/>
  <c r="I52" i="8"/>
  <c r="I51" i="8"/>
  <c r="I50" i="8"/>
  <c r="I35" i="8"/>
  <c r="I34" i="8"/>
  <c r="I33" i="8"/>
  <c r="I52" i="7"/>
  <c r="I51" i="7"/>
  <c r="I50" i="7"/>
  <c r="I35" i="7"/>
  <c r="I34" i="7"/>
  <c r="I33" i="7"/>
  <c r="I52" i="4"/>
  <c r="I51" i="4"/>
  <c r="I50" i="4"/>
  <c r="I35" i="4"/>
  <c r="I34" i="4"/>
  <c r="I33" i="4"/>
  <c r="L52" i="3"/>
  <c r="L51" i="3"/>
  <c r="L50" i="3"/>
  <c r="L35" i="3"/>
  <c r="L34" i="3"/>
  <c r="L33" i="3"/>
  <c r="L52" i="5"/>
  <c r="L51" i="5"/>
  <c r="L50" i="5"/>
  <c r="L35" i="5"/>
  <c r="L34" i="5"/>
  <c r="L33" i="5"/>
  <c r="L52" i="2"/>
  <c r="L51" i="2"/>
  <c r="L50" i="2"/>
  <c r="L35" i="2"/>
  <c r="L34" i="2"/>
  <c r="L33" i="2"/>
  <c r="C48" i="4" l="1"/>
  <c r="G59" i="9" l="1"/>
  <c r="L58" i="9"/>
  <c r="M58" i="9" s="1"/>
  <c r="L57" i="9"/>
  <c r="M57" i="9" s="1"/>
  <c r="L56" i="9"/>
  <c r="M56" i="9" s="1"/>
  <c r="M55" i="9"/>
  <c r="L55" i="9"/>
  <c r="L54" i="9"/>
  <c r="M54" i="9" s="1"/>
  <c r="L53" i="9"/>
  <c r="M53" i="9" s="1"/>
  <c r="M52" i="9"/>
  <c r="M51" i="9"/>
  <c r="M50" i="9"/>
  <c r="L49" i="9"/>
  <c r="M49" i="9" s="1"/>
  <c r="L48" i="9"/>
  <c r="M48" i="9" s="1"/>
  <c r="C48" i="9"/>
  <c r="F48" i="9" s="1"/>
  <c r="L47" i="9"/>
  <c r="M47" i="9" s="1"/>
  <c r="F47" i="9"/>
  <c r="G42" i="9"/>
  <c r="L41" i="9"/>
  <c r="M41" i="9" s="1"/>
  <c r="L40" i="9"/>
  <c r="M40" i="9" s="1"/>
  <c r="L39" i="9"/>
  <c r="M39" i="9" s="1"/>
  <c r="L38" i="9"/>
  <c r="M38" i="9" s="1"/>
  <c r="M37" i="9"/>
  <c r="L37" i="9"/>
  <c r="L36" i="9"/>
  <c r="M36" i="9" s="1"/>
  <c r="M35" i="9"/>
  <c r="M34" i="9"/>
  <c r="M33" i="9"/>
  <c r="L32" i="9"/>
  <c r="M32" i="9" s="1"/>
  <c r="L31" i="9"/>
  <c r="M31" i="9" s="1"/>
  <c r="C31" i="9"/>
  <c r="C32" i="9" s="1"/>
  <c r="C33" i="9" s="1"/>
  <c r="L30" i="9"/>
  <c r="M30" i="9" s="1"/>
  <c r="F30" i="9"/>
  <c r="G25" i="9"/>
  <c r="L24" i="9"/>
  <c r="M24" i="9" s="1"/>
  <c r="M23" i="9"/>
  <c r="L23" i="9"/>
  <c r="L22" i="9"/>
  <c r="M22" i="9" s="1"/>
  <c r="L21" i="9"/>
  <c r="M21" i="9" s="1"/>
  <c r="L20" i="9"/>
  <c r="M20" i="9" s="1"/>
  <c r="L19" i="9"/>
  <c r="M19" i="9" s="1"/>
  <c r="I18" i="9"/>
  <c r="M18" i="9" s="1"/>
  <c r="I17" i="9"/>
  <c r="M17" i="9" s="1"/>
  <c r="I16" i="9"/>
  <c r="M16" i="9" s="1"/>
  <c r="M15" i="9"/>
  <c r="L15" i="9"/>
  <c r="L14" i="9"/>
  <c r="M14" i="9" s="1"/>
  <c r="C14" i="9"/>
  <c r="C15" i="9" s="1"/>
  <c r="L13" i="9"/>
  <c r="M13" i="9" s="1"/>
  <c r="F13" i="9"/>
  <c r="G59" i="8"/>
  <c r="L58" i="8"/>
  <c r="M58" i="8" s="1"/>
  <c r="L57" i="8"/>
  <c r="M57" i="8" s="1"/>
  <c r="L56" i="8"/>
  <c r="M56" i="8" s="1"/>
  <c r="L55" i="8"/>
  <c r="M55" i="8" s="1"/>
  <c r="L54" i="8"/>
  <c r="M54" i="8" s="1"/>
  <c r="L53" i="8"/>
  <c r="M53" i="8" s="1"/>
  <c r="M52" i="8"/>
  <c r="M51" i="8"/>
  <c r="M50" i="8"/>
  <c r="L49" i="8"/>
  <c r="M49" i="8" s="1"/>
  <c r="L48" i="8"/>
  <c r="M48" i="8" s="1"/>
  <c r="C48" i="8"/>
  <c r="F48" i="8" s="1"/>
  <c r="L47" i="8"/>
  <c r="M47" i="8" s="1"/>
  <c r="F47" i="8"/>
  <c r="G42" i="8"/>
  <c r="L41" i="8"/>
  <c r="M41" i="8" s="1"/>
  <c r="L40" i="8"/>
  <c r="M40" i="8" s="1"/>
  <c r="M39" i="8"/>
  <c r="L39" i="8"/>
  <c r="L38" i="8"/>
  <c r="M38" i="8" s="1"/>
  <c r="L37" i="8"/>
  <c r="M37" i="8" s="1"/>
  <c r="L36" i="8"/>
  <c r="M36" i="8" s="1"/>
  <c r="M35" i="8"/>
  <c r="M34" i="8"/>
  <c r="M33" i="8"/>
  <c r="L32" i="8"/>
  <c r="M32" i="8" s="1"/>
  <c r="L31" i="8"/>
  <c r="M31" i="8" s="1"/>
  <c r="C31" i="8"/>
  <c r="C32" i="8" s="1"/>
  <c r="C33" i="8" s="1"/>
  <c r="L30" i="8"/>
  <c r="M30" i="8" s="1"/>
  <c r="F30" i="8"/>
  <c r="G25" i="8"/>
  <c r="L24" i="8"/>
  <c r="M24" i="8" s="1"/>
  <c r="L23" i="8"/>
  <c r="M23" i="8" s="1"/>
  <c r="L22" i="8"/>
  <c r="M22" i="8" s="1"/>
  <c r="L21" i="8"/>
  <c r="M21" i="8" s="1"/>
  <c r="L20" i="8"/>
  <c r="M20" i="8" s="1"/>
  <c r="M19" i="8"/>
  <c r="L19" i="8"/>
  <c r="I18" i="8"/>
  <c r="M18" i="8" s="1"/>
  <c r="I17" i="8"/>
  <c r="M17" i="8" s="1"/>
  <c r="I16" i="8"/>
  <c r="M16" i="8" s="1"/>
  <c r="L15" i="8"/>
  <c r="M15" i="8" s="1"/>
  <c r="L14" i="8"/>
  <c r="M14" i="8" s="1"/>
  <c r="C14" i="8"/>
  <c r="C15" i="8" s="1"/>
  <c r="L13" i="8"/>
  <c r="M13" i="8" s="1"/>
  <c r="F13" i="8"/>
  <c r="G59" i="7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M52" i="7"/>
  <c r="M51" i="7"/>
  <c r="M50" i="7"/>
  <c r="L49" i="7"/>
  <c r="M49" i="7" s="1"/>
  <c r="L48" i="7"/>
  <c r="M48" i="7" s="1"/>
  <c r="C48" i="7"/>
  <c r="F48" i="7" s="1"/>
  <c r="L47" i="7"/>
  <c r="M47" i="7" s="1"/>
  <c r="F47" i="7"/>
  <c r="G42" i="7"/>
  <c r="M41" i="7"/>
  <c r="L41" i="7"/>
  <c r="L40" i="7"/>
  <c r="M40" i="7" s="1"/>
  <c r="L39" i="7"/>
  <c r="M39" i="7" s="1"/>
  <c r="L38" i="7"/>
  <c r="M38" i="7" s="1"/>
  <c r="L37" i="7"/>
  <c r="M37" i="7" s="1"/>
  <c r="L36" i="7"/>
  <c r="M36" i="7" s="1"/>
  <c r="M35" i="7"/>
  <c r="M34" i="7"/>
  <c r="M33" i="7"/>
  <c r="L32" i="7"/>
  <c r="M32" i="7" s="1"/>
  <c r="L31" i="7"/>
  <c r="M31" i="7" s="1"/>
  <c r="C31" i="7"/>
  <c r="F31" i="7" s="1"/>
  <c r="L30" i="7"/>
  <c r="M30" i="7" s="1"/>
  <c r="F30" i="7"/>
  <c r="G25" i="7"/>
  <c r="L24" i="7"/>
  <c r="M24" i="7" s="1"/>
  <c r="L23" i="7"/>
  <c r="M23" i="7" s="1"/>
  <c r="L22" i="7"/>
  <c r="M22" i="7" s="1"/>
  <c r="L21" i="7"/>
  <c r="M21" i="7" s="1"/>
  <c r="L20" i="7"/>
  <c r="M20" i="7" s="1"/>
  <c r="L19" i="7"/>
  <c r="M19" i="7" s="1"/>
  <c r="I18" i="7"/>
  <c r="M18" i="7" s="1"/>
  <c r="I17" i="7"/>
  <c r="M17" i="7" s="1"/>
  <c r="I16" i="7"/>
  <c r="M16" i="7" s="1"/>
  <c r="L15" i="7"/>
  <c r="M15" i="7" s="1"/>
  <c r="L14" i="7"/>
  <c r="M14" i="7" s="1"/>
  <c r="C14" i="7"/>
  <c r="L13" i="7"/>
  <c r="M13" i="7" s="1"/>
  <c r="F13" i="7"/>
  <c r="G59" i="4"/>
  <c r="L58" i="4"/>
  <c r="M58" i="4" s="1"/>
  <c r="M57" i="4"/>
  <c r="L57" i="4"/>
  <c r="L56" i="4"/>
  <c r="M56" i="4" s="1"/>
  <c r="L55" i="4"/>
  <c r="M55" i="4" s="1"/>
  <c r="L54" i="4"/>
  <c r="M54" i="4" s="1"/>
  <c r="L53" i="4"/>
  <c r="M53" i="4" s="1"/>
  <c r="M52" i="4"/>
  <c r="M51" i="4"/>
  <c r="M50" i="4"/>
  <c r="L49" i="4"/>
  <c r="M49" i="4" s="1"/>
  <c r="L48" i="4"/>
  <c r="M48" i="4" s="1"/>
  <c r="F48" i="4"/>
  <c r="L47" i="4"/>
  <c r="M47" i="4" s="1"/>
  <c r="F47" i="4"/>
  <c r="G42" i="4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M35" i="4"/>
  <c r="M34" i="4"/>
  <c r="M33" i="4"/>
  <c r="L32" i="4"/>
  <c r="M32" i="4" s="1"/>
  <c r="C32" i="4"/>
  <c r="C33" i="4" s="1"/>
  <c r="L31" i="4"/>
  <c r="M31" i="4" s="1"/>
  <c r="C31" i="4"/>
  <c r="F31" i="4" s="1"/>
  <c r="L30" i="4"/>
  <c r="M30" i="4" s="1"/>
  <c r="F30" i="4"/>
  <c r="G25" i="4"/>
  <c r="L24" i="4"/>
  <c r="M24" i="4" s="1"/>
  <c r="M23" i="4"/>
  <c r="L23" i="4"/>
  <c r="L22" i="4"/>
  <c r="M22" i="4" s="1"/>
  <c r="L21" i="4"/>
  <c r="M21" i="4" s="1"/>
  <c r="L20" i="4"/>
  <c r="M20" i="4" s="1"/>
  <c r="L19" i="4"/>
  <c r="M19" i="4" s="1"/>
  <c r="I18" i="4"/>
  <c r="M18" i="4" s="1"/>
  <c r="I17" i="4"/>
  <c r="M17" i="4" s="1"/>
  <c r="I16" i="4"/>
  <c r="M16" i="4" s="1"/>
  <c r="L15" i="4"/>
  <c r="M15" i="4" s="1"/>
  <c r="L14" i="4"/>
  <c r="M14" i="4" s="1"/>
  <c r="C14" i="4"/>
  <c r="C15" i="4" s="1"/>
  <c r="M13" i="4"/>
  <c r="L13" i="4"/>
  <c r="F13" i="4"/>
  <c r="J59" i="3"/>
  <c r="O58" i="3"/>
  <c r="P58" i="3" s="1"/>
  <c r="O57" i="3"/>
  <c r="P57" i="3" s="1"/>
  <c r="O56" i="3"/>
  <c r="P56" i="3" s="1"/>
  <c r="P55" i="3"/>
  <c r="O55" i="3"/>
  <c r="O54" i="3"/>
  <c r="P54" i="3" s="1"/>
  <c r="O53" i="3"/>
  <c r="P53" i="3" s="1"/>
  <c r="P52" i="3"/>
  <c r="P51" i="3"/>
  <c r="P50" i="3"/>
  <c r="O49" i="3"/>
  <c r="P49" i="3" s="1"/>
  <c r="C49" i="3"/>
  <c r="F49" i="3" s="1"/>
  <c r="O48" i="3"/>
  <c r="P48" i="3" s="1"/>
  <c r="G48" i="3"/>
  <c r="C48" i="3"/>
  <c r="F48" i="3" s="1"/>
  <c r="P47" i="3"/>
  <c r="O47" i="3"/>
  <c r="I47" i="3"/>
  <c r="F47" i="3"/>
  <c r="J42" i="3"/>
  <c r="O41" i="3"/>
  <c r="P41" i="3" s="1"/>
  <c r="O40" i="3"/>
  <c r="P40" i="3" s="1"/>
  <c r="O39" i="3"/>
  <c r="P39" i="3" s="1"/>
  <c r="O38" i="3"/>
  <c r="P38" i="3" s="1"/>
  <c r="O37" i="3"/>
  <c r="P37" i="3" s="1"/>
  <c r="O36" i="3"/>
  <c r="P36" i="3" s="1"/>
  <c r="P35" i="3"/>
  <c r="P34" i="3"/>
  <c r="P33" i="3"/>
  <c r="O32" i="3"/>
  <c r="P32" i="3" s="1"/>
  <c r="O31" i="3"/>
  <c r="P31" i="3" s="1"/>
  <c r="I31" i="3"/>
  <c r="G31" i="3"/>
  <c r="G32" i="3" s="1"/>
  <c r="I32" i="3" s="1"/>
  <c r="C31" i="3"/>
  <c r="F31" i="3" s="1"/>
  <c r="O30" i="3"/>
  <c r="P30" i="3" s="1"/>
  <c r="I30" i="3"/>
  <c r="F30" i="3"/>
  <c r="J25" i="3"/>
  <c r="O24" i="3"/>
  <c r="P24" i="3" s="1"/>
  <c r="P23" i="3"/>
  <c r="O23" i="3"/>
  <c r="O22" i="3"/>
  <c r="P22" i="3" s="1"/>
  <c r="O21" i="3"/>
  <c r="P21" i="3" s="1"/>
  <c r="O20" i="3"/>
  <c r="P20" i="3" s="1"/>
  <c r="P19" i="3"/>
  <c r="O19" i="3"/>
  <c r="P18" i="3"/>
  <c r="L18" i="3"/>
  <c r="L17" i="3"/>
  <c r="P17" i="3" s="1"/>
  <c r="C17" i="3"/>
  <c r="F17" i="3" s="1"/>
  <c r="L16" i="3"/>
  <c r="P16" i="3" s="1"/>
  <c r="O15" i="3"/>
  <c r="P15" i="3" s="1"/>
  <c r="P14" i="3"/>
  <c r="O14" i="3"/>
  <c r="G14" i="3"/>
  <c r="I14" i="3" s="1"/>
  <c r="C14" i="3"/>
  <c r="C15" i="3" s="1"/>
  <c r="C16" i="3" s="1"/>
  <c r="F16" i="3" s="1"/>
  <c r="O13" i="3"/>
  <c r="P13" i="3" s="1"/>
  <c r="I13" i="3"/>
  <c r="F13" i="3"/>
  <c r="J59" i="5"/>
  <c r="O58" i="5"/>
  <c r="P58" i="5" s="1"/>
  <c r="O57" i="5"/>
  <c r="P57" i="5" s="1"/>
  <c r="O56" i="5"/>
  <c r="P56" i="5" s="1"/>
  <c r="O55" i="5"/>
  <c r="P55" i="5" s="1"/>
  <c r="O54" i="5"/>
  <c r="P54" i="5" s="1"/>
  <c r="O53" i="5"/>
  <c r="P53" i="5" s="1"/>
  <c r="P52" i="5"/>
  <c r="P51" i="5"/>
  <c r="P50" i="5"/>
  <c r="O49" i="5"/>
  <c r="P49" i="5" s="1"/>
  <c r="C49" i="5"/>
  <c r="F49" i="5" s="1"/>
  <c r="O48" i="5"/>
  <c r="P48" i="5" s="1"/>
  <c r="G48" i="5"/>
  <c r="C48" i="5"/>
  <c r="F48" i="5" s="1"/>
  <c r="O47" i="5"/>
  <c r="P47" i="5" s="1"/>
  <c r="I47" i="5"/>
  <c r="F47" i="5"/>
  <c r="J42" i="5"/>
  <c r="P41" i="5"/>
  <c r="O41" i="5"/>
  <c r="O40" i="5"/>
  <c r="P40" i="5" s="1"/>
  <c r="O39" i="5"/>
  <c r="P39" i="5" s="1"/>
  <c r="O38" i="5"/>
  <c r="P38" i="5" s="1"/>
  <c r="O37" i="5"/>
  <c r="P37" i="5" s="1"/>
  <c r="O36" i="5"/>
  <c r="P36" i="5" s="1"/>
  <c r="P35" i="5"/>
  <c r="P34" i="5"/>
  <c r="P33" i="5"/>
  <c r="O32" i="5"/>
  <c r="P32" i="5" s="1"/>
  <c r="C32" i="5"/>
  <c r="O31" i="5"/>
  <c r="P31" i="5" s="1"/>
  <c r="I31" i="5"/>
  <c r="G31" i="5"/>
  <c r="G32" i="5" s="1"/>
  <c r="C31" i="5"/>
  <c r="F31" i="5" s="1"/>
  <c r="O30" i="5"/>
  <c r="P30" i="5" s="1"/>
  <c r="I30" i="5"/>
  <c r="R30" i="5" s="1"/>
  <c r="F30" i="5"/>
  <c r="J25" i="5"/>
  <c r="O24" i="5"/>
  <c r="P24" i="5" s="1"/>
  <c r="O23" i="5"/>
  <c r="P23" i="5" s="1"/>
  <c r="O22" i="5"/>
  <c r="P22" i="5" s="1"/>
  <c r="O21" i="5"/>
  <c r="P21" i="5" s="1"/>
  <c r="O20" i="5"/>
  <c r="P20" i="5" s="1"/>
  <c r="O19" i="5"/>
  <c r="P19" i="5" s="1"/>
  <c r="L18" i="5"/>
  <c r="P18" i="5" s="1"/>
  <c r="L17" i="5"/>
  <c r="P17" i="5" s="1"/>
  <c r="L16" i="5"/>
  <c r="P16" i="5" s="1"/>
  <c r="P15" i="5"/>
  <c r="O15" i="5"/>
  <c r="G15" i="5"/>
  <c r="I15" i="5" s="1"/>
  <c r="O14" i="5"/>
  <c r="P14" i="5" s="1"/>
  <c r="G14" i="5"/>
  <c r="I14" i="5" s="1"/>
  <c r="C14" i="5"/>
  <c r="O13" i="5"/>
  <c r="P13" i="5" s="1"/>
  <c r="I13" i="5"/>
  <c r="F13" i="5"/>
  <c r="P52" i="2"/>
  <c r="P51" i="2"/>
  <c r="P50" i="2"/>
  <c r="P35" i="2"/>
  <c r="P34" i="2"/>
  <c r="P33" i="2"/>
  <c r="J59" i="2"/>
  <c r="J42" i="2"/>
  <c r="J25" i="2"/>
  <c r="G16" i="5" l="1"/>
  <c r="R30" i="3"/>
  <c r="G15" i="3"/>
  <c r="I15" i="3" s="1"/>
  <c r="G64" i="4"/>
  <c r="G64" i="9"/>
  <c r="G64" i="8"/>
  <c r="G64" i="7"/>
  <c r="R47" i="3"/>
  <c r="J64" i="3"/>
  <c r="R13" i="3"/>
  <c r="J64" i="5"/>
  <c r="J64" i="2"/>
  <c r="F31" i="9"/>
  <c r="F31" i="8"/>
  <c r="C49" i="7"/>
  <c r="C32" i="7"/>
  <c r="C33" i="7" s="1"/>
  <c r="C50" i="3"/>
  <c r="C18" i="3"/>
  <c r="C19" i="3" s="1"/>
  <c r="C20" i="3" s="1"/>
  <c r="F20" i="3" s="1"/>
  <c r="F14" i="3"/>
  <c r="R14" i="3" s="1"/>
  <c r="F15" i="3"/>
  <c r="R15" i="3" s="1"/>
  <c r="C50" i="5"/>
  <c r="C51" i="5" s="1"/>
  <c r="C16" i="9"/>
  <c r="F15" i="9"/>
  <c r="C34" i="9"/>
  <c r="F33" i="9"/>
  <c r="F14" i="9"/>
  <c r="F32" i="9"/>
  <c r="C49" i="9"/>
  <c r="C16" i="8"/>
  <c r="F15" i="8"/>
  <c r="C34" i="8"/>
  <c r="F33" i="8"/>
  <c r="F14" i="8"/>
  <c r="F32" i="8"/>
  <c r="C49" i="8"/>
  <c r="F32" i="7"/>
  <c r="C15" i="7"/>
  <c r="F14" i="7"/>
  <c r="C16" i="4"/>
  <c r="F15" i="4"/>
  <c r="C34" i="4"/>
  <c r="F33" i="4"/>
  <c r="F14" i="4"/>
  <c r="F32" i="4"/>
  <c r="C49" i="4"/>
  <c r="F18" i="3"/>
  <c r="C21" i="3"/>
  <c r="R31" i="3"/>
  <c r="C32" i="3"/>
  <c r="C51" i="3"/>
  <c r="F50" i="3"/>
  <c r="F19" i="3"/>
  <c r="G49" i="3"/>
  <c r="I48" i="3"/>
  <c r="R48" i="3" s="1"/>
  <c r="G16" i="3"/>
  <c r="G33" i="3"/>
  <c r="C15" i="5"/>
  <c r="F14" i="5"/>
  <c r="R14" i="5" s="1"/>
  <c r="R13" i="5"/>
  <c r="R47" i="5"/>
  <c r="I32" i="5"/>
  <c r="G33" i="5"/>
  <c r="G17" i="5"/>
  <c r="I16" i="5"/>
  <c r="R31" i="5"/>
  <c r="C33" i="5"/>
  <c r="F32" i="5"/>
  <c r="R32" i="5" s="1"/>
  <c r="G49" i="5"/>
  <c r="I48" i="5"/>
  <c r="R48" i="5" s="1"/>
  <c r="F51" i="5"/>
  <c r="C52" i="5"/>
  <c r="F50" i="5"/>
  <c r="F13" i="2"/>
  <c r="F49" i="7" l="1"/>
  <c r="C50" i="7"/>
  <c r="C50" i="9"/>
  <c r="F49" i="9"/>
  <c r="F16" i="9"/>
  <c r="C17" i="9"/>
  <c r="F34" i="9"/>
  <c r="C35" i="9"/>
  <c r="F34" i="8"/>
  <c r="C35" i="8"/>
  <c r="F16" i="8"/>
  <c r="C17" i="8"/>
  <c r="F49" i="8"/>
  <c r="C50" i="8"/>
  <c r="C34" i="7"/>
  <c r="F33" i="7"/>
  <c r="C16" i="7"/>
  <c r="F15" i="7"/>
  <c r="F49" i="4"/>
  <c r="C50" i="4"/>
  <c r="F34" i="4"/>
  <c r="C35" i="4"/>
  <c r="F16" i="4"/>
  <c r="C17" i="4"/>
  <c r="G50" i="3"/>
  <c r="I49" i="3"/>
  <c r="R49" i="3" s="1"/>
  <c r="C33" i="3"/>
  <c r="F32" i="3"/>
  <c r="R32" i="3" s="1"/>
  <c r="I33" i="3"/>
  <c r="G34" i="3"/>
  <c r="G17" i="3"/>
  <c r="I16" i="3"/>
  <c r="R16" i="3" s="1"/>
  <c r="F21" i="3"/>
  <c r="C22" i="3"/>
  <c r="C52" i="3"/>
  <c r="F51" i="3"/>
  <c r="F52" i="5"/>
  <c r="C53" i="5"/>
  <c r="I49" i="5"/>
  <c r="R49" i="5" s="1"/>
  <c r="G50" i="5"/>
  <c r="G18" i="5"/>
  <c r="I17" i="5"/>
  <c r="C34" i="5"/>
  <c r="F33" i="5"/>
  <c r="I33" i="5"/>
  <c r="G34" i="5"/>
  <c r="C16" i="5"/>
  <c r="F15" i="5"/>
  <c r="R15" i="5" s="1"/>
  <c r="C51" i="7" l="1"/>
  <c r="F50" i="7"/>
  <c r="F35" i="9"/>
  <c r="C36" i="9"/>
  <c r="C51" i="9"/>
  <c r="F50" i="9"/>
  <c r="F17" i="9"/>
  <c r="C18" i="9"/>
  <c r="C51" i="8"/>
  <c r="F50" i="8"/>
  <c r="F35" i="8"/>
  <c r="C36" i="8"/>
  <c r="F17" i="8"/>
  <c r="C18" i="8"/>
  <c r="F16" i="7"/>
  <c r="C17" i="7"/>
  <c r="F34" i="7"/>
  <c r="C35" i="7"/>
  <c r="F35" i="4"/>
  <c r="C36" i="4"/>
  <c r="C18" i="4"/>
  <c r="F17" i="4"/>
  <c r="C51" i="4"/>
  <c r="F50" i="4"/>
  <c r="F52" i="3"/>
  <c r="C53" i="3"/>
  <c r="G18" i="3"/>
  <c r="I17" i="3"/>
  <c r="R17" i="3" s="1"/>
  <c r="C23" i="3"/>
  <c r="F22" i="3"/>
  <c r="C34" i="3"/>
  <c r="F33" i="3"/>
  <c r="R33" i="3" s="1"/>
  <c r="G35" i="3"/>
  <c r="I34" i="3"/>
  <c r="I50" i="3"/>
  <c r="R50" i="3" s="1"/>
  <c r="G51" i="3"/>
  <c r="F16" i="5"/>
  <c r="R16" i="5" s="1"/>
  <c r="C17" i="5"/>
  <c r="F34" i="5"/>
  <c r="R34" i="5" s="1"/>
  <c r="C35" i="5"/>
  <c r="F53" i="5"/>
  <c r="C54" i="5"/>
  <c r="R33" i="5"/>
  <c r="G35" i="5"/>
  <c r="I34" i="5"/>
  <c r="I50" i="5"/>
  <c r="R50" i="5" s="1"/>
  <c r="G51" i="5"/>
  <c r="I18" i="5"/>
  <c r="G19" i="5"/>
  <c r="F51" i="7" l="1"/>
  <c r="C52" i="7"/>
  <c r="F51" i="9"/>
  <c r="C52" i="9"/>
  <c r="C37" i="9"/>
  <c r="F36" i="9"/>
  <c r="C19" i="9"/>
  <c r="F18" i="9"/>
  <c r="C37" i="8"/>
  <c r="F36" i="8"/>
  <c r="C19" i="8"/>
  <c r="F18" i="8"/>
  <c r="C52" i="8"/>
  <c r="F51" i="8"/>
  <c r="F35" i="7"/>
  <c r="C36" i="7"/>
  <c r="F17" i="7"/>
  <c r="C18" i="7"/>
  <c r="C19" i="4"/>
  <c r="F18" i="4"/>
  <c r="C37" i="4"/>
  <c r="F36" i="4"/>
  <c r="C52" i="4"/>
  <c r="F51" i="4"/>
  <c r="I51" i="3"/>
  <c r="R51" i="3" s="1"/>
  <c r="G52" i="3"/>
  <c r="G36" i="3"/>
  <c r="I35" i="3"/>
  <c r="F53" i="3"/>
  <c r="C54" i="3"/>
  <c r="C24" i="3"/>
  <c r="F24" i="3" s="1"/>
  <c r="F23" i="3"/>
  <c r="F34" i="3"/>
  <c r="R34" i="3" s="1"/>
  <c r="C35" i="3"/>
  <c r="I18" i="3"/>
  <c r="R18" i="3" s="1"/>
  <c r="G19" i="3"/>
  <c r="I19" i="5"/>
  <c r="G20" i="5"/>
  <c r="C55" i="5"/>
  <c r="F54" i="5"/>
  <c r="F17" i="5"/>
  <c r="R17" i="5" s="1"/>
  <c r="C18" i="5"/>
  <c r="G52" i="5"/>
  <c r="I51" i="5"/>
  <c r="R51" i="5" s="1"/>
  <c r="G36" i="5"/>
  <c r="I35" i="5"/>
  <c r="F35" i="5"/>
  <c r="R35" i="5" s="1"/>
  <c r="C36" i="5"/>
  <c r="F52" i="7" l="1"/>
  <c r="C53" i="7"/>
  <c r="C38" i="9"/>
  <c r="F37" i="9"/>
  <c r="F52" i="9"/>
  <c r="C53" i="9"/>
  <c r="C20" i="9"/>
  <c r="F19" i="9"/>
  <c r="C38" i="8"/>
  <c r="F37" i="8"/>
  <c r="F52" i="8"/>
  <c r="C53" i="8"/>
  <c r="C20" i="8"/>
  <c r="F19" i="8"/>
  <c r="C19" i="7"/>
  <c r="F18" i="7"/>
  <c r="C37" i="7"/>
  <c r="F36" i="7"/>
  <c r="C38" i="4"/>
  <c r="F37" i="4"/>
  <c r="F19" i="4"/>
  <c r="C20" i="4"/>
  <c r="F52" i="4"/>
  <c r="C53" i="4"/>
  <c r="F35" i="3"/>
  <c r="R35" i="3" s="1"/>
  <c r="C36" i="3"/>
  <c r="I19" i="3"/>
  <c r="R19" i="3" s="1"/>
  <c r="G20" i="3"/>
  <c r="C55" i="3"/>
  <c r="F54" i="3"/>
  <c r="I36" i="3"/>
  <c r="G37" i="3"/>
  <c r="G53" i="3"/>
  <c r="I52" i="3"/>
  <c r="R52" i="3" s="1"/>
  <c r="C37" i="5"/>
  <c r="F36" i="5"/>
  <c r="R36" i="5" s="1"/>
  <c r="G53" i="5"/>
  <c r="I52" i="5"/>
  <c r="R52" i="5" s="1"/>
  <c r="F55" i="5"/>
  <c r="C56" i="5"/>
  <c r="I36" i="5"/>
  <c r="G37" i="5"/>
  <c r="C19" i="5"/>
  <c r="F18" i="5"/>
  <c r="R18" i="5" s="1"/>
  <c r="G21" i="5"/>
  <c r="I20" i="5"/>
  <c r="F53" i="7" l="1"/>
  <c r="C54" i="7"/>
  <c r="C54" i="9"/>
  <c r="F53" i="9"/>
  <c r="F38" i="9"/>
  <c r="C39" i="9"/>
  <c r="F20" i="9"/>
  <c r="C21" i="9"/>
  <c r="F53" i="8"/>
  <c r="C54" i="8"/>
  <c r="F38" i="8"/>
  <c r="C39" i="8"/>
  <c r="F20" i="8"/>
  <c r="C21" i="8"/>
  <c r="C38" i="7"/>
  <c r="F37" i="7"/>
  <c r="C20" i="7"/>
  <c r="F19" i="7"/>
  <c r="C54" i="4"/>
  <c r="F53" i="4"/>
  <c r="F38" i="4"/>
  <c r="C39" i="4"/>
  <c r="F20" i="4"/>
  <c r="C21" i="4"/>
  <c r="C37" i="3"/>
  <c r="F36" i="3"/>
  <c r="R36" i="3" s="1"/>
  <c r="C56" i="3"/>
  <c r="F55" i="3"/>
  <c r="I37" i="3"/>
  <c r="G38" i="3"/>
  <c r="G21" i="3"/>
  <c r="I20" i="3"/>
  <c r="R20" i="3" s="1"/>
  <c r="G54" i="3"/>
  <c r="I53" i="3"/>
  <c r="R53" i="3" s="1"/>
  <c r="I37" i="5"/>
  <c r="G38" i="5"/>
  <c r="F56" i="5"/>
  <c r="C57" i="5"/>
  <c r="G22" i="5"/>
  <c r="I21" i="5"/>
  <c r="C38" i="5"/>
  <c r="F37" i="5"/>
  <c r="C20" i="5"/>
  <c r="F19" i="5"/>
  <c r="R19" i="5" s="1"/>
  <c r="I53" i="5"/>
  <c r="R53" i="5" s="1"/>
  <c r="G54" i="5"/>
  <c r="R37" i="5" l="1"/>
  <c r="F54" i="7"/>
  <c r="C55" i="7"/>
  <c r="F21" i="9"/>
  <c r="C22" i="9"/>
  <c r="C55" i="9"/>
  <c r="F54" i="9"/>
  <c r="F39" i="9"/>
  <c r="C40" i="9"/>
  <c r="C55" i="8"/>
  <c r="F54" i="8"/>
  <c r="F21" i="8"/>
  <c r="C22" i="8"/>
  <c r="F39" i="8"/>
  <c r="C40" i="8"/>
  <c r="F20" i="7"/>
  <c r="C21" i="7"/>
  <c r="F38" i="7"/>
  <c r="C39" i="7"/>
  <c r="C40" i="4"/>
  <c r="F39" i="4"/>
  <c r="C22" i="4"/>
  <c r="F21" i="4"/>
  <c r="C55" i="4"/>
  <c r="F54" i="4"/>
  <c r="G39" i="3"/>
  <c r="I38" i="3"/>
  <c r="I54" i="3"/>
  <c r="R54" i="3" s="1"/>
  <c r="G55" i="3"/>
  <c r="C38" i="3"/>
  <c r="F37" i="3"/>
  <c r="R37" i="3" s="1"/>
  <c r="F56" i="3"/>
  <c r="C57" i="3"/>
  <c r="G22" i="3"/>
  <c r="I21" i="3"/>
  <c r="R21" i="3" s="1"/>
  <c r="F38" i="5"/>
  <c r="R38" i="5" s="1"/>
  <c r="C39" i="5"/>
  <c r="F57" i="5"/>
  <c r="C58" i="5"/>
  <c r="F58" i="5" s="1"/>
  <c r="I54" i="5"/>
  <c r="R54" i="5" s="1"/>
  <c r="G55" i="5"/>
  <c r="F20" i="5"/>
  <c r="R20" i="5" s="1"/>
  <c r="C21" i="5"/>
  <c r="G39" i="5"/>
  <c r="I38" i="5"/>
  <c r="I22" i="5"/>
  <c r="G23" i="5"/>
  <c r="F55" i="7" l="1"/>
  <c r="C56" i="7"/>
  <c r="C41" i="9"/>
  <c r="F41" i="9" s="1"/>
  <c r="F40" i="9"/>
  <c r="F55" i="9"/>
  <c r="C56" i="9"/>
  <c r="C23" i="9"/>
  <c r="F22" i="9"/>
  <c r="C23" i="8"/>
  <c r="F22" i="8"/>
  <c r="C56" i="8"/>
  <c r="F55" i="8"/>
  <c r="C41" i="8"/>
  <c r="F41" i="8" s="1"/>
  <c r="F40" i="8"/>
  <c r="F21" i="7"/>
  <c r="C22" i="7"/>
  <c r="F39" i="7"/>
  <c r="C40" i="7"/>
  <c r="C23" i="4"/>
  <c r="F22" i="4"/>
  <c r="C56" i="4"/>
  <c r="F55" i="4"/>
  <c r="C41" i="4"/>
  <c r="F41" i="4" s="1"/>
  <c r="F40" i="4"/>
  <c r="F57" i="3"/>
  <c r="C58" i="3"/>
  <c r="F58" i="3" s="1"/>
  <c r="I55" i="3"/>
  <c r="R55" i="3" s="1"/>
  <c r="G56" i="3"/>
  <c r="I22" i="3"/>
  <c r="R22" i="3" s="1"/>
  <c r="G23" i="3"/>
  <c r="F38" i="3"/>
  <c r="R38" i="3" s="1"/>
  <c r="C39" i="3"/>
  <c r="G40" i="3"/>
  <c r="I39" i="3"/>
  <c r="G40" i="5"/>
  <c r="I39" i="5"/>
  <c r="F39" i="5"/>
  <c r="C40" i="5"/>
  <c r="I23" i="5"/>
  <c r="G24" i="5"/>
  <c r="I24" i="5" s="1"/>
  <c r="F21" i="5"/>
  <c r="R21" i="5" s="1"/>
  <c r="C22" i="5"/>
  <c r="G56" i="5"/>
  <c r="I55" i="5"/>
  <c r="R55" i="5" s="1"/>
  <c r="R39" i="5" l="1"/>
  <c r="F56" i="7"/>
  <c r="C57" i="7"/>
  <c r="C24" i="9"/>
  <c r="F24" i="9" s="1"/>
  <c r="F23" i="9"/>
  <c r="O42" i="9"/>
  <c r="O45" i="9" s="1"/>
  <c r="F56" i="9"/>
  <c r="C57" i="9"/>
  <c r="F56" i="8"/>
  <c r="C57" i="8"/>
  <c r="O42" i="8"/>
  <c r="O45" i="8" s="1"/>
  <c r="F23" i="8"/>
  <c r="C24" i="8"/>
  <c r="F24" i="8" s="1"/>
  <c r="C23" i="7"/>
  <c r="F22" i="7"/>
  <c r="C41" i="7"/>
  <c r="F41" i="7" s="1"/>
  <c r="F40" i="7"/>
  <c r="O42" i="4"/>
  <c r="O45" i="4" s="1"/>
  <c r="F56" i="4"/>
  <c r="C57" i="4"/>
  <c r="F23" i="4"/>
  <c r="C24" i="4"/>
  <c r="F24" i="4" s="1"/>
  <c r="F39" i="3"/>
  <c r="R39" i="3" s="1"/>
  <c r="C40" i="3"/>
  <c r="G57" i="3"/>
  <c r="I56" i="3"/>
  <c r="R56" i="3" s="1"/>
  <c r="I23" i="3"/>
  <c r="R23" i="3" s="1"/>
  <c r="G24" i="3"/>
  <c r="I24" i="3" s="1"/>
  <c r="R24" i="3" s="1"/>
  <c r="I40" i="3"/>
  <c r="G41" i="3"/>
  <c r="I41" i="3" s="1"/>
  <c r="G57" i="5"/>
  <c r="I56" i="5"/>
  <c r="R56" i="5" s="1"/>
  <c r="C23" i="5"/>
  <c r="F22" i="5"/>
  <c r="R22" i="5" s="1"/>
  <c r="C41" i="5"/>
  <c r="F41" i="5" s="1"/>
  <c r="F40" i="5"/>
  <c r="I40" i="5"/>
  <c r="G41" i="5"/>
  <c r="I41" i="5" s="1"/>
  <c r="O59" i="7" l="1"/>
  <c r="O62" i="7" s="1"/>
  <c r="F57" i="7"/>
  <c r="C58" i="7"/>
  <c r="F58" i="7" s="1"/>
  <c r="F57" i="9"/>
  <c r="C58" i="9"/>
  <c r="F58" i="9" s="1"/>
  <c r="F57" i="8"/>
  <c r="C58" i="8"/>
  <c r="F58" i="8" s="1"/>
  <c r="O59" i="8" s="1"/>
  <c r="O62" i="8" s="1"/>
  <c r="C24" i="7"/>
  <c r="F24" i="7" s="1"/>
  <c r="F23" i="7"/>
  <c r="C58" i="4"/>
  <c r="F58" i="4" s="1"/>
  <c r="F57" i="4"/>
  <c r="G58" i="3"/>
  <c r="I58" i="3" s="1"/>
  <c r="R58" i="3" s="1"/>
  <c r="I57" i="3"/>
  <c r="R57" i="3" s="1"/>
  <c r="R25" i="3"/>
  <c r="R28" i="3" s="1"/>
  <c r="C41" i="3"/>
  <c r="F41" i="3" s="1"/>
  <c r="R41" i="3" s="1"/>
  <c r="R42" i="3" s="1"/>
  <c r="R45" i="3" s="1"/>
  <c r="F40" i="3"/>
  <c r="R40" i="3" s="1"/>
  <c r="C24" i="5"/>
  <c r="F24" i="5" s="1"/>
  <c r="R24" i="5" s="1"/>
  <c r="F23" i="5"/>
  <c r="R23" i="5" s="1"/>
  <c r="R40" i="5"/>
  <c r="R41" i="5"/>
  <c r="R42" i="5" s="1"/>
  <c r="R45" i="5" s="1"/>
  <c r="I57" i="5"/>
  <c r="R57" i="5" s="1"/>
  <c r="G58" i="5"/>
  <c r="I58" i="5" s="1"/>
  <c r="R58" i="5" s="1"/>
  <c r="R59" i="5" s="1"/>
  <c r="R62" i="5" s="1"/>
  <c r="O25" i="8" l="1"/>
  <c r="O28" i="8" s="1"/>
  <c r="O64" i="8" s="1"/>
  <c r="O25" i="9"/>
  <c r="O28" i="9" s="1"/>
  <c r="O59" i="9"/>
  <c r="O62" i="9" s="1"/>
  <c r="O25" i="7"/>
  <c r="O28" i="7" s="1"/>
  <c r="O42" i="7"/>
  <c r="O45" i="7" s="1"/>
  <c r="O25" i="4"/>
  <c r="O28" i="4" s="1"/>
  <c r="O59" i="4"/>
  <c r="O62" i="4" s="1"/>
  <c r="R59" i="3"/>
  <c r="R62" i="3" s="1"/>
  <c r="R64" i="3" s="1"/>
  <c r="R25" i="5"/>
  <c r="R28" i="5" s="1"/>
  <c r="R64" i="5" s="1"/>
  <c r="O64" i="7" l="1"/>
  <c r="O64" i="9"/>
  <c r="O64" i="4"/>
  <c r="G48" i="2" l="1"/>
  <c r="G49" i="2" s="1"/>
  <c r="I47" i="2"/>
  <c r="G31" i="2"/>
  <c r="G32" i="2" s="1"/>
  <c r="I30" i="2"/>
  <c r="I49" i="2" l="1"/>
  <c r="G50" i="2"/>
  <c r="I48" i="2"/>
  <c r="I32" i="2"/>
  <c r="G33" i="2"/>
  <c r="I31" i="2"/>
  <c r="G51" i="2" l="1"/>
  <c r="I50" i="2"/>
  <c r="G34" i="2"/>
  <c r="I33" i="2"/>
  <c r="I51" i="2" l="1"/>
  <c r="G52" i="2"/>
  <c r="I34" i="2"/>
  <c r="G35" i="2"/>
  <c r="G53" i="2" l="1"/>
  <c r="I52" i="2"/>
  <c r="G36" i="2"/>
  <c r="I35" i="2"/>
  <c r="I53" i="2" l="1"/>
  <c r="G54" i="2"/>
  <c r="I36" i="2"/>
  <c r="G37" i="2"/>
  <c r="G55" i="2" l="1"/>
  <c r="I54" i="2"/>
  <c r="G38" i="2"/>
  <c r="I37" i="2"/>
  <c r="I55" i="2" l="1"/>
  <c r="G56" i="2"/>
  <c r="I38" i="2"/>
  <c r="G39" i="2"/>
  <c r="G57" i="2" l="1"/>
  <c r="I56" i="2"/>
  <c r="G40" i="2"/>
  <c r="I39" i="2"/>
  <c r="I57" i="2" l="1"/>
  <c r="G58" i="2"/>
  <c r="I58" i="2" s="1"/>
  <c r="I40" i="2"/>
  <c r="G41" i="2"/>
  <c r="I41" i="2" s="1"/>
  <c r="I13" i="2" l="1"/>
  <c r="G14" i="2"/>
  <c r="I14" i="2" s="1"/>
  <c r="G15" i="2" l="1"/>
  <c r="I15" i="2" s="1"/>
  <c r="O58" i="2"/>
  <c r="P58" i="2" s="1"/>
  <c r="O57" i="2"/>
  <c r="P57" i="2" s="1"/>
  <c r="O56" i="2"/>
  <c r="P56" i="2" s="1"/>
  <c r="O55" i="2"/>
  <c r="P55" i="2" s="1"/>
  <c r="O54" i="2"/>
  <c r="P54" i="2" s="1"/>
  <c r="O53" i="2"/>
  <c r="P53" i="2" s="1"/>
  <c r="O49" i="2"/>
  <c r="P49" i="2" s="1"/>
  <c r="O48" i="2"/>
  <c r="P48" i="2" s="1"/>
  <c r="O47" i="2"/>
  <c r="P47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2" i="2"/>
  <c r="P32" i="2" s="1"/>
  <c r="O31" i="2"/>
  <c r="P31" i="2" s="1"/>
  <c r="O30" i="2"/>
  <c r="P30" i="2" s="1"/>
  <c r="G16" i="2" l="1"/>
  <c r="I16" i="2" s="1"/>
  <c r="G17" i="2"/>
  <c r="I17" i="2" s="1"/>
  <c r="G18" i="2" l="1"/>
  <c r="I18" i="2" s="1"/>
  <c r="G19" i="2" l="1"/>
  <c r="G20" i="2" l="1"/>
  <c r="I19" i="2"/>
  <c r="G21" i="2" l="1"/>
  <c r="I20" i="2"/>
  <c r="G22" i="2" l="1"/>
  <c r="I21" i="2"/>
  <c r="C48" i="2"/>
  <c r="F48" i="2" s="1"/>
  <c r="F47" i="2"/>
  <c r="C31" i="2"/>
  <c r="F31" i="2" s="1"/>
  <c r="F30" i="2"/>
  <c r="G23" i="2" l="1"/>
  <c r="I22" i="2"/>
  <c r="R30" i="2"/>
  <c r="C49" i="2"/>
  <c r="C32" i="2"/>
  <c r="R48" i="2"/>
  <c r="R47" i="2"/>
  <c r="R31" i="2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5" i="2"/>
  <c r="P15" i="2" s="1"/>
  <c r="O14" i="2"/>
  <c r="P14" i="2" s="1"/>
  <c r="O13" i="2"/>
  <c r="P13" i="2" s="1"/>
  <c r="L16" i="2"/>
  <c r="P16" i="2" s="1"/>
  <c r="L17" i="2"/>
  <c r="P17" i="2" s="1"/>
  <c r="L18" i="2"/>
  <c r="P18" i="2" s="1"/>
  <c r="R13" i="2" l="1"/>
  <c r="G24" i="2"/>
  <c r="I24" i="2" s="1"/>
  <c r="I23" i="2"/>
  <c r="F49" i="2"/>
  <c r="R49" i="2" s="1"/>
  <c r="C50" i="2"/>
  <c r="F32" i="2"/>
  <c r="R32" i="2" s="1"/>
  <c r="C33" i="2"/>
  <c r="C14" i="2"/>
  <c r="F14" i="2" s="1"/>
  <c r="R14" i="2" l="1"/>
  <c r="C51" i="2"/>
  <c r="F50" i="2"/>
  <c r="R50" i="2" s="1"/>
  <c r="C34" i="2"/>
  <c r="F33" i="2"/>
  <c r="R33" i="2" s="1"/>
  <c r="C15" i="2"/>
  <c r="C52" i="2" l="1"/>
  <c r="F51" i="2"/>
  <c r="R51" i="2" s="1"/>
  <c r="C35" i="2"/>
  <c r="F34" i="2"/>
  <c r="R34" i="2" s="1"/>
  <c r="F15" i="2"/>
  <c r="R15" i="2" s="1"/>
  <c r="C16" i="2"/>
  <c r="C53" i="2" l="1"/>
  <c r="F52" i="2"/>
  <c r="R52" i="2" s="1"/>
  <c r="C36" i="2"/>
  <c r="F35" i="2"/>
  <c r="R35" i="2" s="1"/>
  <c r="F16" i="2"/>
  <c r="R16" i="2" s="1"/>
  <c r="C17" i="2"/>
  <c r="F17" i="2" s="1"/>
  <c r="R17" i="2" s="1"/>
  <c r="F53" i="2" l="1"/>
  <c r="R53" i="2" s="1"/>
  <c r="C54" i="2"/>
  <c r="F36" i="2"/>
  <c r="R36" i="2" s="1"/>
  <c r="C37" i="2"/>
  <c r="C18" i="2"/>
  <c r="F54" i="2" l="1"/>
  <c r="R54" i="2" s="1"/>
  <c r="C55" i="2"/>
  <c r="F37" i="2"/>
  <c r="R37" i="2" s="1"/>
  <c r="C38" i="2"/>
  <c r="F18" i="2"/>
  <c r="R18" i="2" s="1"/>
  <c r="C19" i="2"/>
  <c r="F55" i="2" l="1"/>
  <c r="R55" i="2" s="1"/>
  <c r="C56" i="2"/>
  <c r="F38" i="2"/>
  <c r="R38" i="2" s="1"/>
  <c r="C39" i="2"/>
  <c r="F19" i="2"/>
  <c r="R19" i="2" s="1"/>
  <c r="C20" i="2"/>
  <c r="F56" i="2" l="1"/>
  <c r="R56" i="2" s="1"/>
  <c r="C57" i="2"/>
  <c r="F39" i="2"/>
  <c r="R39" i="2" s="1"/>
  <c r="C40" i="2"/>
  <c r="F20" i="2"/>
  <c r="R20" i="2" s="1"/>
  <c r="C21" i="2"/>
  <c r="F57" i="2" l="1"/>
  <c r="R57" i="2" s="1"/>
  <c r="C58" i="2"/>
  <c r="F58" i="2" s="1"/>
  <c r="R58" i="2" s="1"/>
  <c r="F40" i="2"/>
  <c r="R40" i="2" s="1"/>
  <c r="C41" i="2"/>
  <c r="F41" i="2" s="1"/>
  <c r="R41" i="2" s="1"/>
  <c r="F21" i="2"/>
  <c r="R21" i="2" s="1"/>
  <c r="C22" i="2"/>
  <c r="F22" i="2" l="1"/>
  <c r="R22" i="2" s="1"/>
  <c r="C23" i="2"/>
  <c r="C24" i="2" l="1"/>
  <c r="F24" i="2" s="1"/>
  <c r="R24" i="2" s="1"/>
  <c r="F23" i="2"/>
  <c r="R23" i="2" s="1"/>
  <c r="R25" i="2" l="1"/>
  <c r="R28" i="2" s="1"/>
  <c r="R42" i="2"/>
  <c r="R45" i="2" s="1"/>
  <c r="R59" i="2"/>
  <c r="R62" i="2" s="1"/>
  <c r="R64" i="2" l="1"/>
</calcChain>
</file>

<file path=xl/sharedStrings.xml><?xml version="1.0" encoding="utf-8"?>
<sst xmlns="http://schemas.openxmlformats.org/spreadsheetml/2006/main" count="607" uniqueCount="65">
  <si>
    <t>入札付属書（積算内訳書）（第　　　回）</t>
    <rPh sb="0" eb="2">
      <t>ニュウサツ</t>
    </rPh>
    <rPh sb="2" eb="5">
      <t>フゾクショ</t>
    </rPh>
    <rPh sb="6" eb="8">
      <t>セキサン</t>
    </rPh>
    <rPh sb="8" eb="11">
      <t>ウチワケショ</t>
    </rPh>
    <rPh sb="13" eb="14">
      <t>ダイ</t>
    </rPh>
    <rPh sb="17" eb="18">
      <t>カイ</t>
    </rPh>
    <phoneticPr fontId="3"/>
  </si>
  <si>
    <t>入札参加者</t>
    <rPh sb="0" eb="2">
      <t>ニュウサツ</t>
    </rPh>
    <rPh sb="2" eb="5">
      <t>サンカシャ</t>
    </rPh>
    <phoneticPr fontId="3"/>
  </si>
  <si>
    <t>（住所）</t>
    <rPh sb="1" eb="3">
      <t>ジュウショ</t>
    </rPh>
    <phoneticPr fontId="3"/>
  </si>
  <si>
    <t>（名称）</t>
    <rPh sb="1" eb="3">
      <t>メイショウ</t>
    </rPh>
    <phoneticPr fontId="3"/>
  </si>
  <si>
    <t>（単位：円）</t>
    <rPh sb="1" eb="3">
      <t>タンイ</t>
    </rPh>
    <rPh sb="4" eb="5">
      <t>エン</t>
    </rPh>
    <phoneticPr fontId="3"/>
  </si>
  <si>
    <t>年度</t>
    <rPh sb="0" eb="2">
      <t>ネンド</t>
    </rPh>
    <phoneticPr fontId="3"/>
  </si>
  <si>
    <t>使用月</t>
    <rPh sb="0" eb="2">
      <t>シヨウ</t>
    </rPh>
    <rPh sb="2" eb="3">
      <t>ツキ</t>
    </rPh>
    <phoneticPr fontId="3"/>
  </si>
  <si>
    <t>基　本　料　金</t>
    <rPh sb="0" eb="3">
      <t>キホン</t>
    </rPh>
    <rPh sb="4" eb="7">
      <t>リョウキン</t>
    </rPh>
    <phoneticPr fontId="3"/>
  </si>
  <si>
    <t>月額合計</t>
    <rPh sb="0" eb="2">
      <t>ゲツガク</t>
    </rPh>
    <rPh sb="2" eb="4">
      <t>ゴウケイ</t>
    </rPh>
    <phoneticPr fontId="3"/>
  </si>
  <si>
    <t>契約電力
(kW)</t>
    <rPh sb="0" eb="2">
      <t>ケイヤク</t>
    </rPh>
    <rPh sb="2" eb="4">
      <t>デンリョク</t>
    </rPh>
    <phoneticPr fontId="3"/>
  </si>
  <si>
    <t>力率
割引･
割増</t>
    <rPh sb="0" eb="1">
      <t>リキ</t>
    </rPh>
    <rPh sb="1" eb="2">
      <t>リツ</t>
    </rPh>
    <rPh sb="3" eb="5">
      <t>ワリビキ</t>
    </rPh>
    <rPh sb="7" eb="9">
      <t>ワリマシ</t>
    </rPh>
    <phoneticPr fontId="3"/>
  </si>
  <si>
    <t>使用予定
電力量
(kWh)</t>
    <rPh sb="0" eb="2">
      <t>シヨウ</t>
    </rPh>
    <rPh sb="2" eb="4">
      <t>ヨテイ</t>
    </rPh>
    <rPh sb="5" eb="7">
      <t>デンリョク</t>
    </rPh>
    <rPh sb="7" eb="8">
      <t>リョウ</t>
    </rPh>
    <phoneticPr fontId="3"/>
  </si>
  <si>
    <t>7月</t>
  </si>
  <si>
    <t>8月</t>
  </si>
  <si>
    <t>9月</t>
  </si>
  <si>
    <t>10月</t>
  </si>
  <si>
    <t>11月</t>
  </si>
  <si>
    <t>12月</t>
  </si>
  <si>
    <t>1月</t>
  </si>
  <si>
    <t>2月</t>
  </si>
  <si>
    <t>年合計</t>
    <rPh sb="0" eb="1">
      <t>ネン</t>
    </rPh>
    <rPh sb="1" eb="3">
      <t>ゴウケイ</t>
    </rPh>
    <phoneticPr fontId="3"/>
  </si>
  <si>
    <t>岡山県公営企業管理者　　様</t>
    <rPh sb="2" eb="3">
      <t>ケン</t>
    </rPh>
    <rPh sb="3" eb="5">
      <t>コウエイ</t>
    </rPh>
    <rPh sb="5" eb="7">
      <t>キギョウ</t>
    </rPh>
    <rPh sb="7" eb="10">
      <t>カンリシャ</t>
    </rPh>
    <phoneticPr fontId="3"/>
  </si>
  <si>
    <t>4月</t>
    <phoneticPr fontId="2"/>
  </si>
  <si>
    <t>5月</t>
    <phoneticPr fontId="2"/>
  </si>
  <si>
    <t>6月</t>
    <phoneticPr fontId="2"/>
  </si>
  <si>
    <t>3月</t>
    <phoneticPr fontId="3"/>
  </si>
  <si>
    <t>夏季</t>
    <rPh sb="0" eb="2">
      <t>カキ</t>
    </rPh>
    <phoneticPr fontId="2"/>
  </si>
  <si>
    <t>単価</t>
    <rPh sb="0" eb="2">
      <t>タンカ</t>
    </rPh>
    <phoneticPr fontId="2"/>
  </si>
  <si>
    <t>＜西之浦浄水場＞</t>
    <rPh sb="1" eb="4">
      <t>ニシノウラ</t>
    </rPh>
    <rPh sb="4" eb="7">
      <t>ジョウスイジョウ</t>
    </rPh>
    <phoneticPr fontId="2"/>
  </si>
  <si>
    <t>単価</t>
    <rPh sb="0" eb="2">
      <t>タンカ</t>
    </rPh>
    <phoneticPr fontId="3"/>
  </si>
  <si>
    <t>割引料金</t>
    <rPh sb="0" eb="2">
      <t>ワリビキ</t>
    </rPh>
    <rPh sb="2" eb="4">
      <t>リョウキン</t>
    </rPh>
    <phoneticPr fontId="2"/>
  </si>
  <si>
    <t>計
A</t>
    <rPh sb="0" eb="1">
      <t>ケイ</t>
    </rPh>
    <phoneticPr fontId="3"/>
  </si>
  <si>
    <t>計
C</t>
    <rPh sb="0" eb="1">
      <t>ケイ</t>
    </rPh>
    <phoneticPr fontId="2"/>
  </si>
  <si>
    <t>計
D</t>
    <rPh sb="0" eb="1">
      <t>ケイ</t>
    </rPh>
    <phoneticPr fontId="2"/>
  </si>
  <si>
    <t>＜鶴新田浄水場＞</t>
    <rPh sb="1" eb="4">
      <t>ツルシンデン</t>
    </rPh>
    <rPh sb="4" eb="7">
      <t>ジョウスイジョウ</t>
    </rPh>
    <phoneticPr fontId="2"/>
  </si>
  <si>
    <t>＜西阿知取水場＞</t>
    <rPh sb="1" eb="4">
      <t>ニシアチ</t>
    </rPh>
    <rPh sb="4" eb="6">
      <t>シュスイ</t>
    </rPh>
    <rPh sb="6" eb="7">
      <t>バ</t>
    </rPh>
    <phoneticPr fontId="2"/>
  </si>
  <si>
    <t>＜塩生加圧ポンプ場＞</t>
    <rPh sb="1" eb="3">
      <t>エンセイ</t>
    </rPh>
    <rPh sb="3" eb="5">
      <t>カアツ</t>
    </rPh>
    <rPh sb="8" eb="9">
      <t>バ</t>
    </rPh>
    <phoneticPr fontId="2"/>
  </si>
  <si>
    <t>＜笠岡浄水場＞</t>
    <rPh sb="1" eb="3">
      <t>カサオカ</t>
    </rPh>
    <rPh sb="3" eb="6">
      <t>ジョウスイジョウ</t>
    </rPh>
    <phoneticPr fontId="2"/>
  </si>
  <si>
    <t>＜船穂揚水機場＞</t>
    <rPh sb="1" eb="3">
      <t>フナホ</t>
    </rPh>
    <rPh sb="3" eb="5">
      <t>ヨウスイ</t>
    </rPh>
    <rPh sb="5" eb="7">
      <t>キジョウ</t>
    </rPh>
    <phoneticPr fontId="2"/>
  </si>
  <si>
    <t>その他季</t>
    <rPh sb="2" eb="3">
      <t>タ</t>
    </rPh>
    <rPh sb="3" eb="4">
      <t>キ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</si>
  <si>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3"/>
  </si>
  <si>
    <t>予備電源</t>
    <rPh sb="0" eb="2">
      <t>ヨビ</t>
    </rPh>
    <rPh sb="2" eb="4">
      <t>デンゲン</t>
    </rPh>
    <phoneticPr fontId="2"/>
  </si>
  <si>
    <t>計
B</t>
    <rPh sb="0" eb="1">
      <t>ケイ</t>
    </rPh>
    <phoneticPr fontId="3"/>
  </si>
  <si>
    <t>３年間使用予定電力量</t>
    <rPh sb="1" eb="3">
      <t>ネンカン</t>
    </rPh>
    <rPh sb="3" eb="5">
      <t>シヨウ</t>
    </rPh>
    <rPh sb="5" eb="7">
      <t>ヨテイ</t>
    </rPh>
    <rPh sb="7" eb="9">
      <t>デンリョク</t>
    </rPh>
    <rPh sb="9" eb="10">
      <t>リョウ</t>
    </rPh>
    <phoneticPr fontId="3"/>
  </si>
  <si>
    <t>F</t>
    <phoneticPr fontId="2"/>
  </si>
  <si>
    <t xml:space="preserve">小計
E
（C+D）
</t>
    <rPh sb="0" eb="2">
      <t>ショウケイ</t>
    </rPh>
    <phoneticPr fontId="3"/>
  </si>
  <si>
    <t>（A+B+E-F）</t>
    <phoneticPr fontId="2"/>
  </si>
  <si>
    <t>＜発電総合管理事務所＞</t>
    <rPh sb="1" eb="3">
      <t>ハツデン</t>
    </rPh>
    <rPh sb="3" eb="5">
      <t>ソウゴウ</t>
    </rPh>
    <rPh sb="5" eb="7">
      <t>カンリ</t>
    </rPh>
    <rPh sb="7" eb="9">
      <t>ジム</t>
    </rPh>
    <rPh sb="9" eb="10">
      <t>ショ</t>
    </rPh>
    <phoneticPr fontId="2"/>
  </si>
  <si>
    <t>×100／110　↓</t>
  </si>
  <si>
    <t>参考総価金額
※予定料金（年合計）の110分の100に相当する額
（円位未満は切り捨てること。）</t>
    <rPh sb="8" eb="10">
      <t>ヨテイ</t>
    </rPh>
    <rPh sb="10" eb="12">
      <t>リョウキン</t>
    </rPh>
    <rPh sb="13" eb="14">
      <t>ネン</t>
    </rPh>
    <rPh sb="14" eb="16">
      <t>ゴウケイ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</si>
  <si>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3"/>
  </si>
  <si>
    <t>令和７
年度</t>
    <rPh sb="4" eb="6">
      <t>ネンド</t>
    </rPh>
    <phoneticPr fontId="3"/>
  </si>
  <si>
    <t>令和８
年度</t>
    <rPh sb="4" eb="6">
      <t>ネンド</t>
    </rPh>
    <phoneticPr fontId="3"/>
  </si>
  <si>
    <t>令和９
年度</t>
    <rPh sb="4" eb="6">
      <t>ネンド</t>
    </rPh>
    <phoneticPr fontId="3"/>
  </si>
  <si>
    <t>令和９年度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</si>
  <si>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令和８年度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</si>
  <si>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令和７年度　年間使用予定電力量</t>
    <rPh sb="3" eb="5">
      <t>ネンド</t>
    </rPh>
    <rPh sb="6" eb="8">
      <t>ネンカン</t>
    </rPh>
    <rPh sb="8" eb="10">
      <t>シヨウ</t>
    </rPh>
    <rPh sb="10" eb="12">
      <t>ヨテイ</t>
    </rPh>
    <rPh sb="12" eb="14">
      <t>デンリョク</t>
    </rPh>
    <rPh sb="14" eb="15">
      <t>リョウ</t>
    </rPh>
    <phoneticPr fontId="3"/>
  </si>
  <si>
    <t>３年間の参考総価金額</t>
    <phoneticPr fontId="2"/>
  </si>
  <si>
    <t>令和７年度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</si>
  <si>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令和８年度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</si>
  <si>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令和９年度　予定料金(年合計)</t>
    <rPh sb="3" eb="5">
      <t>ネンド</t>
    </rPh>
    <rPh sb="6" eb="8">
      <t>ヨテイ</t>
    </rPh>
    <rPh sb="8" eb="10">
      <t>リョウキン</t>
    </rPh>
    <rPh sb="11" eb="12">
      <t>ネン</t>
    </rPh>
    <rPh sb="12" eb="14">
      <t>ゴウケイ</t>
    </rPh>
    <phoneticPr fontId="3"/>
  </si>
  <si>
    <t>計
B</t>
    <rPh sb="0" eb="1">
      <t>ケイ</t>
    </rPh>
    <phoneticPr fontId="2"/>
  </si>
  <si>
    <t xml:space="preserve">小計
D
（B+C）
</t>
    <rPh sb="0" eb="2">
      <t>ショウケイ</t>
    </rPh>
    <phoneticPr fontId="3"/>
  </si>
  <si>
    <t>E</t>
    <phoneticPr fontId="2"/>
  </si>
  <si>
    <t>（A+D-E）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</si>
</sst>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;&quot;△ &quot;#,##0.00"/>
  </numFmts>
  <fonts count="23" x14ac:knownFonts="1"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7" fillId="0" borderId="0" applyFill="0" applyBorder="0" applyAlignment="0"/>
    <xf numFmtId="0" fontId="8" fillId="0" borderId="31" applyNumberFormat="0" applyAlignment="0" applyProtection="0">
      <alignment horizontal="left" vertical="center"/>
    </xf>
    <xf numFmtId="0" fontId="8" fillId="0" borderId="30">
      <alignment horizontal="left" vertical="center"/>
    </xf>
    <xf numFmtId="0" fontId="9" fillId="0" borderId="0"/>
    <xf numFmtId="0" fontId="10" fillId="0" borderId="0" applyNumberFormat="0" applyFont="0" applyFill="0" applyBorder="0" applyAlignment="0" applyProtection="0">
      <alignment horizontal="left"/>
    </xf>
    <xf numFmtId="0" fontId="11" fillId="0" borderId="32">
      <alignment horizontal="center"/>
    </xf>
    <xf numFmtId="9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33">
      <alignment vertical="top"/>
    </xf>
    <xf numFmtId="0" fontId="1" fillId="0" borderId="0">
      <alignment vertical="center"/>
    </xf>
    <xf numFmtId="0" fontId="13" fillId="0" borderId="0"/>
  </cellStyleXfs>
  <cellXfs count="145">
    <xf numFmtId="0" fontId="0" fillId="0" borderId="0" xfId="0">
      <alignment vertical="center"/>
    </xf>
    <xf numFmtId="38" fontId="6" fillId="0" borderId="0" xfId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14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14" fillId="0" borderId="0" xfId="1" applyFont="1" applyAlignment="1">
      <alignment horizontal="center" vertical="center"/>
    </xf>
    <xf numFmtId="38" fontId="16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6" fillId="0" borderId="1" xfId="1" applyFont="1" applyBorder="1" applyAlignment="1">
      <alignment vertical="center"/>
    </xf>
    <xf numFmtId="9" fontId="6" fillId="0" borderId="3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 shrinkToFit="1"/>
    </xf>
    <xf numFmtId="38" fontId="6" fillId="0" borderId="45" xfId="1" applyFont="1" applyFill="1" applyBorder="1" applyAlignment="1">
      <alignment vertical="center"/>
    </xf>
    <xf numFmtId="40" fontId="6" fillId="0" borderId="46" xfId="1" applyNumberFormat="1" applyFont="1" applyBorder="1" applyAlignment="1">
      <alignment vertical="center"/>
    </xf>
    <xf numFmtId="40" fontId="6" fillId="0" borderId="47" xfId="1" applyNumberFormat="1" applyFont="1" applyBorder="1" applyAlignment="1">
      <alignment vertical="center"/>
    </xf>
    <xf numFmtId="40" fontId="6" fillId="0" borderId="38" xfId="1" applyNumberFormat="1" applyFont="1" applyBorder="1" applyAlignment="1">
      <alignment vertical="center"/>
    </xf>
    <xf numFmtId="40" fontId="6" fillId="0" borderId="2" xfId="1" applyNumberFormat="1" applyFont="1" applyBorder="1" applyAlignment="1">
      <alignment vertical="center"/>
    </xf>
    <xf numFmtId="177" fontId="6" fillId="0" borderId="16" xfId="1" applyNumberFormat="1" applyFont="1" applyBorder="1" applyAlignment="1">
      <alignment vertical="center" shrinkToFit="1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40" fontId="6" fillId="0" borderId="19" xfId="1" applyNumberFormat="1" applyFont="1" applyBorder="1" applyAlignment="1">
      <alignment vertical="center"/>
    </xf>
    <xf numFmtId="9" fontId="6" fillId="0" borderId="19" xfId="1" applyNumberFormat="1" applyFont="1" applyBorder="1" applyAlignment="1">
      <alignment vertical="center"/>
    </xf>
    <xf numFmtId="40" fontId="6" fillId="0" borderId="18" xfId="1" applyNumberFormat="1" applyFont="1" applyBorder="1" applyAlignment="1">
      <alignment vertical="center" shrinkToFit="1"/>
    </xf>
    <xf numFmtId="38" fontId="6" fillId="0" borderId="48" xfId="1" applyFont="1" applyFill="1" applyBorder="1" applyAlignment="1">
      <alignment vertical="center"/>
    </xf>
    <xf numFmtId="40" fontId="6" fillId="0" borderId="49" xfId="1" applyNumberFormat="1" applyFont="1" applyBorder="1" applyAlignment="1">
      <alignment vertical="center"/>
    </xf>
    <xf numFmtId="40" fontId="6" fillId="0" borderId="50" xfId="1" applyNumberFormat="1" applyFont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40" fontId="6" fillId="0" borderId="39" xfId="1" applyNumberFormat="1" applyFont="1" applyBorder="1" applyAlignment="1">
      <alignment vertical="center"/>
    </xf>
    <xf numFmtId="40" fontId="6" fillId="0" borderId="18" xfId="1" applyNumberFormat="1" applyFont="1" applyBorder="1" applyAlignment="1">
      <alignment vertical="center"/>
    </xf>
    <xf numFmtId="177" fontId="6" fillId="0" borderId="20" xfId="1" applyNumberFormat="1" applyFont="1" applyBorder="1" applyAlignment="1">
      <alignment vertical="center" shrinkToFit="1"/>
    </xf>
    <xf numFmtId="38" fontId="6" fillId="0" borderId="20" xfId="1" applyFont="1" applyBorder="1" applyAlignment="1">
      <alignment vertical="center"/>
    </xf>
    <xf numFmtId="38" fontId="6" fillId="0" borderId="26" xfId="1" applyFont="1" applyBorder="1" applyAlignment="1">
      <alignment vertical="center" wrapText="1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 wrapText="1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38" fontId="6" fillId="0" borderId="26" xfId="1" applyFont="1" applyBorder="1" applyAlignment="1">
      <alignment horizontal="right" vertical="center" wrapText="1"/>
    </xf>
    <xf numFmtId="38" fontId="6" fillId="0" borderId="26" xfId="1" applyFont="1" applyBorder="1" applyAlignment="1">
      <alignment vertical="center"/>
    </xf>
    <xf numFmtId="40" fontId="6" fillId="0" borderId="22" xfId="1" applyNumberFormat="1" applyFont="1" applyBorder="1" applyAlignment="1">
      <alignment vertical="center" wrapText="1"/>
    </xf>
    <xf numFmtId="40" fontId="6" fillId="0" borderId="26" xfId="1" applyNumberFormat="1" applyFont="1" applyBorder="1" applyAlignment="1">
      <alignment vertical="center" wrapText="1"/>
    </xf>
    <xf numFmtId="38" fontId="6" fillId="0" borderId="22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18" fillId="0" borderId="35" xfId="1" applyFont="1" applyBorder="1" applyAlignment="1">
      <alignment vertical="center"/>
    </xf>
    <xf numFmtId="38" fontId="18" fillId="0" borderId="0" xfId="1" applyFont="1" applyBorder="1" applyAlignment="1">
      <alignment horizontal="right" vertical="center" wrapText="1"/>
    </xf>
    <xf numFmtId="38" fontId="18" fillId="0" borderId="0" xfId="1" applyFont="1" applyBorder="1" applyAlignment="1">
      <alignment vertical="center"/>
    </xf>
    <xf numFmtId="38" fontId="18" fillId="0" borderId="55" xfId="1" applyFont="1" applyBorder="1" applyAlignment="1">
      <alignment vertical="center"/>
    </xf>
    <xf numFmtId="38" fontId="18" fillId="0" borderId="4" xfId="1" applyFont="1" applyBorder="1" applyAlignment="1">
      <alignment horizontal="center" vertical="center"/>
    </xf>
    <xf numFmtId="38" fontId="18" fillId="0" borderId="10" xfId="1" applyFont="1" applyBorder="1" applyAlignment="1">
      <alignment horizontal="center" vertical="center"/>
    </xf>
    <xf numFmtId="38" fontId="18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18" fillId="0" borderId="18" xfId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18" fillId="0" borderId="61" xfId="1" applyFont="1" applyBorder="1" applyAlignment="1">
      <alignment horizontal="center" vertical="center"/>
    </xf>
    <xf numFmtId="38" fontId="6" fillId="0" borderId="63" xfId="1" applyFont="1" applyBorder="1" applyAlignment="1">
      <alignment vertical="center"/>
    </xf>
    <xf numFmtId="9" fontId="6" fillId="0" borderId="64" xfId="1" applyNumberFormat="1" applyFont="1" applyBorder="1" applyAlignment="1">
      <alignment vertical="center"/>
    </xf>
    <xf numFmtId="40" fontId="6" fillId="0" borderId="61" xfId="1" applyNumberFormat="1" applyFont="1" applyBorder="1" applyAlignment="1">
      <alignment vertical="center" shrinkToFit="1"/>
    </xf>
    <xf numFmtId="40" fontId="6" fillId="0" borderId="61" xfId="1" applyNumberFormat="1" applyFont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40" fontId="6" fillId="0" borderId="66" xfId="1" applyNumberFormat="1" applyFont="1" applyBorder="1" applyAlignment="1">
      <alignment vertical="center"/>
    </xf>
    <xf numFmtId="40" fontId="6" fillId="0" borderId="67" xfId="1" applyNumberFormat="1" applyFont="1" applyBorder="1" applyAlignment="1">
      <alignment vertical="center"/>
    </xf>
    <xf numFmtId="40" fontId="6" fillId="0" borderId="68" xfId="1" applyNumberFormat="1" applyFont="1" applyBorder="1" applyAlignment="1">
      <alignment vertical="center"/>
    </xf>
    <xf numFmtId="177" fontId="6" fillId="0" borderId="69" xfId="1" applyNumberFormat="1" applyFont="1" applyBorder="1" applyAlignment="1">
      <alignment vertical="center" shrinkToFit="1"/>
    </xf>
    <xf numFmtId="38" fontId="6" fillId="0" borderId="69" xfId="1" applyFont="1" applyBorder="1" applyAlignment="1">
      <alignment vertical="center"/>
    </xf>
    <xf numFmtId="38" fontId="18" fillId="0" borderId="0" xfId="1" applyFont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18" fillId="0" borderId="2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40" fontId="6" fillId="0" borderId="3" xfId="1" applyNumberFormat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40" fontId="6" fillId="0" borderId="51" xfId="1" applyNumberFormat="1" applyFont="1" applyBorder="1" applyAlignment="1">
      <alignment vertical="center"/>
    </xf>
    <xf numFmtId="40" fontId="6" fillId="0" borderId="64" xfId="1" applyNumberFormat="1" applyFont="1" applyBorder="1" applyAlignment="1">
      <alignment vertical="center"/>
    </xf>
    <xf numFmtId="38" fontId="20" fillId="0" borderId="0" xfId="1" applyFont="1" applyAlignment="1">
      <alignment vertical="center"/>
    </xf>
    <xf numFmtId="38" fontId="21" fillId="0" borderId="0" xfId="1" applyFont="1" applyAlignment="1">
      <alignment vertical="center"/>
    </xf>
    <xf numFmtId="38" fontId="22" fillId="0" borderId="0" xfId="1" applyFont="1" applyAlignment="1">
      <alignment vertical="center"/>
    </xf>
    <xf numFmtId="38" fontId="22" fillId="0" borderId="0" xfId="1" applyFont="1" applyAlignment="1">
      <alignment horizontal="right" vertical="center"/>
    </xf>
    <xf numFmtId="38" fontId="20" fillId="0" borderId="0" xfId="1" applyFont="1" applyBorder="1" applyAlignment="1">
      <alignment vertical="center"/>
    </xf>
    <xf numFmtId="38" fontId="18" fillId="0" borderId="2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40" fontId="6" fillId="0" borderId="70" xfId="1" applyNumberFormat="1" applyFont="1" applyBorder="1" applyAlignment="1">
      <alignment vertical="center"/>
    </xf>
    <xf numFmtId="40" fontId="6" fillId="0" borderId="71" xfId="1" applyNumberFormat="1" applyFont="1" applyBorder="1" applyAlignment="1">
      <alignment vertical="center" shrinkToFit="1"/>
    </xf>
    <xf numFmtId="40" fontId="6" fillId="0" borderId="72" xfId="1" applyNumberFormat="1" applyFont="1" applyBorder="1" applyAlignment="1">
      <alignment vertical="center" shrinkToFit="1"/>
    </xf>
    <xf numFmtId="40" fontId="6" fillId="0" borderId="73" xfId="1" applyNumberFormat="1" applyFont="1" applyBorder="1" applyAlignment="1">
      <alignment vertical="center" shrinkToFit="1"/>
    </xf>
    <xf numFmtId="38" fontId="18" fillId="0" borderId="59" xfId="1" applyFont="1" applyBorder="1" applyAlignment="1">
      <alignment vertical="center"/>
    </xf>
    <xf numFmtId="38" fontId="18" fillId="0" borderId="60" xfId="1" applyFont="1" applyBorder="1" applyAlignment="1">
      <alignment vertical="center"/>
    </xf>
    <xf numFmtId="38" fontId="18" fillId="0" borderId="28" xfId="1" applyFont="1" applyBorder="1" applyAlignment="1">
      <alignment horizontal="center" vertical="center" wrapText="1"/>
    </xf>
    <xf numFmtId="38" fontId="18" fillId="0" borderId="40" xfId="1" applyFont="1" applyBorder="1" applyAlignment="1">
      <alignment horizontal="center" vertical="center" wrapText="1"/>
    </xf>
    <xf numFmtId="38" fontId="18" fillId="0" borderId="29" xfId="1" applyFont="1" applyBorder="1" applyAlignment="1">
      <alignment horizontal="center" vertical="center" wrapText="1"/>
    </xf>
    <xf numFmtId="38" fontId="18" fillId="0" borderId="32" xfId="1" applyFont="1" applyBorder="1" applyAlignment="1">
      <alignment horizontal="center" vertical="center" wrapText="1"/>
    </xf>
    <xf numFmtId="38" fontId="19" fillId="0" borderId="36" xfId="1" applyFont="1" applyBorder="1" applyAlignment="1">
      <alignment vertical="center"/>
    </xf>
    <xf numFmtId="38" fontId="19" fillId="0" borderId="37" xfId="1" applyFont="1" applyBorder="1" applyAlignment="1">
      <alignment vertical="center"/>
    </xf>
    <xf numFmtId="40" fontId="18" fillId="0" borderId="28" xfId="1" applyNumberFormat="1" applyFont="1" applyBorder="1" applyAlignment="1">
      <alignment horizontal="center" vertical="center" wrapText="1"/>
    </xf>
    <xf numFmtId="40" fontId="18" fillId="0" borderId="36" xfId="1" applyNumberFormat="1" applyFont="1" applyBorder="1" applyAlignment="1">
      <alignment horizontal="center" vertical="center" wrapText="1"/>
    </xf>
    <xf numFmtId="40" fontId="18" fillId="0" borderId="29" xfId="1" applyNumberFormat="1" applyFont="1" applyBorder="1" applyAlignment="1">
      <alignment horizontal="center" vertical="center" wrapText="1"/>
    </xf>
    <xf numFmtId="40" fontId="18" fillId="0" borderId="37" xfId="1" applyNumberFormat="1" applyFont="1" applyBorder="1" applyAlignment="1">
      <alignment horizontal="center" vertical="center" wrapText="1"/>
    </xf>
    <xf numFmtId="38" fontId="17" fillId="0" borderId="54" xfId="1" applyFont="1" applyBorder="1" applyAlignment="1">
      <alignment horizontal="left" vertical="center" wrapText="1"/>
    </xf>
    <xf numFmtId="38" fontId="17" fillId="0" borderId="31" xfId="1" applyFont="1" applyBorder="1" applyAlignment="1">
      <alignment horizontal="left" vertical="center" wrapText="1"/>
    </xf>
    <xf numFmtId="38" fontId="17" fillId="0" borderId="55" xfId="1" applyFont="1" applyBorder="1" applyAlignment="1">
      <alignment horizontal="left" vertical="center" wrapText="1"/>
    </xf>
    <xf numFmtId="38" fontId="6" fillId="0" borderId="74" xfId="1" applyFont="1" applyBorder="1" applyAlignment="1">
      <alignment horizontal="right" vertical="center" wrapText="1"/>
    </xf>
    <xf numFmtId="38" fontId="6" fillId="0" borderId="27" xfId="1" applyFont="1" applyBorder="1" applyAlignment="1">
      <alignment horizontal="right" vertical="center" wrapText="1"/>
    </xf>
    <xf numFmtId="38" fontId="18" fillId="0" borderId="59" xfId="1" applyFont="1" applyBorder="1" applyAlignment="1">
      <alignment horizontal="right" vertical="center"/>
    </xf>
    <xf numFmtId="38" fontId="18" fillId="0" borderId="60" xfId="1" applyFont="1" applyBorder="1" applyAlignment="1">
      <alignment horizontal="right" vertical="center"/>
    </xf>
    <xf numFmtId="38" fontId="18" fillId="0" borderId="1" xfId="1" applyFont="1" applyBorder="1" applyAlignment="1">
      <alignment horizontal="center" vertical="center" wrapText="1"/>
    </xf>
    <xf numFmtId="38" fontId="18" fillId="0" borderId="17" xfId="1" applyFont="1" applyBorder="1" applyAlignment="1">
      <alignment horizontal="center" vertical="center"/>
    </xf>
    <xf numFmtId="38" fontId="18" fillId="0" borderId="21" xfId="1" applyFont="1" applyBorder="1" applyAlignment="1">
      <alignment horizontal="center" vertical="center"/>
    </xf>
    <xf numFmtId="38" fontId="18" fillId="0" borderId="23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62" xfId="1" applyFont="1" applyBorder="1" applyAlignment="1">
      <alignment horizontal="center" vertical="center"/>
    </xf>
    <xf numFmtId="38" fontId="18" fillId="0" borderId="0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38" fontId="18" fillId="0" borderId="32" xfId="1" applyFont="1" applyBorder="1" applyAlignment="1">
      <alignment horizontal="center" vertical="center"/>
    </xf>
    <xf numFmtId="38" fontId="18" fillId="0" borderId="58" xfId="1" applyFont="1" applyBorder="1" applyAlignment="1">
      <alignment horizontal="center" vertical="center"/>
    </xf>
    <xf numFmtId="38" fontId="18" fillId="0" borderId="57" xfId="1" applyFont="1" applyBorder="1" applyAlignment="1">
      <alignment horizontal="center" vertical="center"/>
    </xf>
    <xf numFmtId="38" fontId="18" fillId="0" borderId="16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 wrapText="1"/>
    </xf>
    <xf numFmtId="38" fontId="18" fillId="0" borderId="14" xfId="1" applyFont="1" applyBorder="1" applyAlignment="1">
      <alignment horizontal="center" vertical="center" wrapText="1"/>
    </xf>
    <xf numFmtId="38" fontId="18" fillId="0" borderId="44" xfId="1" applyFont="1" applyBorder="1" applyAlignment="1">
      <alignment horizontal="center" vertical="center" wrapText="1"/>
    </xf>
    <xf numFmtId="38" fontId="18" fillId="0" borderId="43" xfId="1" applyFont="1" applyBorder="1" applyAlignment="1">
      <alignment horizontal="center" vertical="center" wrapText="1"/>
    </xf>
    <xf numFmtId="38" fontId="18" fillId="0" borderId="41" xfId="1" applyFont="1" applyBorder="1" applyAlignment="1">
      <alignment horizontal="center" vertical="center" wrapText="1"/>
    </xf>
    <xf numFmtId="38" fontId="17" fillId="0" borderId="7" xfId="1" applyFont="1" applyBorder="1" applyAlignment="1">
      <alignment horizontal="center" vertical="center" wrapText="1"/>
    </xf>
    <xf numFmtId="38" fontId="17" fillId="0" borderId="13" xfId="1" applyFont="1" applyBorder="1" applyAlignment="1">
      <alignment horizontal="center" vertical="center" wrapText="1"/>
    </xf>
    <xf numFmtId="38" fontId="18" fillId="0" borderId="53" xfId="1" applyFont="1" applyBorder="1" applyAlignment="1">
      <alignment horizontal="center" vertical="center" wrapText="1"/>
    </xf>
    <xf numFmtId="38" fontId="18" fillId="0" borderId="28" xfId="1" applyFont="1" applyBorder="1" applyAlignment="1">
      <alignment horizontal="center" vertical="center"/>
    </xf>
    <xf numFmtId="38" fontId="18" fillId="0" borderId="40" xfId="1" applyFont="1" applyBorder="1" applyAlignment="1">
      <alignment horizontal="center" vertical="center"/>
    </xf>
    <xf numFmtId="38" fontId="18" fillId="0" borderId="7" xfId="1" applyFont="1" applyBorder="1" applyAlignment="1">
      <alignment horizontal="center" vertical="center" wrapText="1"/>
    </xf>
    <xf numFmtId="38" fontId="18" fillId="0" borderId="5" xfId="1" applyFont="1" applyBorder="1" applyAlignment="1">
      <alignment horizontal="center" vertical="center" wrapText="1"/>
    </xf>
    <xf numFmtId="38" fontId="18" fillId="0" borderId="13" xfId="1" applyFont="1" applyBorder="1" applyAlignment="1">
      <alignment horizontal="center" vertical="center" wrapText="1"/>
    </xf>
    <xf numFmtId="38" fontId="18" fillId="0" borderId="42" xfId="1" applyFont="1" applyBorder="1" applyAlignment="1">
      <alignment horizontal="center" vertical="center" wrapText="1"/>
    </xf>
    <xf numFmtId="38" fontId="18" fillId="0" borderId="9" xfId="1" applyFont="1" applyBorder="1" applyAlignment="1">
      <alignment horizontal="center" vertical="center" wrapText="1"/>
    </xf>
    <xf numFmtId="38" fontId="18" fillId="0" borderId="6" xfId="1" applyFont="1" applyBorder="1" applyAlignment="1">
      <alignment horizontal="center" vertical="center"/>
    </xf>
    <xf numFmtId="38" fontId="18" fillId="0" borderId="15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 wrapText="1"/>
    </xf>
    <xf numFmtId="38" fontId="15" fillId="0" borderId="0" xfId="1" applyFont="1" applyAlignment="1">
      <alignment horizontal="center" vertical="center"/>
    </xf>
    <xf numFmtId="38" fontId="18" fillId="0" borderId="1" xfId="1" applyFont="1" applyBorder="1" applyAlignment="1">
      <alignment horizontal="center" vertical="center"/>
    </xf>
    <xf numFmtId="38" fontId="18" fillId="0" borderId="5" xfId="1" applyFont="1" applyBorder="1" applyAlignment="1">
      <alignment horizontal="center" vertical="center"/>
    </xf>
    <xf numFmtId="38" fontId="18" fillId="0" borderId="11" xfId="1" applyFont="1" applyBorder="1" applyAlignment="1">
      <alignment horizontal="center" vertical="center"/>
    </xf>
    <xf numFmtId="38" fontId="18" fillId="0" borderId="2" xfId="1" applyFont="1" applyBorder="1" applyAlignment="1">
      <alignment horizontal="center" vertical="center"/>
    </xf>
    <xf numFmtId="38" fontId="18" fillId="0" borderId="12" xfId="1" applyFont="1" applyBorder="1" applyAlignment="1">
      <alignment horizontal="center" vertical="center"/>
    </xf>
    <xf numFmtId="38" fontId="18" fillId="0" borderId="3" xfId="1" applyFont="1" applyBorder="1" applyAlignment="1">
      <alignment horizontal="center" vertical="center"/>
    </xf>
    <xf numFmtId="38" fontId="18" fillId="0" borderId="38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18" fillId="0" borderId="6" xfId="1" applyFont="1" applyBorder="1" applyAlignment="1">
      <alignment horizontal="center" vertical="center" wrapText="1"/>
    </xf>
    <xf numFmtId="38" fontId="18" fillId="0" borderId="15" xfId="1" applyFont="1" applyBorder="1" applyAlignment="1">
      <alignment horizontal="center" vertical="center" wrapText="1"/>
    </xf>
  </cellXfs>
  <cellStyles count="13">
    <cellStyle name="Calc Currency (0)" xfId="2"/>
    <cellStyle name="Header1" xfId="3"/>
    <cellStyle name="Header2" xfId="4"/>
    <cellStyle name="Normal_#18-Internet" xfId="5"/>
    <cellStyle name="PSChar" xfId="6"/>
    <cellStyle name="PSHeading" xfId="7"/>
    <cellStyle name="パーセント 2" xfId="8"/>
    <cellStyle name="桁区切り" xfId="1" builtinId="6"/>
    <cellStyle name="桁区切り 2" xfId="9"/>
    <cellStyle name="内訳書" xfId="10"/>
    <cellStyle name="標準" xfId="0" builtinId="0"/>
    <cellStyle name="標準 2" xfId="11"/>
    <cellStyle name="未定義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6"/>
  <sheetViews>
    <sheetView tabSelected="1" view="pageBreakPreview" topLeftCell="A22" zoomScaleNormal="100" workbookViewId="0">
      <selection activeCell="E62" sqref="E62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8.625" style="4" customWidth="1"/>
    <col min="8" max="8" width="6.625" style="4" customWidth="1"/>
    <col min="9" max="9" width="9" style="4" bestFit="1" customWidth="1"/>
    <col min="10" max="10" width="9" style="4"/>
    <col min="11" max="11" width="6.625" style="4" customWidth="1"/>
    <col min="12" max="12" width="10.625" style="4" customWidth="1"/>
    <col min="13" max="13" width="9" style="4"/>
    <col min="14" max="14" width="6.625" style="4" customWidth="1"/>
    <col min="15" max="15" width="10.625" style="4" customWidth="1"/>
    <col min="16" max="18" width="12.625" style="4" customWidth="1"/>
    <col min="19" max="19" width="9.75" style="4" bestFit="1" customWidth="1"/>
    <col min="20" max="16384" width="9" style="4"/>
  </cols>
  <sheetData>
    <row r="1" spans="1:18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18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 t="s">
        <v>50</v>
      </c>
    </row>
    <row r="4" spans="1:18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N4" s="7"/>
      <c r="O4" s="7"/>
      <c r="P4" s="7"/>
      <c r="Q4" s="7"/>
      <c r="R4" s="7"/>
    </row>
    <row r="5" spans="1:18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/>
      <c r="K5" s="7"/>
      <c r="L5" s="7"/>
      <c r="M5" s="4" t="s">
        <v>1</v>
      </c>
      <c r="N5" s="7"/>
      <c r="O5" s="7"/>
      <c r="P5" s="7"/>
      <c r="Q5" s="7"/>
      <c r="R5" s="7"/>
    </row>
    <row r="6" spans="1:18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/>
      <c r="K6" s="7"/>
      <c r="L6" s="7"/>
      <c r="M6" s="4" t="s">
        <v>2</v>
      </c>
      <c r="N6" s="7"/>
      <c r="O6" s="7"/>
      <c r="P6" s="7"/>
      <c r="Q6" s="7"/>
      <c r="R6" s="7"/>
    </row>
    <row r="7" spans="1:18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/>
      <c r="K7" s="7"/>
      <c r="L7" s="7"/>
      <c r="M7" s="4" t="s">
        <v>3</v>
      </c>
      <c r="N7" s="7"/>
      <c r="O7" s="7"/>
      <c r="P7" s="7"/>
      <c r="Q7" s="7"/>
      <c r="R7" s="7"/>
    </row>
    <row r="8" spans="1:18" ht="15" customHeight="1" x14ac:dyDescent="0.15">
      <c r="A8" s="49" t="s">
        <v>28</v>
      </c>
      <c r="R8" s="48" t="s">
        <v>4</v>
      </c>
    </row>
    <row r="9" spans="1:18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13" t="s">
        <v>41</v>
      </c>
      <c r="H9" s="114"/>
      <c r="I9" s="115"/>
      <c r="J9" s="141"/>
      <c r="K9" s="141"/>
      <c r="L9" s="141"/>
      <c r="M9" s="141"/>
      <c r="N9" s="141"/>
      <c r="O9" s="141"/>
      <c r="P9" s="142"/>
      <c r="Q9" s="46"/>
      <c r="R9" s="46"/>
    </row>
    <row r="10" spans="1:18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26" t="s">
        <v>9</v>
      </c>
      <c r="H10" s="116" t="s">
        <v>29</v>
      </c>
      <c r="I10" s="130" t="s">
        <v>42</v>
      </c>
      <c r="J10" s="118" t="s">
        <v>26</v>
      </c>
      <c r="K10" s="119"/>
      <c r="L10" s="120"/>
      <c r="M10" s="118" t="s">
        <v>39</v>
      </c>
      <c r="N10" s="119"/>
      <c r="O10" s="120"/>
      <c r="P10" s="123" t="s">
        <v>45</v>
      </c>
      <c r="Q10" s="47" t="s">
        <v>30</v>
      </c>
      <c r="R10" s="47" t="s">
        <v>8</v>
      </c>
    </row>
    <row r="11" spans="1:18" ht="15" customHeight="1" x14ac:dyDescent="0.15">
      <c r="A11" s="136"/>
      <c r="B11" s="131"/>
      <c r="C11" s="127"/>
      <c r="D11" s="129"/>
      <c r="E11" s="129"/>
      <c r="F11" s="131"/>
      <c r="G11" s="127"/>
      <c r="H11" s="129"/>
      <c r="I11" s="131"/>
      <c r="J11" s="121" t="s">
        <v>11</v>
      </c>
      <c r="K11" s="116" t="s">
        <v>27</v>
      </c>
      <c r="L11" s="143" t="s">
        <v>32</v>
      </c>
      <c r="M11" s="121" t="s">
        <v>11</v>
      </c>
      <c r="N11" s="116" t="s">
        <v>27</v>
      </c>
      <c r="O11" s="143" t="s">
        <v>33</v>
      </c>
      <c r="P11" s="107"/>
      <c r="Q11" s="47" t="s">
        <v>44</v>
      </c>
      <c r="R11" s="47" t="s">
        <v>46</v>
      </c>
    </row>
    <row r="12" spans="1:18" ht="15" customHeight="1" x14ac:dyDescent="0.15">
      <c r="A12" s="137"/>
      <c r="B12" s="139"/>
      <c r="C12" s="128"/>
      <c r="D12" s="117"/>
      <c r="E12" s="117"/>
      <c r="F12" s="132"/>
      <c r="G12" s="128"/>
      <c r="H12" s="117"/>
      <c r="I12" s="132"/>
      <c r="J12" s="122"/>
      <c r="K12" s="117"/>
      <c r="L12" s="144"/>
      <c r="M12" s="122"/>
      <c r="N12" s="117"/>
      <c r="O12" s="144"/>
      <c r="P12" s="108"/>
      <c r="Q12" s="47"/>
      <c r="R12" s="47"/>
    </row>
    <row r="13" spans="1:18" ht="15" customHeight="1" x14ac:dyDescent="0.15">
      <c r="A13" s="103" t="s">
        <v>51</v>
      </c>
      <c r="B13" s="67" t="s">
        <v>22</v>
      </c>
      <c r="C13" s="9">
        <v>1320</v>
      </c>
      <c r="D13" s="69"/>
      <c r="E13" s="10">
        <v>1</v>
      </c>
      <c r="F13" s="11">
        <f>ROUND(C13*D13*E13,2)</f>
        <v>0</v>
      </c>
      <c r="G13" s="9">
        <v>1320</v>
      </c>
      <c r="H13" s="69"/>
      <c r="I13" s="16">
        <f t="shared" ref="I13:I15" si="0">ROUND(G13*H13,2)</f>
        <v>0</v>
      </c>
      <c r="J13" s="12"/>
      <c r="K13" s="13"/>
      <c r="L13" s="14"/>
      <c r="M13" s="70">
        <v>370000</v>
      </c>
      <c r="N13" s="71"/>
      <c r="O13" s="15">
        <f>ROUND(M13*N13,2)</f>
        <v>0</v>
      </c>
      <c r="P13" s="81">
        <f>SUM(L13,O13)</f>
        <v>0</v>
      </c>
      <c r="Q13" s="17"/>
      <c r="R13" s="18">
        <f t="shared" ref="R13:R24" si="1">ROUNDDOWN(F13+I13+P13-Q13,0)</f>
        <v>0</v>
      </c>
    </row>
    <row r="14" spans="1:18" ht="15" customHeight="1" x14ac:dyDescent="0.15">
      <c r="A14" s="104"/>
      <c r="B14" s="50" t="s">
        <v>23</v>
      </c>
      <c r="C14" s="19">
        <f>C13</f>
        <v>1320</v>
      </c>
      <c r="D14" s="20"/>
      <c r="E14" s="21">
        <v>1</v>
      </c>
      <c r="F14" s="22">
        <f t="shared" ref="F14:F24" si="2">ROUND(C14*D14*E14,2)</f>
        <v>0</v>
      </c>
      <c r="G14" s="19">
        <f>G13</f>
        <v>1320</v>
      </c>
      <c r="H14" s="20"/>
      <c r="I14" s="28">
        <f t="shared" si="0"/>
        <v>0</v>
      </c>
      <c r="J14" s="23"/>
      <c r="K14" s="24"/>
      <c r="L14" s="25"/>
      <c r="M14" s="26">
        <v>353000</v>
      </c>
      <c r="N14" s="20"/>
      <c r="O14" s="27">
        <f>ROUND(M14*N14,2)</f>
        <v>0</v>
      </c>
      <c r="P14" s="82">
        <f>SUM(L14,O14)</f>
        <v>0</v>
      </c>
      <c r="Q14" s="29"/>
      <c r="R14" s="30">
        <f t="shared" si="1"/>
        <v>0</v>
      </c>
    </row>
    <row r="15" spans="1:18" ht="15" customHeight="1" x14ac:dyDescent="0.15">
      <c r="A15" s="104"/>
      <c r="B15" s="50" t="s">
        <v>24</v>
      </c>
      <c r="C15" s="19">
        <f>C14</f>
        <v>1320</v>
      </c>
      <c r="D15" s="20"/>
      <c r="E15" s="21">
        <v>1</v>
      </c>
      <c r="F15" s="22">
        <f t="shared" si="2"/>
        <v>0</v>
      </c>
      <c r="G15" s="19">
        <f>G14</f>
        <v>1320</v>
      </c>
      <c r="H15" s="20"/>
      <c r="I15" s="28">
        <f t="shared" si="0"/>
        <v>0</v>
      </c>
      <c r="J15" s="23"/>
      <c r="K15" s="24"/>
      <c r="L15" s="25"/>
      <c r="M15" s="26">
        <v>332000</v>
      </c>
      <c r="N15" s="20"/>
      <c r="O15" s="27">
        <f>ROUND(M15*N15,2)</f>
        <v>0</v>
      </c>
      <c r="P15" s="82">
        <f t="shared" ref="P15:P23" si="3">SUM(L15,O15)</f>
        <v>0</v>
      </c>
      <c r="Q15" s="29"/>
      <c r="R15" s="30">
        <f t="shared" si="1"/>
        <v>0</v>
      </c>
    </row>
    <row r="16" spans="1:18" ht="15" customHeight="1" x14ac:dyDescent="0.15">
      <c r="A16" s="104"/>
      <c r="B16" s="50" t="s">
        <v>12</v>
      </c>
      <c r="C16" s="19">
        <f t="shared" ref="C16:C24" si="4">C15</f>
        <v>1320</v>
      </c>
      <c r="D16" s="20"/>
      <c r="E16" s="21">
        <v>1</v>
      </c>
      <c r="F16" s="22">
        <f t="shared" si="2"/>
        <v>0</v>
      </c>
      <c r="G16" s="19">
        <f t="shared" ref="G16:G24" si="5">G15</f>
        <v>1320</v>
      </c>
      <c r="H16" s="20"/>
      <c r="I16" s="28">
        <f>ROUND(G16*H16,2)</f>
        <v>0</v>
      </c>
      <c r="J16" s="26">
        <v>486000</v>
      </c>
      <c r="K16" s="20"/>
      <c r="L16" s="20">
        <f>ROUND(J16*K16,2)</f>
        <v>0</v>
      </c>
      <c r="M16" s="23"/>
      <c r="N16" s="24"/>
      <c r="O16" s="80"/>
      <c r="P16" s="82">
        <f t="shared" si="3"/>
        <v>0</v>
      </c>
      <c r="Q16" s="29"/>
      <c r="R16" s="30">
        <f t="shared" si="1"/>
        <v>0</v>
      </c>
    </row>
    <row r="17" spans="1:18" ht="15" customHeight="1" x14ac:dyDescent="0.15">
      <c r="A17" s="104"/>
      <c r="B17" s="50" t="s">
        <v>13</v>
      </c>
      <c r="C17" s="19">
        <f t="shared" si="4"/>
        <v>1320</v>
      </c>
      <c r="D17" s="20"/>
      <c r="E17" s="21">
        <v>1</v>
      </c>
      <c r="F17" s="22">
        <f>ROUND(C17*D17*E17,2)</f>
        <v>0</v>
      </c>
      <c r="G17" s="19">
        <f t="shared" si="5"/>
        <v>1320</v>
      </c>
      <c r="H17" s="20"/>
      <c r="I17" s="28">
        <f t="shared" ref="I17:I24" si="6">ROUND(G17*H17,2)</f>
        <v>0</v>
      </c>
      <c r="J17" s="26">
        <v>558000</v>
      </c>
      <c r="K17" s="20"/>
      <c r="L17" s="20">
        <f t="shared" ref="L17:L18" si="7">ROUND(J17*K17,2)</f>
        <v>0</v>
      </c>
      <c r="M17" s="23"/>
      <c r="N17" s="24"/>
      <c r="O17" s="80"/>
      <c r="P17" s="82">
        <f t="shared" si="3"/>
        <v>0</v>
      </c>
      <c r="Q17" s="29"/>
      <c r="R17" s="30">
        <f t="shared" si="1"/>
        <v>0</v>
      </c>
    </row>
    <row r="18" spans="1:18" ht="15" customHeight="1" x14ac:dyDescent="0.15">
      <c r="A18" s="104"/>
      <c r="B18" s="50" t="s">
        <v>14</v>
      </c>
      <c r="C18" s="19">
        <f t="shared" si="4"/>
        <v>1320</v>
      </c>
      <c r="D18" s="20"/>
      <c r="E18" s="21">
        <v>1</v>
      </c>
      <c r="F18" s="22">
        <f t="shared" si="2"/>
        <v>0</v>
      </c>
      <c r="G18" s="19">
        <f t="shared" si="5"/>
        <v>1320</v>
      </c>
      <c r="H18" s="20"/>
      <c r="I18" s="28">
        <f t="shared" si="6"/>
        <v>0</v>
      </c>
      <c r="J18" s="26">
        <v>531000</v>
      </c>
      <c r="K18" s="20"/>
      <c r="L18" s="20">
        <f t="shared" si="7"/>
        <v>0</v>
      </c>
      <c r="M18" s="23"/>
      <c r="N18" s="24"/>
      <c r="O18" s="80"/>
      <c r="P18" s="82">
        <f t="shared" si="3"/>
        <v>0</v>
      </c>
      <c r="Q18" s="29"/>
      <c r="R18" s="30">
        <f t="shared" si="1"/>
        <v>0</v>
      </c>
    </row>
    <row r="19" spans="1:18" ht="15" customHeight="1" x14ac:dyDescent="0.15">
      <c r="A19" s="104"/>
      <c r="B19" s="50" t="s">
        <v>15</v>
      </c>
      <c r="C19" s="19">
        <f t="shared" si="4"/>
        <v>1320</v>
      </c>
      <c r="D19" s="20"/>
      <c r="E19" s="21">
        <v>1</v>
      </c>
      <c r="F19" s="22">
        <f t="shared" si="2"/>
        <v>0</v>
      </c>
      <c r="G19" s="19">
        <f t="shared" si="5"/>
        <v>1320</v>
      </c>
      <c r="H19" s="20"/>
      <c r="I19" s="28">
        <f t="shared" si="6"/>
        <v>0</v>
      </c>
      <c r="J19" s="23"/>
      <c r="K19" s="24"/>
      <c r="L19" s="25"/>
      <c r="M19" s="26">
        <v>455000</v>
      </c>
      <c r="N19" s="20"/>
      <c r="O19" s="27">
        <f t="shared" ref="O19:O24" si="8">ROUND(M19*N19,2)</f>
        <v>0</v>
      </c>
      <c r="P19" s="82">
        <f t="shared" si="3"/>
        <v>0</v>
      </c>
      <c r="Q19" s="29"/>
      <c r="R19" s="30">
        <f t="shared" si="1"/>
        <v>0</v>
      </c>
    </row>
    <row r="20" spans="1:18" ht="15" customHeight="1" x14ac:dyDescent="0.15">
      <c r="A20" s="104"/>
      <c r="B20" s="50" t="s">
        <v>16</v>
      </c>
      <c r="C20" s="19">
        <f t="shared" si="4"/>
        <v>1320</v>
      </c>
      <c r="D20" s="20"/>
      <c r="E20" s="21">
        <v>1</v>
      </c>
      <c r="F20" s="22">
        <f t="shared" si="2"/>
        <v>0</v>
      </c>
      <c r="G20" s="19">
        <f t="shared" si="5"/>
        <v>1320</v>
      </c>
      <c r="H20" s="20"/>
      <c r="I20" s="28">
        <f t="shared" si="6"/>
        <v>0</v>
      </c>
      <c r="J20" s="23"/>
      <c r="K20" s="24"/>
      <c r="L20" s="25"/>
      <c r="M20" s="26">
        <v>427000</v>
      </c>
      <c r="N20" s="20"/>
      <c r="O20" s="27">
        <f t="shared" si="8"/>
        <v>0</v>
      </c>
      <c r="P20" s="82">
        <f t="shared" si="3"/>
        <v>0</v>
      </c>
      <c r="Q20" s="29"/>
      <c r="R20" s="30">
        <f t="shared" si="1"/>
        <v>0</v>
      </c>
    </row>
    <row r="21" spans="1:18" ht="15" customHeight="1" x14ac:dyDescent="0.15">
      <c r="A21" s="104"/>
      <c r="B21" s="50" t="s">
        <v>17</v>
      </c>
      <c r="C21" s="19">
        <f t="shared" si="4"/>
        <v>1320</v>
      </c>
      <c r="D21" s="20"/>
      <c r="E21" s="21">
        <v>1</v>
      </c>
      <c r="F21" s="22">
        <f t="shared" si="2"/>
        <v>0</v>
      </c>
      <c r="G21" s="19">
        <f t="shared" si="5"/>
        <v>1320</v>
      </c>
      <c r="H21" s="20"/>
      <c r="I21" s="28">
        <f t="shared" si="6"/>
        <v>0</v>
      </c>
      <c r="J21" s="23"/>
      <c r="K21" s="24"/>
      <c r="L21" s="25"/>
      <c r="M21" s="26">
        <v>527000</v>
      </c>
      <c r="N21" s="20"/>
      <c r="O21" s="27">
        <f t="shared" si="8"/>
        <v>0</v>
      </c>
      <c r="P21" s="82">
        <f t="shared" si="3"/>
        <v>0</v>
      </c>
      <c r="Q21" s="29"/>
      <c r="R21" s="30">
        <f t="shared" si="1"/>
        <v>0</v>
      </c>
    </row>
    <row r="22" spans="1:18" ht="15" customHeight="1" x14ac:dyDescent="0.15">
      <c r="A22" s="104"/>
      <c r="B22" s="50" t="s">
        <v>18</v>
      </c>
      <c r="C22" s="19">
        <f t="shared" si="4"/>
        <v>1320</v>
      </c>
      <c r="D22" s="20"/>
      <c r="E22" s="21">
        <v>1</v>
      </c>
      <c r="F22" s="22">
        <f t="shared" si="2"/>
        <v>0</v>
      </c>
      <c r="G22" s="19">
        <f t="shared" si="5"/>
        <v>1320</v>
      </c>
      <c r="H22" s="20"/>
      <c r="I22" s="28">
        <f t="shared" si="6"/>
        <v>0</v>
      </c>
      <c r="J22" s="23"/>
      <c r="K22" s="24"/>
      <c r="L22" s="25"/>
      <c r="M22" s="26">
        <v>525000</v>
      </c>
      <c r="N22" s="20"/>
      <c r="O22" s="27">
        <f t="shared" si="8"/>
        <v>0</v>
      </c>
      <c r="P22" s="82">
        <f t="shared" si="3"/>
        <v>0</v>
      </c>
      <c r="Q22" s="29"/>
      <c r="R22" s="30">
        <f t="shared" si="1"/>
        <v>0</v>
      </c>
    </row>
    <row r="23" spans="1:18" ht="15" customHeight="1" x14ac:dyDescent="0.15">
      <c r="A23" s="104"/>
      <c r="B23" s="50" t="s">
        <v>19</v>
      </c>
      <c r="C23" s="19">
        <f t="shared" si="4"/>
        <v>1320</v>
      </c>
      <c r="D23" s="20"/>
      <c r="E23" s="21">
        <v>1</v>
      </c>
      <c r="F23" s="22">
        <f t="shared" si="2"/>
        <v>0</v>
      </c>
      <c r="G23" s="19">
        <f t="shared" si="5"/>
        <v>1320</v>
      </c>
      <c r="H23" s="20"/>
      <c r="I23" s="28">
        <f t="shared" si="6"/>
        <v>0</v>
      </c>
      <c r="J23" s="23"/>
      <c r="K23" s="24"/>
      <c r="L23" s="25"/>
      <c r="M23" s="26">
        <v>462000</v>
      </c>
      <c r="N23" s="20"/>
      <c r="O23" s="27">
        <f t="shared" si="8"/>
        <v>0</v>
      </c>
      <c r="P23" s="82">
        <f t="shared" si="3"/>
        <v>0</v>
      </c>
      <c r="Q23" s="29"/>
      <c r="R23" s="30">
        <f t="shared" si="1"/>
        <v>0</v>
      </c>
    </row>
    <row r="24" spans="1:18" ht="15" customHeight="1" thickBot="1" x14ac:dyDescent="0.2">
      <c r="A24" s="104"/>
      <c r="B24" s="54" t="s">
        <v>25</v>
      </c>
      <c r="C24" s="55">
        <f t="shared" si="4"/>
        <v>1320</v>
      </c>
      <c r="D24" s="72"/>
      <c r="E24" s="56">
        <v>1</v>
      </c>
      <c r="F24" s="57">
        <f t="shared" si="2"/>
        <v>0</v>
      </c>
      <c r="G24" s="55">
        <f t="shared" si="5"/>
        <v>1320</v>
      </c>
      <c r="H24" s="72"/>
      <c r="I24" s="58">
        <f t="shared" si="6"/>
        <v>0</v>
      </c>
      <c r="J24" s="59"/>
      <c r="K24" s="60"/>
      <c r="L24" s="61"/>
      <c r="M24" s="66">
        <v>397000</v>
      </c>
      <c r="N24" s="72"/>
      <c r="O24" s="62">
        <f t="shared" si="8"/>
        <v>0</v>
      </c>
      <c r="P24" s="83">
        <f>SUM(L24,O24)</f>
        <v>0</v>
      </c>
      <c r="Q24" s="63"/>
      <c r="R24" s="64">
        <f t="shared" si="1"/>
        <v>0</v>
      </c>
    </row>
    <row r="25" spans="1:18" ht="12" customHeight="1" x14ac:dyDescent="0.15">
      <c r="A25" s="105"/>
      <c r="B25" s="107" t="s">
        <v>20</v>
      </c>
      <c r="C25" s="53"/>
      <c r="D25" s="34"/>
      <c r="E25" s="34"/>
      <c r="F25" s="34"/>
      <c r="G25" s="109" t="s">
        <v>56</v>
      </c>
      <c r="H25" s="110"/>
      <c r="I25" s="110"/>
      <c r="J25" s="99">
        <f>SUM(J13:J24,M13:M24)</f>
        <v>5423000</v>
      </c>
      <c r="K25" s="35"/>
      <c r="L25" s="35"/>
      <c r="M25" s="35"/>
      <c r="N25" s="35"/>
      <c r="O25" s="35"/>
      <c r="P25" s="86" t="s">
        <v>58</v>
      </c>
      <c r="Q25" s="87"/>
      <c r="R25" s="84">
        <f>SUM(R13:R24)</f>
        <v>0</v>
      </c>
    </row>
    <row r="26" spans="1:18" ht="12" customHeight="1" thickBot="1" x14ac:dyDescent="0.2">
      <c r="A26" s="106"/>
      <c r="B26" s="108"/>
      <c r="C26" s="51"/>
      <c r="D26" s="37"/>
      <c r="E26" s="37"/>
      <c r="F26" s="37"/>
      <c r="G26" s="111"/>
      <c r="H26" s="112"/>
      <c r="I26" s="112"/>
      <c r="J26" s="100"/>
      <c r="K26" s="31"/>
      <c r="L26" s="31"/>
      <c r="M26" s="31"/>
      <c r="N26" s="31"/>
      <c r="O26" s="31"/>
      <c r="P26" s="88"/>
      <c r="Q26" s="89"/>
      <c r="R26" s="85"/>
    </row>
    <row r="27" spans="1:18" ht="15" customHeight="1" thickBot="1" x14ac:dyDescent="0.2">
      <c r="A27" s="68"/>
      <c r="B27" s="8"/>
      <c r="C27" s="68"/>
      <c r="D27" s="32"/>
      <c r="E27" s="32"/>
      <c r="F27" s="32"/>
      <c r="G27" s="1"/>
      <c r="H27" s="33"/>
      <c r="I27" s="33"/>
      <c r="J27" s="1"/>
      <c r="K27" s="33"/>
      <c r="L27" s="33"/>
      <c r="M27" s="1"/>
      <c r="N27" s="33"/>
      <c r="O27" s="33"/>
      <c r="P27" s="33"/>
      <c r="Q27" s="33"/>
      <c r="R27" s="34" t="s">
        <v>48</v>
      </c>
    </row>
    <row r="28" spans="1:18" ht="30" customHeight="1" thickBot="1" x14ac:dyDescent="0.2">
      <c r="A28" s="68"/>
      <c r="B28" s="8"/>
      <c r="C28" s="68"/>
      <c r="D28" s="32"/>
      <c r="E28" s="32"/>
      <c r="F28" s="32"/>
      <c r="G28" s="35"/>
      <c r="H28" s="35"/>
      <c r="I28" s="35"/>
      <c r="J28" s="35"/>
      <c r="K28" s="35"/>
      <c r="L28" s="35"/>
      <c r="M28" s="35"/>
      <c r="N28" s="35"/>
      <c r="O28" s="96" t="s">
        <v>49</v>
      </c>
      <c r="P28" s="97"/>
      <c r="Q28" s="98"/>
      <c r="R28" s="45">
        <f>ROUNDDOWN(R25/110*100,0)</f>
        <v>0</v>
      </c>
    </row>
    <row r="29" spans="1:18" ht="6.95" customHeight="1" x14ac:dyDescent="0.15">
      <c r="A29" s="68"/>
      <c r="B29" s="8"/>
      <c r="C29" s="68"/>
      <c r="D29" s="32"/>
      <c r="E29" s="32"/>
      <c r="F29" s="32"/>
      <c r="G29" s="1"/>
      <c r="H29" s="33"/>
      <c r="I29" s="33"/>
      <c r="J29" s="1"/>
      <c r="K29" s="33"/>
      <c r="L29" s="33"/>
      <c r="M29" s="1"/>
      <c r="N29" s="33"/>
      <c r="O29" s="33"/>
      <c r="P29" s="33"/>
      <c r="Q29" s="33"/>
      <c r="R29" s="34"/>
    </row>
    <row r="30" spans="1:18" ht="15" customHeight="1" x14ac:dyDescent="0.15">
      <c r="A30" s="103" t="s">
        <v>52</v>
      </c>
      <c r="B30" s="67" t="s">
        <v>22</v>
      </c>
      <c r="C30" s="9">
        <v>1320</v>
      </c>
      <c r="D30" s="69"/>
      <c r="E30" s="10">
        <v>1</v>
      </c>
      <c r="F30" s="11">
        <f>ROUND(C30*D30*E30,2)</f>
        <v>0</v>
      </c>
      <c r="G30" s="9">
        <v>1320</v>
      </c>
      <c r="H30" s="69"/>
      <c r="I30" s="16">
        <f t="shared" ref="I30:I32" si="9">ROUND(G30*H30,2)</f>
        <v>0</v>
      </c>
      <c r="J30" s="12"/>
      <c r="K30" s="13"/>
      <c r="L30" s="14"/>
      <c r="M30" s="70">
        <v>370000</v>
      </c>
      <c r="N30" s="71"/>
      <c r="O30" s="15">
        <f>ROUND(M30*N30,2)</f>
        <v>0</v>
      </c>
      <c r="P30" s="81">
        <f>SUM(L30,O30)</f>
        <v>0</v>
      </c>
      <c r="Q30" s="17"/>
      <c r="R30" s="18">
        <f t="shared" ref="R30:R41" si="10">ROUNDDOWN(F30+I30+P30-Q30,0)</f>
        <v>0</v>
      </c>
    </row>
    <row r="31" spans="1:18" ht="15" customHeight="1" x14ac:dyDescent="0.15">
      <c r="A31" s="104"/>
      <c r="B31" s="50" t="s">
        <v>23</v>
      </c>
      <c r="C31" s="19">
        <f>C30</f>
        <v>1320</v>
      </c>
      <c r="D31" s="20"/>
      <c r="E31" s="21">
        <v>1</v>
      </c>
      <c r="F31" s="22">
        <f t="shared" ref="F31:F33" si="11">ROUND(C31*D31*E31,2)</f>
        <v>0</v>
      </c>
      <c r="G31" s="19">
        <f>G30</f>
        <v>1320</v>
      </c>
      <c r="H31" s="20"/>
      <c r="I31" s="28">
        <f t="shared" si="9"/>
        <v>0</v>
      </c>
      <c r="J31" s="23"/>
      <c r="K31" s="24"/>
      <c r="L31" s="25"/>
      <c r="M31" s="26">
        <v>353000</v>
      </c>
      <c r="N31" s="20"/>
      <c r="O31" s="27">
        <f>ROUND(M31*N31,2)</f>
        <v>0</v>
      </c>
      <c r="P31" s="82">
        <f>SUM(L31,O31)</f>
        <v>0</v>
      </c>
      <c r="Q31" s="29"/>
      <c r="R31" s="30">
        <f t="shared" si="10"/>
        <v>0</v>
      </c>
    </row>
    <row r="32" spans="1:18" ht="15" customHeight="1" x14ac:dyDescent="0.15">
      <c r="A32" s="104"/>
      <c r="B32" s="50" t="s">
        <v>24</v>
      </c>
      <c r="C32" s="19">
        <f>C31</f>
        <v>1320</v>
      </c>
      <c r="D32" s="20"/>
      <c r="E32" s="21">
        <v>1</v>
      </c>
      <c r="F32" s="22">
        <f t="shared" si="11"/>
        <v>0</v>
      </c>
      <c r="G32" s="19">
        <f>G31</f>
        <v>1320</v>
      </c>
      <c r="H32" s="20"/>
      <c r="I32" s="28">
        <f t="shared" si="9"/>
        <v>0</v>
      </c>
      <c r="J32" s="23"/>
      <c r="K32" s="24"/>
      <c r="L32" s="25"/>
      <c r="M32" s="26">
        <v>332000</v>
      </c>
      <c r="N32" s="20"/>
      <c r="O32" s="27">
        <f>ROUND(M32*N32,2)</f>
        <v>0</v>
      </c>
      <c r="P32" s="82">
        <f t="shared" ref="P32:P40" si="12">SUM(L32,O32)</f>
        <v>0</v>
      </c>
      <c r="Q32" s="29"/>
      <c r="R32" s="30">
        <f t="shared" si="10"/>
        <v>0</v>
      </c>
    </row>
    <row r="33" spans="1:18" ht="15" customHeight="1" x14ac:dyDescent="0.15">
      <c r="A33" s="104"/>
      <c r="B33" s="50" t="s">
        <v>12</v>
      </c>
      <c r="C33" s="19">
        <f t="shared" ref="C33:C41" si="13">C32</f>
        <v>1320</v>
      </c>
      <c r="D33" s="20"/>
      <c r="E33" s="21">
        <v>1</v>
      </c>
      <c r="F33" s="22">
        <f t="shared" si="11"/>
        <v>0</v>
      </c>
      <c r="G33" s="19">
        <f t="shared" ref="G33:G41" si="14">G32</f>
        <v>1320</v>
      </c>
      <c r="H33" s="20"/>
      <c r="I33" s="28">
        <f>ROUND(G33*H33,2)</f>
        <v>0</v>
      </c>
      <c r="J33" s="26">
        <v>486000</v>
      </c>
      <c r="K33" s="20"/>
      <c r="L33" s="20">
        <f>ROUND(J33*K33,2)</f>
        <v>0</v>
      </c>
      <c r="M33" s="23"/>
      <c r="N33" s="24"/>
      <c r="O33" s="25"/>
      <c r="P33" s="82">
        <f t="shared" si="12"/>
        <v>0</v>
      </c>
      <c r="Q33" s="29"/>
      <c r="R33" s="30">
        <f t="shared" si="10"/>
        <v>0</v>
      </c>
    </row>
    <row r="34" spans="1:18" ht="15" customHeight="1" x14ac:dyDescent="0.15">
      <c r="A34" s="104"/>
      <c r="B34" s="50" t="s">
        <v>13</v>
      </c>
      <c r="C34" s="19">
        <f t="shared" si="13"/>
        <v>1320</v>
      </c>
      <c r="D34" s="20"/>
      <c r="E34" s="21">
        <v>1</v>
      </c>
      <c r="F34" s="22">
        <f>ROUND(C34*D34*E34,2)</f>
        <v>0</v>
      </c>
      <c r="G34" s="19">
        <f t="shared" si="14"/>
        <v>1320</v>
      </c>
      <c r="H34" s="20"/>
      <c r="I34" s="28">
        <f t="shared" ref="I34:I41" si="15">ROUND(G34*H34,2)</f>
        <v>0</v>
      </c>
      <c r="J34" s="26">
        <v>558000</v>
      </c>
      <c r="K34" s="20"/>
      <c r="L34" s="20">
        <f t="shared" ref="L34:L35" si="16">ROUND(J34*K34,2)</f>
        <v>0</v>
      </c>
      <c r="M34" s="23"/>
      <c r="N34" s="24"/>
      <c r="O34" s="25"/>
      <c r="P34" s="82">
        <f t="shared" si="12"/>
        <v>0</v>
      </c>
      <c r="Q34" s="29"/>
      <c r="R34" s="30">
        <f t="shared" si="10"/>
        <v>0</v>
      </c>
    </row>
    <row r="35" spans="1:18" ht="15" customHeight="1" x14ac:dyDescent="0.15">
      <c r="A35" s="104"/>
      <c r="B35" s="50" t="s">
        <v>14</v>
      </c>
      <c r="C35" s="19">
        <f t="shared" si="13"/>
        <v>1320</v>
      </c>
      <c r="D35" s="20"/>
      <c r="E35" s="21">
        <v>1</v>
      </c>
      <c r="F35" s="22">
        <f t="shared" ref="F35:F41" si="17">ROUND(C35*D35*E35,2)</f>
        <v>0</v>
      </c>
      <c r="G35" s="19">
        <f t="shared" si="14"/>
        <v>1320</v>
      </c>
      <c r="H35" s="20"/>
      <c r="I35" s="28">
        <f t="shared" si="15"/>
        <v>0</v>
      </c>
      <c r="J35" s="26">
        <v>531000</v>
      </c>
      <c r="K35" s="20"/>
      <c r="L35" s="20">
        <f t="shared" si="16"/>
        <v>0</v>
      </c>
      <c r="M35" s="23"/>
      <c r="N35" s="24"/>
      <c r="O35" s="25"/>
      <c r="P35" s="82">
        <f t="shared" si="12"/>
        <v>0</v>
      </c>
      <c r="Q35" s="29"/>
      <c r="R35" s="30">
        <f t="shared" si="10"/>
        <v>0</v>
      </c>
    </row>
    <row r="36" spans="1:18" ht="15" customHeight="1" x14ac:dyDescent="0.15">
      <c r="A36" s="104"/>
      <c r="B36" s="50" t="s">
        <v>15</v>
      </c>
      <c r="C36" s="19">
        <f t="shared" si="13"/>
        <v>1320</v>
      </c>
      <c r="D36" s="20"/>
      <c r="E36" s="21">
        <v>1</v>
      </c>
      <c r="F36" s="22">
        <f t="shared" si="17"/>
        <v>0</v>
      </c>
      <c r="G36" s="19">
        <f t="shared" si="14"/>
        <v>1320</v>
      </c>
      <c r="H36" s="20"/>
      <c r="I36" s="28">
        <f t="shared" si="15"/>
        <v>0</v>
      </c>
      <c r="J36" s="23"/>
      <c r="K36" s="24"/>
      <c r="L36" s="25"/>
      <c r="M36" s="26">
        <v>455000</v>
      </c>
      <c r="N36" s="20"/>
      <c r="O36" s="27">
        <f t="shared" ref="O36:O41" si="18">ROUND(M36*N36,2)</f>
        <v>0</v>
      </c>
      <c r="P36" s="82">
        <f t="shared" si="12"/>
        <v>0</v>
      </c>
      <c r="Q36" s="29"/>
      <c r="R36" s="30">
        <f t="shared" si="10"/>
        <v>0</v>
      </c>
    </row>
    <row r="37" spans="1:18" ht="15" customHeight="1" x14ac:dyDescent="0.15">
      <c r="A37" s="104"/>
      <c r="B37" s="50" t="s">
        <v>16</v>
      </c>
      <c r="C37" s="19">
        <f t="shared" si="13"/>
        <v>1320</v>
      </c>
      <c r="D37" s="20"/>
      <c r="E37" s="21">
        <v>1</v>
      </c>
      <c r="F37" s="22">
        <f t="shared" si="17"/>
        <v>0</v>
      </c>
      <c r="G37" s="19">
        <f t="shared" si="14"/>
        <v>1320</v>
      </c>
      <c r="H37" s="20"/>
      <c r="I37" s="28">
        <f t="shared" si="15"/>
        <v>0</v>
      </c>
      <c r="J37" s="23"/>
      <c r="K37" s="24"/>
      <c r="L37" s="25"/>
      <c r="M37" s="26">
        <v>427000</v>
      </c>
      <c r="N37" s="20"/>
      <c r="O37" s="27">
        <f t="shared" si="18"/>
        <v>0</v>
      </c>
      <c r="P37" s="82">
        <f t="shared" si="12"/>
        <v>0</v>
      </c>
      <c r="Q37" s="29"/>
      <c r="R37" s="30">
        <f t="shared" si="10"/>
        <v>0</v>
      </c>
    </row>
    <row r="38" spans="1:18" ht="15" customHeight="1" x14ac:dyDescent="0.15">
      <c r="A38" s="104"/>
      <c r="B38" s="50" t="s">
        <v>17</v>
      </c>
      <c r="C38" s="19">
        <f t="shared" si="13"/>
        <v>1320</v>
      </c>
      <c r="D38" s="20"/>
      <c r="E38" s="21">
        <v>1</v>
      </c>
      <c r="F38" s="22">
        <f t="shared" si="17"/>
        <v>0</v>
      </c>
      <c r="G38" s="19">
        <f t="shared" si="14"/>
        <v>1320</v>
      </c>
      <c r="H38" s="20"/>
      <c r="I38" s="28">
        <f t="shared" si="15"/>
        <v>0</v>
      </c>
      <c r="J38" s="23"/>
      <c r="K38" s="24"/>
      <c r="L38" s="25"/>
      <c r="M38" s="26">
        <v>527000</v>
      </c>
      <c r="N38" s="20"/>
      <c r="O38" s="27">
        <f t="shared" si="18"/>
        <v>0</v>
      </c>
      <c r="P38" s="82">
        <f t="shared" si="12"/>
        <v>0</v>
      </c>
      <c r="Q38" s="29"/>
      <c r="R38" s="30">
        <f t="shared" si="10"/>
        <v>0</v>
      </c>
    </row>
    <row r="39" spans="1:18" ht="15" customHeight="1" x14ac:dyDescent="0.15">
      <c r="A39" s="104"/>
      <c r="B39" s="50" t="s">
        <v>18</v>
      </c>
      <c r="C39" s="19">
        <f t="shared" si="13"/>
        <v>1320</v>
      </c>
      <c r="D39" s="20"/>
      <c r="E39" s="21">
        <v>1</v>
      </c>
      <c r="F39" s="22">
        <f t="shared" si="17"/>
        <v>0</v>
      </c>
      <c r="G39" s="19">
        <f t="shared" si="14"/>
        <v>1320</v>
      </c>
      <c r="H39" s="20"/>
      <c r="I39" s="28">
        <f t="shared" si="15"/>
        <v>0</v>
      </c>
      <c r="J39" s="23"/>
      <c r="K39" s="24"/>
      <c r="L39" s="25"/>
      <c r="M39" s="26">
        <v>525000</v>
      </c>
      <c r="N39" s="20"/>
      <c r="O39" s="27">
        <f t="shared" si="18"/>
        <v>0</v>
      </c>
      <c r="P39" s="82">
        <f t="shared" si="12"/>
        <v>0</v>
      </c>
      <c r="Q39" s="29"/>
      <c r="R39" s="30">
        <f t="shared" si="10"/>
        <v>0</v>
      </c>
    </row>
    <row r="40" spans="1:18" ht="15" customHeight="1" x14ac:dyDescent="0.15">
      <c r="A40" s="104"/>
      <c r="B40" s="50" t="s">
        <v>19</v>
      </c>
      <c r="C40" s="19">
        <f t="shared" si="13"/>
        <v>1320</v>
      </c>
      <c r="D40" s="20"/>
      <c r="E40" s="21">
        <v>1</v>
      </c>
      <c r="F40" s="22">
        <f t="shared" si="17"/>
        <v>0</v>
      </c>
      <c r="G40" s="19">
        <f t="shared" si="14"/>
        <v>1320</v>
      </c>
      <c r="H40" s="20"/>
      <c r="I40" s="28">
        <f t="shared" si="15"/>
        <v>0</v>
      </c>
      <c r="J40" s="23"/>
      <c r="K40" s="24"/>
      <c r="L40" s="25"/>
      <c r="M40" s="26">
        <v>462000</v>
      </c>
      <c r="N40" s="20"/>
      <c r="O40" s="27">
        <f t="shared" si="18"/>
        <v>0</v>
      </c>
      <c r="P40" s="82">
        <f t="shared" si="12"/>
        <v>0</v>
      </c>
      <c r="Q40" s="29"/>
      <c r="R40" s="30">
        <f t="shared" si="10"/>
        <v>0</v>
      </c>
    </row>
    <row r="41" spans="1:18" ht="15" customHeight="1" thickBot="1" x14ac:dyDescent="0.2">
      <c r="A41" s="104"/>
      <c r="B41" s="54" t="s">
        <v>25</v>
      </c>
      <c r="C41" s="55">
        <f t="shared" si="13"/>
        <v>1320</v>
      </c>
      <c r="D41" s="72"/>
      <c r="E41" s="56">
        <v>1</v>
      </c>
      <c r="F41" s="57">
        <f t="shared" si="17"/>
        <v>0</v>
      </c>
      <c r="G41" s="55">
        <f t="shared" si="14"/>
        <v>1320</v>
      </c>
      <c r="H41" s="72"/>
      <c r="I41" s="58">
        <f t="shared" si="15"/>
        <v>0</v>
      </c>
      <c r="J41" s="59"/>
      <c r="K41" s="60"/>
      <c r="L41" s="61"/>
      <c r="M41" s="66">
        <v>397000</v>
      </c>
      <c r="N41" s="72"/>
      <c r="O41" s="62">
        <f t="shared" si="18"/>
        <v>0</v>
      </c>
      <c r="P41" s="83">
        <f>SUM(L41,O41)</f>
        <v>0</v>
      </c>
      <c r="Q41" s="63"/>
      <c r="R41" s="64">
        <f t="shared" si="10"/>
        <v>0</v>
      </c>
    </row>
    <row r="42" spans="1:18" ht="12" customHeight="1" x14ac:dyDescent="0.15">
      <c r="A42" s="105"/>
      <c r="B42" s="107" t="s">
        <v>20</v>
      </c>
      <c r="C42" s="53"/>
      <c r="D42" s="34"/>
      <c r="E42" s="34"/>
      <c r="F42" s="34"/>
      <c r="G42" s="109" t="s">
        <v>55</v>
      </c>
      <c r="H42" s="110"/>
      <c r="I42" s="110"/>
      <c r="J42" s="99">
        <f>SUM(J30:J41,M30:M41)</f>
        <v>5423000</v>
      </c>
      <c r="K42" s="35"/>
      <c r="L42" s="35"/>
      <c r="M42" s="35"/>
      <c r="N42" s="35"/>
      <c r="O42" s="35"/>
      <c r="P42" s="86" t="s">
        <v>59</v>
      </c>
      <c r="Q42" s="87"/>
      <c r="R42" s="84">
        <f>SUM(R30:R41)</f>
        <v>0</v>
      </c>
    </row>
    <row r="43" spans="1:18" ht="12" customHeight="1" thickBot="1" x14ac:dyDescent="0.2">
      <c r="A43" s="106"/>
      <c r="B43" s="108"/>
      <c r="C43" s="51"/>
      <c r="D43" s="37"/>
      <c r="E43" s="37"/>
      <c r="F43" s="37"/>
      <c r="G43" s="111"/>
      <c r="H43" s="112"/>
      <c r="I43" s="112"/>
      <c r="J43" s="100"/>
      <c r="K43" s="31"/>
      <c r="L43" s="31"/>
      <c r="M43" s="31"/>
      <c r="N43" s="31"/>
      <c r="O43" s="31"/>
      <c r="P43" s="88"/>
      <c r="Q43" s="89"/>
      <c r="R43" s="85"/>
    </row>
    <row r="44" spans="1:18" ht="15" customHeight="1" thickBot="1" x14ac:dyDescent="0.2">
      <c r="A44" s="68"/>
      <c r="B44" s="8"/>
      <c r="C44" s="68"/>
      <c r="D44" s="32"/>
      <c r="E44" s="32"/>
      <c r="F44" s="32"/>
      <c r="G44" s="1"/>
      <c r="H44" s="33"/>
      <c r="I44" s="33"/>
      <c r="J44" s="1"/>
      <c r="K44" s="33"/>
      <c r="L44" s="33"/>
      <c r="M44" s="1"/>
      <c r="N44" s="33"/>
      <c r="O44" s="33"/>
      <c r="P44" s="33"/>
      <c r="Q44" s="33"/>
      <c r="R44" s="34" t="s">
        <v>48</v>
      </c>
    </row>
    <row r="45" spans="1:18" ht="30" customHeight="1" thickBot="1" x14ac:dyDescent="0.2">
      <c r="A45" s="68"/>
      <c r="B45" s="8"/>
      <c r="C45" s="68"/>
      <c r="D45" s="32"/>
      <c r="E45" s="32"/>
      <c r="F45" s="32"/>
      <c r="G45" s="35"/>
      <c r="H45" s="35"/>
      <c r="I45" s="35"/>
      <c r="J45" s="35"/>
      <c r="K45" s="35"/>
      <c r="L45" s="35"/>
      <c r="M45" s="35"/>
      <c r="N45" s="35"/>
      <c r="O45" s="96" t="s">
        <v>49</v>
      </c>
      <c r="P45" s="97"/>
      <c r="Q45" s="98"/>
      <c r="R45" s="42">
        <f>ROUNDDOWN(R42/110*100,0)</f>
        <v>0</v>
      </c>
    </row>
    <row r="46" spans="1:18" ht="6.95" customHeight="1" x14ac:dyDescent="0.15">
      <c r="A46" s="68"/>
      <c r="B46" s="8"/>
      <c r="C46" s="68"/>
      <c r="D46" s="32"/>
      <c r="E46" s="32"/>
      <c r="F46" s="32"/>
      <c r="G46" s="41"/>
      <c r="H46" s="36"/>
      <c r="I46" s="36"/>
      <c r="J46" s="41"/>
      <c r="K46" s="36"/>
      <c r="L46" s="36"/>
      <c r="M46" s="41"/>
      <c r="N46" s="36"/>
      <c r="O46" s="36"/>
      <c r="P46" s="36"/>
      <c r="Q46" s="36"/>
      <c r="R46" s="37"/>
    </row>
    <row r="47" spans="1:18" ht="15" customHeight="1" x14ac:dyDescent="0.15">
      <c r="A47" s="103" t="s">
        <v>53</v>
      </c>
      <c r="B47" s="67" t="s">
        <v>22</v>
      </c>
      <c r="C47" s="9">
        <v>1320</v>
      </c>
      <c r="D47" s="69"/>
      <c r="E47" s="10">
        <v>1</v>
      </c>
      <c r="F47" s="11">
        <f>ROUND(C47*D47*E47,2)</f>
        <v>0</v>
      </c>
      <c r="G47" s="9">
        <v>1320</v>
      </c>
      <c r="H47" s="69"/>
      <c r="I47" s="16">
        <f t="shared" ref="I47:I49" si="19">ROUND(G47*H47,2)</f>
        <v>0</v>
      </c>
      <c r="J47" s="12"/>
      <c r="K47" s="13"/>
      <c r="L47" s="14"/>
      <c r="M47" s="70">
        <v>370000</v>
      </c>
      <c r="N47" s="71"/>
      <c r="O47" s="15">
        <f>ROUND(M47*N47,2)</f>
        <v>0</v>
      </c>
      <c r="P47" s="81">
        <f>SUM(L47,O47)</f>
        <v>0</v>
      </c>
      <c r="Q47" s="17"/>
      <c r="R47" s="18">
        <f t="shared" ref="R47:R58" si="20">ROUNDDOWN(F47+I47+P47-Q47,0)</f>
        <v>0</v>
      </c>
    </row>
    <row r="48" spans="1:18" ht="15" customHeight="1" x14ac:dyDescent="0.15">
      <c r="A48" s="104"/>
      <c r="B48" s="50" t="s">
        <v>23</v>
      </c>
      <c r="C48" s="19">
        <f>C47</f>
        <v>1320</v>
      </c>
      <c r="D48" s="20"/>
      <c r="E48" s="21">
        <v>1</v>
      </c>
      <c r="F48" s="22">
        <f t="shared" ref="F48:F50" si="21">ROUND(C48*D48*E48,2)</f>
        <v>0</v>
      </c>
      <c r="G48" s="19">
        <f>G47</f>
        <v>1320</v>
      </c>
      <c r="H48" s="20"/>
      <c r="I48" s="28">
        <f t="shared" si="19"/>
        <v>0</v>
      </c>
      <c r="J48" s="23"/>
      <c r="K48" s="24"/>
      <c r="L48" s="25"/>
      <c r="M48" s="26">
        <v>353000</v>
      </c>
      <c r="N48" s="20"/>
      <c r="O48" s="27">
        <f>ROUND(M48*N48,2)</f>
        <v>0</v>
      </c>
      <c r="P48" s="82">
        <f>SUM(L48,O48)</f>
        <v>0</v>
      </c>
      <c r="Q48" s="29"/>
      <c r="R48" s="30">
        <f t="shared" si="20"/>
        <v>0</v>
      </c>
    </row>
    <row r="49" spans="1:18" ht="15" customHeight="1" x14ac:dyDescent="0.15">
      <c r="A49" s="104"/>
      <c r="B49" s="50" t="s">
        <v>24</v>
      </c>
      <c r="C49" s="19">
        <f>C48</f>
        <v>1320</v>
      </c>
      <c r="D49" s="20"/>
      <c r="E49" s="21">
        <v>1</v>
      </c>
      <c r="F49" s="22">
        <f t="shared" si="21"/>
        <v>0</v>
      </c>
      <c r="G49" s="19">
        <f>G48</f>
        <v>1320</v>
      </c>
      <c r="H49" s="20"/>
      <c r="I49" s="28">
        <f t="shared" si="19"/>
        <v>0</v>
      </c>
      <c r="J49" s="23"/>
      <c r="K49" s="24"/>
      <c r="L49" s="25"/>
      <c r="M49" s="26">
        <v>332000</v>
      </c>
      <c r="N49" s="20"/>
      <c r="O49" s="27">
        <f>ROUND(M49*N49,2)</f>
        <v>0</v>
      </c>
      <c r="P49" s="82">
        <f t="shared" ref="P49:P57" si="22">SUM(L49,O49)</f>
        <v>0</v>
      </c>
      <c r="Q49" s="29"/>
      <c r="R49" s="30">
        <f t="shared" si="20"/>
        <v>0</v>
      </c>
    </row>
    <row r="50" spans="1:18" ht="15" customHeight="1" x14ac:dyDescent="0.15">
      <c r="A50" s="104"/>
      <c r="B50" s="50" t="s">
        <v>12</v>
      </c>
      <c r="C50" s="19">
        <f t="shared" ref="C50:C58" si="23">C49</f>
        <v>1320</v>
      </c>
      <c r="D50" s="20"/>
      <c r="E50" s="21">
        <v>1</v>
      </c>
      <c r="F50" s="22">
        <f t="shared" si="21"/>
        <v>0</v>
      </c>
      <c r="G50" s="19">
        <f t="shared" ref="G50:G58" si="24">G49</f>
        <v>1320</v>
      </c>
      <c r="H50" s="20"/>
      <c r="I50" s="28">
        <f>ROUND(G50*H50,2)</f>
        <v>0</v>
      </c>
      <c r="J50" s="26">
        <v>486000</v>
      </c>
      <c r="K50" s="20"/>
      <c r="L50" s="20">
        <f>ROUND(J50*K50,2)</f>
        <v>0</v>
      </c>
      <c r="M50" s="23"/>
      <c r="N50" s="24"/>
      <c r="O50" s="25"/>
      <c r="P50" s="82">
        <f t="shared" si="22"/>
        <v>0</v>
      </c>
      <c r="Q50" s="29"/>
      <c r="R50" s="30">
        <f t="shared" si="20"/>
        <v>0</v>
      </c>
    </row>
    <row r="51" spans="1:18" ht="15" customHeight="1" x14ac:dyDescent="0.15">
      <c r="A51" s="104"/>
      <c r="B51" s="50" t="s">
        <v>13</v>
      </c>
      <c r="C51" s="19">
        <f t="shared" si="23"/>
        <v>1320</v>
      </c>
      <c r="D51" s="20"/>
      <c r="E51" s="21">
        <v>1</v>
      </c>
      <c r="F51" s="22">
        <f>ROUND(C51*D51*E51,2)</f>
        <v>0</v>
      </c>
      <c r="G51" s="19">
        <f t="shared" si="24"/>
        <v>1320</v>
      </c>
      <c r="H51" s="20"/>
      <c r="I51" s="28">
        <f t="shared" ref="I51:I58" si="25">ROUND(G51*H51,2)</f>
        <v>0</v>
      </c>
      <c r="J51" s="26">
        <v>558000</v>
      </c>
      <c r="K51" s="20"/>
      <c r="L51" s="20">
        <f t="shared" ref="L51:L52" si="26">ROUND(J51*K51,2)</f>
        <v>0</v>
      </c>
      <c r="M51" s="23"/>
      <c r="N51" s="24"/>
      <c r="O51" s="25"/>
      <c r="P51" s="82">
        <f t="shared" si="22"/>
        <v>0</v>
      </c>
      <c r="Q51" s="29"/>
      <c r="R51" s="30">
        <f t="shared" si="20"/>
        <v>0</v>
      </c>
    </row>
    <row r="52" spans="1:18" ht="15" customHeight="1" x14ac:dyDescent="0.15">
      <c r="A52" s="104"/>
      <c r="B52" s="50" t="s">
        <v>14</v>
      </c>
      <c r="C52" s="19">
        <f t="shared" si="23"/>
        <v>1320</v>
      </c>
      <c r="D52" s="20"/>
      <c r="E52" s="21">
        <v>1</v>
      </c>
      <c r="F52" s="22">
        <f t="shared" ref="F52:F58" si="27">ROUND(C52*D52*E52,2)</f>
        <v>0</v>
      </c>
      <c r="G52" s="19">
        <f t="shared" si="24"/>
        <v>1320</v>
      </c>
      <c r="H52" s="20"/>
      <c r="I52" s="28">
        <f t="shared" si="25"/>
        <v>0</v>
      </c>
      <c r="J52" s="26">
        <v>531000</v>
      </c>
      <c r="K52" s="20"/>
      <c r="L52" s="20">
        <f t="shared" si="26"/>
        <v>0</v>
      </c>
      <c r="M52" s="23"/>
      <c r="N52" s="24"/>
      <c r="O52" s="25"/>
      <c r="P52" s="82">
        <f t="shared" si="22"/>
        <v>0</v>
      </c>
      <c r="Q52" s="29"/>
      <c r="R52" s="30">
        <f t="shared" si="20"/>
        <v>0</v>
      </c>
    </row>
    <row r="53" spans="1:18" ht="15" customHeight="1" x14ac:dyDescent="0.15">
      <c r="A53" s="104"/>
      <c r="B53" s="50" t="s">
        <v>15</v>
      </c>
      <c r="C53" s="19">
        <f t="shared" si="23"/>
        <v>1320</v>
      </c>
      <c r="D53" s="20"/>
      <c r="E53" s="21">
        <v>1</v>
      </c>
      <c r="F53" s="22">
        <f t="shared" si="27"/>
        <v>0</v>
      </c>
      <c r="G53" s="19">
        <f t="shared" si="24"/>
        <v>1320</v>
      </c>
      <c r="H53" s="20"/>
      <c r="I53" s="28">
        <f t="shared" si="25"/>
        <v>0</v>
      </c>
      <c r="J53" s="23"/>
      <c r="K53" s="24"/>
      <c r="L53" s="25"/>
      <c r="M53" s="26">
        <v>455000</v>
      </c>
      <c r="N53" s="20"/>
      <c r="O53" s="27">
        <f t="shared" ref="O53:O58" si="28">ROUND(M53*N53,2)</f>
        <v>0</v>
      </c>
      <c r="P53" s="82">
        <f t="shared" si="22"/>
        <v>0</v>
      </c>
      <c r="Q53" s="29"/>
      <c r="R53" s="30">
        <f t="shared" si="20"/>
        <v>0</v>
      </c>
    </row>
    <row r="54" spans="1:18" ht="15" customHeight="1" x14ac:dyDescent="0.15">
      <c r="A54" s="104"/>
      <c r="B54" s="50" t="s">
        <v>16</v>
      </c>
      <c r="C54" s="19">
        <f t="shared" si="23"/>
        <v>1320</v>
      </c>
      <c r="D54" s="20"/>
      <c r="E54" s="21">
        <v>1</v>
      </c>
      <c r="F54" s="22">
        <f t="shared" si="27"/>
        <v>0</v>
      </c>
      <c r="G54" s="19">
        <f t="shared" si="24"/>
        <v>1320</v>
      </c>
      <c r="H54" s="20"/>
      <c r="I54" s="28">
        <f t="shared" si="25"/>
        <v>0</v>
      </c>
      <c r="J54" s="23"/>
      <c r="K54" s="24"/>
      <c r="L54" s="25"/>
      <c r="M54" s="26">
        <v>427000</v>
      </c>
      <c r="N54" s="20"/>
      <c r="O54" s="27">
        <f t="shared" si="28"/>
        <v>0</v>
      </c>
      <c r="P54" s="82">
        <f t="shared" si="22"/>
        <v>0</v>
      </c>
      <c r="Q54" s="29"/>
      <c r="R54" s="30">
        <f t="shared" si="20"/>
        <v>0</v>
      </c>
    </row>
    <row r="55" spans="1:18" ht="15" customHeight="1" x14ac:dyDescent="0.15">
      <c r="A55" s="104"/>
      <c r="B55" s="50" t="s">
        <v>17</v>
      </c>
      <c r="C55" s="19">
        <f t="shared" si="23"/>
        <v>1320</v>
      </c>
      <c r="D55" s="20"/>
      <c r="E55" s="21">
        <v>1</v>
      </c>
      <c r="F55" s="22">
        <f t="shared" si="27"/>
        <v>0</v>
      </c>
      <c r="G55" s="19">
        <f t="shared" si="24"/>
        <v>1320</v>
      </c>
      <c r="H55" s="20"/>
      <c r="I55" s="28">
        <f t="shared" si="25"/>
        <v>0</v>
      </c>
      <c r="J55" s="23"/>
      <c r="K55" s="24"/>
      <c r="L55" s="25"/>
      <c r="M55" s="26">
        <v>527000</v>
      </c>
      <c r="N55" s="20"/>
      <c r="O55" s="27">
        <f t="shared" si="28"/>
        <v>0</v>
      </c>
      <c r="P55" s="82">
        <f t="shared" si="22"/>
        <v>0</v>
      </c>
      <c r="Q55" s="29"/>
      <c r="R55" s="30">
        <f t="shared" si="20"/>
        <v>0</v>
      </c>
    </row>
    <row r="56" spans="1:18" ht="15" customHeight="1" x14ac:dyDescent="0.15">
      <c r="A56" s="104"/>
      <c r="B56" s="50" t="s">
        <v>18</v>
      </c>
      <c r="C56" s="19">
        <f t="shared" si="23"/>
        <v>1320</v>
      </c>
      <c r="D56" s="20"/>
      <c r="E56" s="21">
        <v>1</v>
      </c>
      <c r="F56" s="22">
        <f t="shared" si="27"/>
        <v>0</v>
      </c>
      <c r="G56" s="19">
        <f t="shared" si="24"/>
        <v>1320</v>
      </c>
      <c r="H56" s="20"/>
      <c r="I56" s="28">
        <f t="shared" si="25"/>
        <v>0</v>
      </c>
      <c r="J56" s="23"/>
      <c r="K56" s="24"/>
      <c r="L56" s="25"/>
      <c r="M56" s="26">
        <v>525000</v>
      </c>
      <c r="N56" s="20"/>
      <c r="O56" s="27">
        <f t="shared" si="28"/>
        <v>0</v>
      </c>
      <c r="P56" s="82">
        <f t="shared" si="22"/>
        <v>0</v>
      </c>
      <c r="Q56" s="29"/>
      <c r="R56" s="30">
        <f t="shared" si="20"/>
        <v>0</v>
      </c>
    </row>
    <row r="57" spans="1:18" ht="15" customHeight="1" x14ac:dyDescent="0.15">
      <c r="A57" s="104"/>
      <c r="B57" s="50" t="s">
        <v>19</v>
      </c>
      <c r="C57" s="19">
        <f t="shared" si="23"/>
        <v>1320</v>
      </c>
      <c r="D57" s="20"/>
      <c r="E57" s="21">
        <v>1</v>
      </c>
      <c r="F57" s="22">
        <f t="shared" si="27"/>
        <v>0</v>
      </c>
      <c r="G57" s="19">
        <f t="shared" si="24"/>
        <v>1320</v>
      </c>
      <c r="H57" s="20"/>
      <c r="I57" s="28">
        <f t="shared" si="25"/>
        <v>0</v>
      </c>
      <c r="J57" s="23"/>
      <c r="K57" s="24"/>
      <c r="L57" s="25"/>
      <c r="M57" s="26">
        <v>462000</v>
      </c>
      <c r="N57" s="20"/>
      <c r="O57" s="27">
        <f t="shared" si="28"/>
        <v>0</v>
      </c>
      <c r="P57" s="82">
        <f t="shared" si="22"/>
        <v>0</v>
      </c>
      <c r="Q57" s="29"/>
      <c r="R57" s="30">
        <f t="shared" si="20"/>
        <v>0</v>
      </c>
    </row>
    <row r="58" spans="1:18" ht="15" customHeight="1" thickBot="1" x14ac:dyDescent="0.2">
      <c r="A58" s="104"/>
      <c r="B58" s="54" t="s">
        <v>25</v>
      </c>
      <c r="C58" s="55">
        <f t="shared" si="23"/>
        <v>1320</v>
      </c>
      <c r="D58" s="72"/>
      <c r="E58" s="56">
        <v>1</v>
      </c>
      <c r="F58" s="57">
        <f t="shared" si="27"/>
        <v>0</v>
      </c>
      <c r="G58" s="55">
        <f t="shared" si="24"/>
        <v>1320</v>
      </c>
      <c r="H58" s="72"/>
      <c r="I58" s="58">
        <f t="shared" si="25"/>
        <v>0</v>
      </c>
      <c r="J58" s="59"/>
      <c r="K58" s="60"/>
      <c r="L58" s="61"/>
      <c r="M58" s="66">
        <v>397000</v>
      </c>
      <c r="N58" s="72"/>
      <c r="O58" s="62">
        <f t="shared" si="28"/>
        <v>0</v>
      </c>
      <c r="P58" s="83">
        <f>SUM(L58,O58)</f>
        <v>0</v>
      </c>
      <c r="Q58" s="63"/>
      <c r="R58" s="64">
        <f t="shared" si="20"/>
        <v>0</v>
      </c>
    </row>
    <row r="59" spans="1:18" ht="12" customHeight="1" x14ac:dyDescent="0.15">
      <c r="A59" s="105"/>
      <c r="B59" s="107" t="s">
        <v>20</v>
      </c>
      <c r="C59" s="53"/>
      <c r="D59" s="34"/>
      <c r="E59" s="34"/>
      <c r="F59" s="34"/>
      <c r="G59" s="109" t="s">
        <v>54</v>
      </c>
      <c r="H59" s="110"/>
      <c r="I59" s="110"/>
      <c r="J59" s="99">
        <f>SUM(J47:J58,M47:M58)</f>
        <v>5423000</v>
      </c>
      <c r="K59" s="35"/>
      <c r="L59" s="35"/>
      <c r="M59" s="35"/>
      <c r="N59" s="35"/>
      <c r="O59" s="35"/>
      <c r="P59" s="86" t="s">
        <v>60</v>
      </c>
      <c r="Q59" s="87"/>
      <c r="R59" s="84">
        <f>SUM(R47:R58)</f>
        <v>0</v>
      </c>
    </row>
    <row r="60" spans="1:18" ht="12" customHeight="1" thickBot="1" x14ac:dyDescent="0.2">
      <c r="A60" s="106"/>
      <c r="B60" s="108"/>
      <c r="C60" s="51"/>
      <c r="D60" s="37"/>
      <c r="E60" s="37"/>
      <c r="F60" s="37"/>
      <c r="G60" s="111"/>
      <c r="H60" s="112"/>
      <c r="I60" s="112"/>
      <c r="J60" s="100"/>
      <c r="K60" s="31"/>
      <c r="L60" s="31"/>
      <c r="M60" s="31"/>
      <c r="N60" s="31"/>
      <c r="O60" s="31"/>
      <c r="P60" s="88"/>
      <c r="Q60" s="89"/>
      <c r="R60" s="85"/>
    </row>
    <row r="61" spans="1:18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1"/>
      <c r="N61" s="33"/>
      <c r="O61" s="33"/>
      <c r="P61" s="33"/>
      <c r="Q61" s="33"/>
      <c r="R61" s="34" t="s">
        <v>48</v>
      </c>
    </row>
    <row r="62" spans="1:18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35"/>
      <c r="M62" s="35"/>
      <c r="N62" s="35"/>
      <c r="O62" s="96" t="s">
        <v>49</v>
      </c>
      <c r="P62" s="97"/>
      <c r="Q62" s="98"/>
      <c r="R62" s="42">
        <f>ROUNDDOWN(R59/110*100,0)</f>
        <v>0</v>
      </c>
    </row>
    <row r="63" spans="1:18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1"/>
      <c r="N63" s="33"/>
      <c r="O63" s="33"/>
      <c r="P63" s="43"/>
      <c r="Q63" s="43"/>
      <c r="R63" s="44"/>
    </row>
    <row r="64" spans="1:18" ht="15" customHeight="1" x14ac:dyDescent="0.15">
      <c r="A64" s="1"/>
      <c r="B64" s="32"/>
      <c r="C64" s="1"/>
      <c r="D64" s="1"/>
      <c r="E64" s="34"/>
      <c r="F64" s="52"/>
      <c r="G64" s="124" t="s">
        <v>43</v>
      </c>
      <c r="H64" s="125"/>
      <c r="I64" s="125"/>
      <c r="J64" s="101">
        <f>SUM(J25,J42,J59)</f>
        <v>16269000</v>
      </c>
      <c r="K64" s="38"/>
      <c r="L64" s="38"/>
      <c r="M64" s="38"/>
      <c r="N64" s="38"/>
      <c r="O64" s="38"/>
      <c r="P64" s="92" t="s">
        <v>57</v>
      </c>
      <c r="Q64" s="93"/>
      <c r="R64" s="90">
        <f>SUM(R28,R45,R62)</f>
        <v>0</v>
      </c>
    </row>
    <row r="65" spans="1:18" ht="15" customHeight="1" thickBot="1" x14ac:dyDescent="0.2">
      <c r="A65" s="34"/>
      <c r="B65" s="1"/>
      <c r="C65" s="34"/>
      <c r="D65" s="34"/>
      <c r="E65" s="34"/>
      <c r="F65" s="52"/>
      <c r="G65" s="111"/>
      <c r="H65" s="112"/>
      <c r="I65" s="112"/>
      <c r="J65" s="102"/>
      <c r="K65" s="39"/>
      <c r="L65" s="39"/>
      <c r="M65" s="39"/>
      <c r="N65" s="39"/>
      <c r="O65" s="39"/>
      <c r="P65" s="94"/>
      <c r="Q65" s="95"/>
      <c r="R65" s="91"/>
    </row>
    <row r="66" spans="1:18" ht="7.5" customHeight="1" x14ac:dyDescent="0.15">
      <c r="A66" s="34"/>
      <c r="B66" s="34"/>
      <c r="C66" s="34"/>
    </row>
  </sheetData>
  <mergeCells count="48">
    <mergeCell ref="A1:E1"/>
    <mergeCell ref="A2:R2"/>
    <mergeCell ref="A9:A12"/>
    <mergeCell ref="B9:B12"/>
    <mergeCell ref="C9:F9"/>
    <mergeCell ref="J9:P9"/>
    <mergeCell ref="C10:C12"/>
    <mergeCell ref="D10:D12"/>
    <mergeCell ref="E10:E12"/>
    <mergeCell ref="F10:F12"/>
    <mergeCell ref="L11:L12"/>
    <mergeCell ref="O11:O12"/>
    <mergeCell ref="G9:I9"/>
    <mergeCell ref="N11:N12"/>
    <mergeCell ref="P25:Q26"/>
    <mergeCell ref="J10:L10"/>
    <mergeCell ref="J11:J12"/>
    <mergeCell ref="M10:O10"/>
    <mergeCell ref="M11:M12"/>
    <mergeCell ref="K11:K12"/>
    <mergeCell ref="J25:J26"/>
    <mergeCell ref="P10:P12"/>
    <mergeCell ref="G10:G12"/>
    <mergeCell ref="H10:H12"/>
    <mergeCell ref="I10:I12"/>
    <mergeCell ref="A13:A26"/>
    <mergeCell ref="B25:B26"/>
    <mergeCell ref="A30:A43"/>
    <mergeCell ref="B42:B43"/>
    <mergeCell ref="G25:I26"/>
    <mergeCell ref="G42:I43"/>
    <mergeCell ref="J42:J43"/>
    <mergeCell ref="J59:J60"/>
    <mergeCell ref="J64:J65"/>
    <mergeCell ref="A47:A60"/>
    <mergeCell ref="B59:B60"/>
    <mergeCell ref="G59:I60"/>
    <mergeCell ref="G64:I65"/>
    <mergeCell ref="R25:R26"/>
    <mergeCell ref="R42:R43"/>
    <mergeCell ref="P42:Q43"/>
    <mergeCell ref="R59:R60"/>
    <mergeCell ref="R64:R65"/>
    <mergeCell ref="P64:Q65"/>
    <mergeCell ref="O62:Q62"/>
    <mergeCell ref="P59:Q60"/>
    <mergeCell ref="O45:Q45"/>
    <mergeCell ref="O28:Q28"/>
  </mergeCells>
  <phoneticPr fontId="2"/>
  <printOptions horizontalCentered="1"/>
  <pageMargins left="0.47244094488188981" right="0.43307086614173229" top="0.19685039370078741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6"/>
  <sheetViews>
    <sheetView view="pageBreakPreview" topLeftCell="A28" zoomScaleNormal="100" workbookViewId="0">
      <selection activeCell="G47" sqref="G47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8.625" style="4" customWidth="1"/>
    <col min="8" max="8" width="6.625" style="4" customWidth="1"/>
    <col min="9" max="9" width="9" style="4" bestFit="1" customWidth="1"/>
    <col min="10" max="10" width="8.625" style="4" customWidth="1"/>
    <col min="11" max="11" width="6.625" style="4" customWidth="1"/>
    <col min="12" max="12" width="10.625" style="4" customWidth="1"/>
    <col min="13" max="13" width="9" style="4"/>
    <col min="14" max="14" width="6.625" style="4" customWidth="1"/>
    <col min="15" max="15" width="10.625" style="4" customWidth="1"/>
    <col min="16" max="18" width="12.625" style="4" customWidth="1"/>
    <col min="19" max="19" width="9" style="4"/>
    <col min="20" max="20" width="6.625" style="4" customWidth="1"/>
    <col min="21" max="21" width="10.625" style="4" customWidth="1"/>
    <col min="22" max="24" width="12.625" style="4" customWidth="1"/>
    <col min="25" max="25" width="9.75" style="4" bestFit="1" customWidth="1"/>
    <col min="26" max="16384" width="9" style="4"/>
  </cols>
  <sheetData>
    <row r="1" spans="1:24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24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 t="s">
        <v>50</v>
      </c>
    </row>
    <row r="4" spans="1:24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N4" s="7"/>
      <c r="O4" s="7"/>
      <c r="P4" s="7"/>
      <c r="Q4" s="7"/>
      <c r="R4" s="7"/>
    </row>
    <row r="5" spans="1:24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/>
      <c r="K5" s="7"/>
      <c r="L5" s="7"/>
      <c r="M5" s="4" t="s">
        <v>1</v>
      </c>
      <c r="N5" s="7"/>
      <c r="O5" s="7"/>
      <c r="P5" s="7"/>
      <c r="Q5" s="7"/>
      <c r="R5" s="7"/>
    </row>
    <row r="6" spans="1:24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/>
      <c r="K6" s="7"/>
      <c r="L6" s="7"/>
      <c r="M6" s="4" t="s">
        <v>2</v>
      </c>
      <c r="N6" s="7"/>
      <c r="O6" s="7"/>
      <c r="P6" s="7"/>
      <c r="Q6" s="7"/>
      <c r="R6" s="7"/>
    </row>
    <row r="7" spans="1:24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/>
      <c r="K7" s="7"/>
      <c r="L7" s="7"/>
      <c r="M7" s="4" t="s">
        <v>3</v>
      </c>
      <c r="N7" s="7"/>
      <c r="O7" s="7"/>
      <c r="P7" s="7"/>
      <c r="Q7" s="7"/>
      <c r="R7" s="7"/>
    </row>
    <row r="8" spans="1:24" s="65" customFormat="1" ht="15" customHeight="1" x14ac:dyDescent="0.15">
      <c r="A8" s="49" t="s">
        <v>34</v>
      </c>
      <c r="R8" s="48" t="s">
        <v>4</v>
      </c>
      <c r="X8" s="48"/>
    </row>
    <row r="9" spans="1:24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13" t="s">
        <v>41</v>
      </c>
      <c r="H9" s="114"/>
      <c r="I9" s="115"/>
      <c r="J9" s="141"/>
      <c r="K9" s="141"/>
      <c r="L9" s="141"/>
      <c r="M9" s="141"/>
      <c r="N9" s="141"/>
      <c r="O9" s="141"/>
      <c r="P9" s="142"/>
      <c r="Q9" s="46"/>
      <c r="R9" s="46"/>
    </row>
    <row r="10" spans="1:24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26" t="s">
        <v>9</v>
      </c>
      <c r="H10" s="116" t="s">
        <v>29</v>
      </c>
      <c r="I10" s="130" t="s">
        <v>42</v>
      </c>
      <c r="J10" s="118" t="s">
        <v>26</v>
      </c>
      <c r="K10" s="119"/>
      <c r="L10" s="120"/>
      <c r="M10" s="118" t="s">
        <v>39</v>
      </c>
      <c r="N10" s="119"/>
      <c r="O10" s="120"/>
      <c r="P10" s="123" t="s">
        <v>45</v>
      </c>
      <c r="Q10" s="47" t="s">
        <v>30</v>
      </c>
      <c r="R10" s="47" t="s">
        <v>8</v>
      </c>
    </row>
    <row r="11" spans="1:24" ht="15" customHeight="1" x14ac:dyDescent="0.15">
      <c r="A11" s="136"/>
      <c r="B11" s="131"/>
      <c r="C11" s="127"/>
      <c r="D11" s="129"/>
      <c r="E11" s="129"/>
      <c r="F11" s="131"/>
      <c r="G11" s="127"/>
      <c r="H11" s="129"/>
      <c r="I11" s="131"/>
      <c r="J11" s="121" t="s">
        <v>11</v>
      </c>
      <c r="K11" s="116" t="s">
        <v>27</v>
      </c>
      <c r="L11" s="143" t="s">
        <v>32</v>
      </c>
      <c r="M11" s="121" t="s">
        <v>11</v>
      </c>
      <c r="N11" s="116" t="s">
        <v>27</v>
      </c>
      <c r="O11" s="143" t="s">
        <v>33</v>
      </c>
      <c r="P11" s="107"/>
      <c r="Q11" s="47" t="s">
        <v>44</v>
      </c>
      <c r="R11" s="47" t="s">
        <v>46</v>
      </c>
    </row>
    <row r="12" spans="1:24" ht="15" customHeight="1" x14ac:dyDescent="0.15">
      <c r="A12" s="137"/>
      <c r="B12" s="139"/>
      <c r="C12" s="128"/>
      <c r="D12" s="117"/>
      <c r="E12" s="117"/>
      <c r="F12" s="132"/>
      <c r="G12" s="128"/>
      <c r="H12" s="117"/>
      <c r="I12" s="132"/>
      <c r="J12" s="122"/>
      <c r="K12" s="117"/>
      <c r="L12" s="144"/>
      <c r="M12" s="122"/>
      <c r="N12" s="117"/>
      <c r="O12" s="144"/>
      <c r="P12" s="108"/>
      <c r="Q12" s="47"/>
      <c r="R12" s="47"/>
    </row>
    <row r="13" spans="1:24" ht="15" customHeight="1" x14ac:dyDescent="0.15">
      <c r="A13" s="103" t="s">
        <v>51</v>
      </c>
      <c r="B13" s="78" t="s">
        <v>22</v>
      </c>
      <c r="C13" s="9">
        <v>1800</v>
      </c>
      <c r="D13" s="69"/>
      <c r="E13" s="10">
        <v>1</v>
      </c>
      <c r="F13" s="11">
        <f>ROUND(C13*D13*E13,2)</f>
        <v>0</v>
      </c>
      <c r="G13" s="9">
        <v>1800</v>
      </c>
      <c r="H13" s="69"/>
      <c r="I13" s="16">
        <f t="shared" ref="I13:I15" si="0">ROUND(G13*H13,2)</f>
        <v>0</v>
      </c>
      <c r="J13" s="12"/>
      <c r="K13" s="13"/>
      <c r="L13" s="14"/>
      <c r="M13" s="70">
        <v>421000</v>
      </c>
      <c r="N13" s="71"/>
      <c r="O13" s="15">
        <f>ROUND(M13*N13,2)</f>
        <v>0</v>
      </c>
      <c r="P13" s="81">
        <f>SUM(L13,O13)</f>
        <v>0</v>
      </c>
      <c r="Q13" s="17"/>
      <c r="R13" s="18">
        <f t="shared" ref="R13:R24" si="1">ROUNDDOWN(F13+I13+P13-Q13,0)</f>
        <v>0</v>
      </c>
    </row>
    <row r="14" spans="1:24" ht="15" customHeight="1" x14ac:dyDescent="0.15">
      <c r="A14" s="104"/>
      <c r="B14" s="50" t="s">
        <v>23</v>
      </c>
      <c r="C14" s="19">
        <f>C13</f>
        <v>1800</v>
      </c>
      <c r="D14" s="20"/>
      <c r="E14" s="21">
        <v>1</v>
      </c>
      <c r="F14" s="22">
        <f t="shared" ref="F14:F24" si="2">ROUND(C14*D14*E14,2)</f>
        <v>0</v>
      </c>
      <c r="G14" s="19">
        <f>G13</f>
        <v>1800</v>
      </c>
      <c r="H14" s="20"/>
      <c r="I14" s="28">
        <f t="shared" si="0"/>
        <v>0</v>
      </c>
      <c r="J14" s="23"/>
      <c r="K14" s="24"/>
      <c r="L14" s="25"/>
      <c r="M14" s="26">
        <v>433000</v>
      </c>
      <c r="N14" s="20"/>
      <c r="O14" s="27">
        <f>ROUND(M14*N14,2)</f>
        <v>0</v>
      </c>
      <c r="P14" s="82">
        <f>SUM(L14,O14)</f>
        <v>0</v>
      </c>
      <c r="Q14" s="29"/>
      <c r="R14" s="30">
        <f t="shared" si="1"/>
        <v>0</v>
      </c>
    </row>
    <row r="15" spans="1:24" ht="15" customHeight="1" x14ac:dyDescent="0.15">
      <c r="A15" s="104"/>
      <c r="B15" s="50" t="s">
        <v>24</v>
      </c>
      <c r="C15" s="19">
        <f>C14</f>
        <v>1800</v>
      </c>
      <c r="D15" s="20"/>
      <c r="E15" s="21">
        <v>1</v>
      </c>
      <c r="F15" s="22">
        <f t="shared" si="2"/>
        <v>0</v>
      </c>
      <c r="G15" s="19">
        <f>G14</f>
        <v>1800</v>
      </c>
      <c r="H15" s="20"/>
      <c r="I15" s="28">
        <f t="shared" si="0"/>
        <v>0</v>
      </c>
      <c r="J15" s="23"/>
      <c r="K15" s="24"/>
      <c r="L15" s="25"/>
      <c r="M15" s="26">
        <v>423000</v>
      </c>
      <c r="N15" s="20"/>
      <c r="O15" s="27">
        <f>ROUND(M15*N15,2)</f>
        <v>0</v>
      </c>
      <c r="P15" s="82">
        <f t="shared" ref="P15:P23" si="3">SUM(L15,O15)</f>
        <v>0</v>
      </c>
      <c r="Q15" s="29"/>
      <c r="R15" s="30">
        <f t="shared" si="1"/>
        <v>0</v>
      </c>
    </row>
    <row r="16" spans="1:24" ht="15" customHeight="1" x14ac:dyDescent="0.15">
      <c r="A16" s="104"/>
      <c r="B16" s="50" t="s">
        <v>12</v>
      </c>
      <c r="C16" s="19">
        <f t="shared" ref="C16:C24" si="4">C15</f>
        <v>1800</v>
      </c>
      <c r="D16" s="20"/>
      <c r="E16" s="21">
        <v>1</v>
      </c>
      <c r="F16" s="22">
        <f t="shared" si="2"/>
        <v>0</v>
      </c>
      <c r="G16" s="19">
        <f t="shared" ref="G16:G24" si="5">G15</f>
        <v>1800</v>
      </c>
      <c r="H16" s="20"/>
      <c r="I16" s="28">
        <f>ROUND(G16*H16,2)</f>
        <v>0</v>
      </c>
      <c r="J16" s="26">
        <v>466000</v>
      </c>
      <c r="K16" s="20"/>
      <c r="L16" s="20">
        <f>ROUND(J16*K16,2)</f>
        <v>0</v>
      </c>
      <c r="M16" s="23"/>
      <c r="N16" s="24"/>
      <c r="O16" s="80"/>
      <c r="P16" s="82">
        <f t="shared" si="3"/>
        <v>0</v>
      </c>
      <c r="Q16" s="29"/>
      <c r="R16" s="30">
        <f t="shared" si="1"/>
        <v>0</v>
      </c>
    </row>
    <row r="17" spans="1:18" ht="15" customHeight="1" x14ac:dyDescent="0.15">
      <c r="A17" s="104"/>
      <c r="B17" s="50" t="s">
        <v>13</v>
      </c>
      <c r="C17" s="19">
        <f t="shared" si="4"/>
        <v>1800</v>
      </c>
      <c r="D17" s="20"/>
      <c r="E17" s="21">
        <v>1</v>
      </c>
      <c r="F17" s="22">
        <f>ROUND(C17*D17*E17,2)</f>
        <v>0</v>
      </c>
      <c r="G17" s="19">
        <f t="shared" si="5"/>
        <v>1800</v>
      </c>
      <c r="H17" s="20"/>
      <c r="I17" s="28">
        <f t="shared" ref="I17:I24" si="6">ROUND(G17*H17,2)</f>
        <v>0</v>
      </c>
      <c r="J17" s="26">
        <v>491000</v>
      </c>
      <c r="K17" s="20"/>
      <c r="L17" s="20">
        <f t="shared" ref="L17:L18" si="7">ROUND(J17*K17,2)</f>
        <v>0</v>
      </c>
      <c r="M17" s="23"/>
      <c r="N17" s="24"/>
      <c r="O17" s="80"/>
      <c r="P17" s="82">
        <f t="shared" si="3"/>
        <v>0</v>
      </c>
      <c r="Q17" s="29"/>
      <c r="R17" s="30">
        <f t="shared" si="1"/>
        <v>0</v>
      </c>
    </row>
    <row r="18" spans="1:18" ht="15" customHeight="1" x14ac:dyDescent="0.15">
      <c r="A18" s="104"/>
      <c r="B18" s="50" t="s">
        <v>14</v>
      </c>
      <c r="C18" s="19">
        <f t="shared" si="4"/>
        <v>1800</v>
      </c>
      <c r="D18" s="20"/>
      <c r="E18" s="21">
        <v>1</v>
      </c>
      <c r="F18" s="22">
        <f t="shared" si="2"/>
        <v>0</v>
      </c>
      <c r="G18" s="19">
        <f t="shared" si="5"/>
        <v>1800</v>
      </c>
      <c r="H18" s="20"/>
      <c r="I18" s="28">
        <f t="shared" si="6"/>
        <v>0</v>
      </c>
      <c r="J18" s="26">
        <v>482000</v>
      </c>
      <c r="K18" s="20"/>
      <c r="L18" s="20">
        <f t="shared" si="7"/>
        <v>0</v>
      </c>
      <c r="M18" s="23"/>
      <c r="N18" s="24"/>
      <c r="O18" s="80"/>
      <c r="P18" s="82">
        <f t="shared" si="3"/>
        <v>0</v>
      </c>
      <c r="Q18" s="29"/>
      <c r="R18" s="30">
        <f t="shared" si="1"/>
        <v>0</v>
      </c>
    </row>
    <row r="19" spans="1:18" ht="15" customHeight="1" x14ac:dyDescent="0.15">
      <c r="A19" s="104"/>
      <c r="B19" s="50" t="s">
        <v>15</v>
      </c>
      <c r="C19" s="19">
        <f t="shared" si="4"/>
        <v>1800</v>
      </c>
      <c r="D19" s="20"/>
      <c r="E19" s="21">
        <v>1</v>
      </c>
      <c r="F19" s="22">
        <f t="shared" si="2"/>
        <v>0</v>
      </c>
      <c r="G19" s="19">
        <f t="shared" si="5"/>
        <v>1800</v>
      </c>
      <c r="H19" s="20"/>
      <c r="I19" s="28">
        <f t="shared" si="6"/>
        <v>0</v>
      </c>
      <c r="J19" s="23"/>
      <c r="K19" s="24"/>
      <c r="L19" s="25"/>
      <c r="M19" s="26">
        <v>470000</v>
      </c>
      <c r="N19" s="20"/>
      <c r="O19" s="27">
        <f t="shared" ref="O19:O24" si="8">ROUND(M19*N19,2)</f>
        <v>0</v>
      </c>
      <c r="P19" s="82">
        <f t="shared" si="3"/>
        <v>0</v>
      </c>
      <c r="Q19" s="29"/>
      <c r="R19" s="30">
        <f t="shared" si="1"/>
        <v>0</v>
      </c>
    </row>
    <row r="20" spans="1:18" ht="15" customHeight="1" x14ac:dyDescent="0.15">
      <c r="A20" s="104"/>
      <c r="B20" s="50" t="s">
        <v>16</v>
      </c>
      <c r="C20" s="19">
        <f t="shared" si="4"/>
        <v>1800</v>
      </c>
      <c r="D20" s="20"/>
      <c r="E20" s="21">
        <v>1</v>
      </c>
      <c r="F20" s="22">
        <f t="shared" si="2"/>
        <v>0</v>
      </c>
      <c r="G20" s="19">
        <f t="shared" si="5"/>
        <v>1800</v>
      </c>
      <c r="H20" s="20"/>
      <c r="I20" s="28">
        <f t="shared" si="6"/>
        <v>0</v>
      </c>
      <c r="J20" s="23"/>
      <c r="K20" s="24"/>
      <c r="L20" s="25"/>
      <c r="M20" s="26">
        <v>454000</v>
      </c>
      <c r="N20" s="20"/>
      <c r="O20" s="27">
        <f t="shared" si="8"/>
        <v>0</v>
      </c>
      <c r="P20" s="82">
        <f t="shared" si="3"/>
        <v>0</v>
      </c>
      <c r="Q20" s="29"/>
      <c r="R20" s="30">
        <f t="shared" si="1"/>
        <v>0</v>
      </c>
    </row>
    <row r="21" spans="1:18" ht="15" customHeight="1" x14ac:dyDescent="0.15">
      <c r="A21" s="104"/>
      <c r="B21" s="50" t="s">
        <v>17</v>
      </c>
      <c r="C21" s="19">
        <f t="shared" si="4"/>
        <v>1800</v>
      </c>
      <c r="D21" s="20"/>
      <c r="E21" s="21">
        <v>1</v>
      </c>
      <c r="F21" s="22">
        <f t="shared" si="2"/>
        <v>0</v>
      </c>
      <c r="G21" s="19">
        <f t="shared" si="5"/>
        <v>1800</v>
      </c>
      <c r="H21" s="20"/>
      <c r="I21" s="28">
        <f t="shared" si="6"/>
        <v>0</v>
      </c>
      <c r="J21" s="23"/>
      <c r="K21" s="24"/>
      <c r="L21" s="25"/>
      <c r="M21" s="26">
        <v>479000</v>
      </c>
      <c r="N21" s="20"/>
      <c r="O21" s="27">
        <f t="shared" si="8"/>
        <v>0</v>
      </c>
      <c r="P21" s="82">
        <f t="shared" si="3"/>
        <v>0</v>
      </c>
      <c r="Q21" s="29"/>
      <c r="R21" s="30">
        <f t="shared" si="1"/>
        <v>0</v>
      </c>
    </row>
    <row r="22" spans="1:18" ht="15" customHeight="1" x14ac:dyDescent="0.15">
      <c r="A22" s="104"/>
      <c r="B22" s="50" t="s">
        <v>18</v>
      </c>
      <c r="C22" s="19">
        <f t="shared" si="4"/>
        <v>1800</v>
      </c>
      <c r="D22" s="20"/>
      <c r="E22" s="21">
        <v>1</v>
      </c>
      <c r="F22" s="22">
        <f t="shared" si="2"/>
        <v>0</v>
      </c>
      <c r="G22" s="19">
        <f t="shared" si="5"/>
        <v>1800</v>
      </c>
      <c r="H22" s="20"/>
      <c r="I22" s="28">
        <f t="shared" si="6"/>
        <v>0</v>
      </c>
      <c r="J22" s="23"/>
      <c r="K22" s="24"/>
      <c r="L22" s="25"/>
      <c r="M22" s="26">
        <v>484000</v>
      </c>
      <c r="N22" s="20"/>
      <c r="O22" s="27">
        <f t="shared" si="8"/>
        <v>0</v>
      </c>
      <c r="P22" s="82">
        <f t="shared" si="3"/>
        <v>0</v>
      </c>
      <c r="Q22" s="29"/>
      <c r="R22" s="30">
        <f t="shared" si="1"/>
        <v>0</v>
      </c>
    </row>
    <row r="23" spans="1:18" ht="15" customHeight="1" x14ac:dyDescent="0.15">
      <c r="A23" s="104"/>
      <c r="B23" s="50" t="s">
        <v>19</v>
      </c>
      <c r="C23" s="19">
        <f t="shared" si="4"/>
        <v>1800</v>
      </c>
      <c r="D23" s="20"/>
      <c r="E23" s="21">
        <v>1</v>
      </c>
      <c r="F23" s="22">
        <f t="shared" si="2"/>
        <v>0</v>
      </c>
      <c r="G23" s="19">
        <f t="shared" si="5"/>
        <v>1800</v>
      </c>
      <c r="H23" s="20"/>
      <c r="I23" s="28">
        <f t="shared" si="6"/>
        <v>0</v>
      </c>
      <c r="J23" s="23"/>
      <c r="K23" s="24"/>
      <c r="L23" s="25"/>
      <c r="M23" s="26">
        <v>428000</v>
      </c>
      <c r="N23" s="20"/>
      <c r="O23" s="27">
        <f t="shared" si="8"/>
        <v>0</v>
      </c>
      <c r="P23" s="82">
        <f t="shared" si="3"/>
        <v>0</v>
      </c>
      <c r="Q23" s="29"/>
      <c r="R23" s="30">
        <f t="shared" si="1"/>
        <v>0</v>
      </c>
    </row>
    <row r="24" spans="1:18" ht="15" customHeight="1" thickBot="1" x14ac:dyDescent="0.2">
      <c r="A24" s="104"/>
      <c r="B24" s="54" t="s">
        <v>25</v>
      </c>
      <c r="C24" s="55">
        <f t="shared" si="4"/>
        <v>1800</v>
      </c>
      <c r="D24" s="72"/>
      <c r="E24" s="56">
        <v>1</v>
      </c>
      <c r="F24" s="57">
        <f t="shared" si="2"/>
        <v>0</v>
      </c>
      <c r="G24" s="55">
        <f t="shared" si="5"/>
        <v>1800</v>
      </c>
      <c r="H24" s="72"/>
      <c r="I24" s="58">
        <f t="shared" si="6"/>
        <v>0</v>
      </c>
      <c r="J24" s="59"/>
      <c r="K24" s="60"/>
      <c r="L24" s="61"/>
      <c r="M24" s="66">
        <v>456000</v>
      </c>
      <c r="N24" s="72"/>
      <c r="O24" s="62">
        <f t="shared" si="8"/>
        <v>0</v>
      </c>
      <c r="P24" s="83">
        <f>SUM(L24,O24)</f>
        <v>0</v>
      </c>
      <c r="Q24" s="63"/>
      <c r="R24" s="64">
        <f t="shared" si="1"/>
        <v>0</v>
      </c>
    </row>
    <row r="25" spans="1:18" ht="12" customHeight="1" x14ac:dyDescent="0.15">
      <c r="A25" s="105"/>
      <c r="B25" s="107" t="s">
        <v>20</v>
      </c>
      <c r="C25" s="53"/>
      <c r="D25" s="34"/>
      <c r="E25" s="34"/>
      <c r="F25" s="34"/>
      <c r="G25" s="109" t="s">
        <v>56</v>
      </c>
      <c r="H25" s="110"/>
      <c r="I25" s="110"/>
      <c r="J25" s="99">
        <f>SUM(J13:J24,M13:M24)</f>
        <v>5487000</v>
      </c>
      <c r="K25" s="35"/>
      <c r="L25" s="35"/>
      <c r="M25" s="35"/>
      <c r="N25" s="35"/>
      <c r="O25" s="35"/>
      <c r="P25" s="86" t="s">
        <v>58</v>
      </c>
      <c r="Q25" s="87"/>
      <c r="R25" s="84">
        <f>SUM(R13:R24)</f>
        <v>0</v>
      </c>
    </row>
    <row r="26" spans="1:18" ht="12" customHeight="1" thickBot="1" x14ac:dyDescent="0.2">
      <c r="A26" s="106"/>
      <c r="B26" s="108"/>
      <c r="C26" s="51"/>
      <c r="D26" s="37"/>
      <c r="E26" s="37"/>
      <c r="F26" s="37"/>
      <c r="G26" s="111"/>
      <c r="H26" s="112"/>
      <c r="I26" s="112"/>
      <c r="J26" s="100"/>
      <c r="K26" s="31"/>
      <c r="L26" s="31"/>
      <c r="M26" s="31"/>
      <c r="N26" s="31"/>
      <c r="O26" s="31"/>
      <c r="P26" s="88"/>
      <c r="Q26" s="89"/>
      <c r="R26" s="85"/>
    </row>
    <row r="27" spans="1:18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1"/>
      <c r="N27" s="33"/>
      <c r="O27" s="33"/>
      <c r="P27" s="33"/>
      <c r="Q27" s="33"/>
      <c r="R27" s="34" t="s">
        <v>48</v>
      </c>
    </row>
    <row r="28" spans="1:18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35"/>
      <c r="M28" s="35"/>
      <c r="N28" s="35"/>
      <c r="O28" s="96" t="s">
        <v>49</v>
      </c>
      <c r="P28" s="97"/>
      <c r="Q28" s="98"/>
      <c r="R28" s="45">
        <f>ROUNDDOWN(R25/110*100,0)</f>
        <v>0</v>
      </c>
    </row>
    <row r="29" spans="1:18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1"/>
      <c r="N29" s="33"/>
      <c r="O29" s="33"/>
      <c r="P29" s="33"/>
      <c r="Q29" s="33"/>
      <c r="R29" s="34"/>
    </row>
    <row r="30" spans="1:18" ht="15" customHeight="1" x14ac:dyDescent="0.15">
      <c r="A30" s="103" t="s">
        <v>52</v>
      </c>
      <c r="B30" s="78" t="s">
        <v>22</v>
      </c>
      <c r="C30" s="9">
        <v>1800</v>
      </c>
      <c r="D30" s="69"/>
      <c r="E30" s="10">
        <v>1</v>
      </c>
      <c r="F30" s="11">
        <f>ROUND(C30*D30*E30,2)</f>
        <v>0</v>
      </c>
      <c r="G30" s="9">
        <v>1800</v>
      </c>
      <c r="H30" s="69"/>
      <c r="I30" s="16">
        <f t="shared" ref="I30:I32" si="9">ROUND(G30*H30,2)</f>
        <v>0</v>
      </c>
      <c r="J30" s="12"/>
      <c r="K30" s="13"/>
      <c r="L30" s="14"/>
      <c r="M30" s="70">
        <v>421000</v>
      </c>
      <c r="N30" s="71"/>
      <c r="O30" s="15">
        <f>ROUND(M30*N30,2)</f>
        <v>0</v>
      </c>
      <c r="P30" s="81">
        <f>SUM(L30,O30)</f>
        <v>0</v>
      </c>
      <c r="Q30" s="17"/>
      <c r="R30" s="18">
        <f t="shared" ref="R30:R41" si="10">ROUNDDOWN(F30+I30+P30-Q30,0)</f>
        <v>0</v>
      </c>
    </row>
    <row r="31" spans="1:18" ht="15" customHeight="1" x14ac:dyDescent="0.15">
      <c r="A31" s="104"/>
      <c r="B31" s="50" t="s">
        <v>23</v>
      </c>
      <c r="C31" s="19">
        <f>C30</f>
        <v>1800</v>
      </c>
      <c r="D31" s="20"/>
      <c r="E31" s="21">
        <v>1</v>
      </c>
      <c r="F31" s="22">
        <f t="shared" ref="F31:F33" si="11">ROUND(C31*D31*E31,2)</f>
        <v>0</v>
      </c>
      <c r="G31" s="19">
        <f>G30</f>
        <v>1800</v>
      </c>
      <c r="H31" s="20"/>
      <c r="I31" s="28">
        <f t="shared" si="9"/>
        <v>0</v>
      </c>
      <c r="J31" s="23"/>
      <c r="K31" s="24"/>
      <c r="L31" s="25"/>
      <c r="M31" s="26">
        <v>433000</v>
      </c>
      <c r="N31" s="20"/>
      <c r="O31" s="27">
        <f>ROUND(M31*N31,2)</f>
        <v>0</v>
      </c>
      <c r="P31" s="82">
        <f>SUM(L31,O31)</f>
        <v>0</v>
      </c>
      <c r="Q31" s="29"/>
      <c r="R31" s="30">
        <f t="shared" si="10"/>
        <v>0</v>
      </c>
    </row>
    <row r="32" spans="1:18" ht="15" customHeight="1" x14ac:dyDescent="0.15">
      <c r="A32" s="104"/>
      <c r="B32" s="50" t="s">
        <v>24</v>
      </c>
      <c r="C32" s="19">
        <f>C31</f>
        <v>1800</v>
      </c>
      <c r="D32" s="20"/>
      <c r="E32" s="21">
        <v>1</v>
      </c>
      <c r="F32" s="22">
        <f t="shared" si="11"/>
        <v>0</v>
      </c>
      <c r="G32" s="19">
        <f>G31</f>
        <v>1800</v>
      </c>
      <c r="H32" s="20"/>
      <c r="I32" s="28">
        <f t="shared" si="9"/>
        <v>0</v>
      </c>
      <c r="J32" s="23"/>
      <c r="K32" s="24"/>
      <c r="L32" s="25"/>
      <c r="M32" s="26">
        <v>423000</v>
      </c>
      <c r="N32" s="20"/>
      <c r="O32" s="27">
        <f>ROUND(M32*N32,2)</f>
        <v>0</v>
      </c>
      <c r="P32" s="82">
        <f t="shared" ref="P32:P40" si="12">SUM(L32,O32)</f>
        <v>0</v>
      </c>
      <c r="Q32" s="29"/>
      <c r="R32" s="30">
        <f t="shared" si="10"/>
        <v>0</v>
      </c>
    </row>
    <row r="33" spans="1:18" ht="15" customHeight="1" x14ac:dyDescent="0.15">
      <c r="A33" s="104"/>
      <c r="B33" s="50" t="s">
        <v>12</v>
      </c>
      <c r="C33" s="19">
        <f t="shared" ref="C33:C41" si="13">C32</f>
        <v>1800</v>
      </c>
      <c r="D33" s="20"/>
      <c r="E33" s="21">
        <v>1</v>
      </c>
      <c r="F33" s="22">
        <f t="shared" si="11"/>
        <v>0</v>
      </c>
      <c r="G33" s="19">
        <f t="shared" ref="G33:G41" si="14">G32</f>
        <v>1800</v>
      </c>
      <c r="H33" s="20"/>
      <c r="I33" s="28">
        <f>ROUND(G33*H33,2)</f>
        <v>0</v>
      </c>
      <c r="J33" s="26">
        <v>466000</v>
      </c>
      <c r="K33" s="20"/>
      <c r="L33" s="20">
        <f>ROUND(J33*K33,2)</f>
        <v>0</v>
      </c>
      <c r="M33" s="23"/>
      <c r="N33" s="24"/>
      <c r="O33" s="25"/>
      <c r="P33" s="82">
        <f t="shared" si="12"/>
        <v>0</v>
      </c>
      <c r="Q33" s="29"/>
      <c r="R33" s="30">
        <f t="shared" si="10"/>
        <v>0</v>
      </c>
    </row>
    <row r="34" spans="1:18" ht="15" customHeight="1" x14ac:dyDescent="0.15">
      <c r="A34" s="104"/>
      <c r="B34" s="50" t="s">
        <v>13</v>
      </c>
      <c r="C34" s="19">
        <f t="shared" si="13"/>
        <v>1800</v>
      </c>
      <c r="D34" s="20"/>
      <c r="E34" s="21">
        <v>1</v>
      </c>
      <c r="F34" s="22">
        <f>ROUND(C34*D34*E34,2)</f>
        <v>0</v>
      </c>
      <c r="G34" s="19">
        <f t="shared" si="14"/>
        <v>1800</v>
      </c>
      <c r="H34" s="20"/>
      <c r="I34" s="28">
        <f t="shared" ref="I34:I41" si="15">ROUND(G34*H34,2)</f>
        <v>0</v>
      </c>
      <c r="J34" s="26">
        <v>491000</v>
      </c>
      <c r="K34" s="20"/>
      <c r="L34" s="20">
        <f t="shared" ref="L34:L35" si="16">ROUND(J34*K34,2)</f>
        <v>0</v>
      </c>
      <c r="M34" s="23"/>
      <c r="N34" s="24"/>
      <c r="O34" s="25"/>
      <c r="P34" s="82">
        <f t="shared" si="12"/>
        <v>0</v>
      </c>
      <c r="Q34" s="29"/>
      <c r="R34" s="30">
        <f t="shared" si="10"/>
        <v>0</v>
      </c>
    </row>
    <row r="35" spans="1:18" ht="15" customHeight="1" x14ac:dyDescent="0.15">
      <c r="A35" s="104"/>
      <c r="B35" s="50" t="s">
        <v>14</v>
      </c>
      <c r="C35" s="19">
        <f t="shared" si="13"/>
        <v>1800</v>
      </c>
      <c r="D35" s="20"/>
      <c r="E35" s="21">
        <v>1</v>
      </c>
      <c r="F35" s="22">
        <f t="shared" ref="F35:F41" si="17">ROUND(C35*D35*E35,2)</f>
        <v>0</v>
      </c>
      <c r="G35" s="19">
        <f t="shared" si="14"/>
        <v>1800</v>
      </c>
      <c r="H35" s="20"/>
      <c r="I35" s="28">
        <f t="shared" si="15"/>
        <v>0</v>
      </c>
      <c r="J35" s="26">
        <v>482000</v>
      </c>
      <c r="K35" s="20"/>
      <c r="L35" s="20">
        <f t="shared" si="16"/>
        <v>0</v>
      </c>
      <c r="M35" s="23"/>
      <c r="N35" s="24"/>
      <c r="O35" s="25"/>
      <c r="P35" s="82">
        <f t="shared" si="12"/>
        <v>0</v>
      </c>
      <c r="Q35" s="29"/>
      <c r="R35" s="30">
        <f t="shared" si="10"/>
        <v>0</v>
      </c>
    </row>
    <row r="36" spans="1:18" ht="15" customHeight="1" x14ac:dyDescent="0.15">
      <c r="A36" s="104"/>
      <c r="B36" s="50" t="s">
        <v>15</v>
      </c>
      <c r="C36" s="19">
        <f t="shared" si="13"/>
        <v>1800</v>
      </c>
      <c r="D36" s="20"/>
      <c r="E36" s="21">
        <v>1</v>
      </c>
      <c r="F36" s="22">
        <f t="shared" si="17"/>
        <v>0</v>
      </c>
      <c r="G36" s="19">
        <f t="shared" si="14"/>
        <v>1800</v>
      </c>
      <c r="H36" s="20"/>
      <c r="I36" s="28">
        <f t="shared" si="15"/>
        <v>0</v>
      </c>
      <c r="J36" s="23"/>
      <c r="K36" s="24"/>
      <c r="L36" s="25"/>
      <c r="M36" s="26">
        <v>470000</v>
      </c>
      <c r="N36" s="20"/>
      <c r="O36" s="27">
        <f t="shared" ref="O36:O41" si="18">ROUND(M36*N36,2)</f>
        <v>0</v>
      </c>
      <c r="P36" s="82">
        <f t="shared" si="12"/>
        <v>0</v>
      </c>
      <c r="Q36" s="29"/>
      <c r="R36" s="30">
        <f t="shared" si="10"/>
        <v>0</v>
      </c>
    </row>
    <row r="37" spans="1:18" ht="15" customHeight="1" x14ac:dyDescent="0.15">
      <c r="A37" s="104"/>
      <c r="B37" s="50" t="s">
        <v>16</v>
      </c>
      <c r="C37" s="19">
        <f t="shared" si="13"/>
        <v>1800</v>
      </c>
      <c r="D37" s="20"/>
      <c r="E37" s="21">
        <v>1</v>
      </c>
      <c r="F37" s="22">
        <f t="shared" si="17"/>
        <v>0</v>
      </c>
      <c r="G37" s="19">
        <f t="shared" si="14"/>
        <v>1800</v>
      </c>
      <c r="H37" s="20"/>
      <c r="I37" s="28">
        <f t="shared" si="15"/>
        <v>0</v>
      </c>
      <c r="J37" s="23"/>
      <c r="K37" s="24"/>
      <c r="L37" s="25"/>
      <c r="M37" s="26">
        <v>454000</v>
      </c>
      <c r="N37" s="20"/>
      <c r="O37" s="27">
        <f t="shared" si="18"/>
        <v>0</v>
      </c>
      <c r="P37" s="82">
        <f t="shared" si="12"/>
        <v>0</v>
      </c>
      <c r="Q37" s="29"/>
      <c r="R37" s="30">
        <f t="shared" si="10"/>
        <v>0</v>
      </c>
    </row>
    <row r="38" spans="1:18" ht="15" customHeight="1" x14ac:dyDescent="0.15">
      <c r="A38" s="104"/>
      <c r="B38" s="50" t="s">
        <v>17</v>
      </c>
      <c r="C38" s="19">
        <f t="shared" si="13"/>
        <v>1800</v>
      </c>
      <c r="D38" s="20"/>
      <c r="E38" s="21">
        <v>1</v>
      </c>
      <c r="F38" s="22">
        <f t="shared" si="17"/>
        <v>0</v>
      </c>
      <c r="G38" s="19">
        <f t="shared" si="14"/>
        <v>1800</v>
      </c>
      <c r="H38" s="20"/>
      <c r="I38" s="28">
        <f t="shared" si="15"/>
        <v>0</v>
      </c>
      <c r="J38" s="23"/>
      <c r="K38" s="24"/>
      <c r="L38" s="25"/>
      <c r="M38" s="26">
        <v>479000</v>
      </c>
      <c r="N38" s="20"/>
      <c r="O38" s="27">
        <f t="shared" si="18"/>
        <v>0</v>
      </c>
      <c r="P38" s="82">
        <f t="shared" si="12"/>
        <v>0</v>
      </c>
      <c r="Q38" s="29"/>
      <c r="R38" s="30">
        <f t="shared" si="10"/>
        <v>0</v>
      </c>
    </row>
    <row r="39" spans="1:18" ht="15" customHeight="1" x14ac:dyDescent="0.15">
      <c r="A39" s="104"/>
      <c r="B39" s="50" t="s">
        <v>18</v>
      </c>
      <c r="C39" s="19">
        <f t="shared" si="13"/>
        <v>1800</v>
      </c>
      <c r="D39" s="20"/>
      <c r="E39" s="21">
        <v>1</v>
      </c>
      <c r="F39" s="22">
        <f t="shared" si="17"/>
        <v>0</v>
      </c>
      <c r="G39" s="19">
        <f t="shared" si="14"/>
        <v>1800</v>
      </c>
      <c r="H39" s="20"/>
      <c r="I39" s="28">
        <f t="shared" si="15"/>
        <v>0</v>
      </c>
      <c r="J39" s="23"/>
      <c r="K39" s="24"/>
      <c r="L39" s="25"/>
      <c r="M39" s="26">
        <v>484000</v>
      </c>
      <c r="N39" s="20"/>
      <c r="O39" s="27">
        <f t="shared" si="18"/>
        <v>0</v>
      </c>
      <c r="P39" s="82">
        <f t="shared" si="12"/>
        <v>0</v>
      </c>
      <c r="Q39" s="29"/>
      <c r="R39" s="30">
        <f t="shared" si="10"/>
        <v>0</v>
      </c>
    </row>
    <row r="40" spans="1:18" ht="15" customHeight="1" x14ac:dyDescent="0.15">
      <c r="A40" s="104"/>
      <c r="B40" s="50" t="s">
        <v>19</v>
      </c>
      <c r="C40" s="19">
        <f t="shared" si="13"/>
        <v>1800</v>
      </c>
      <c r="D40" s="20"/>
      <c r="E40" s="21">
        <v>1</v>
      </c>
      <c r="F40" s="22">
        <f t="shared" si="17"/>
        <v>0</v>
      </c>
      <c r="G40" s="19">
        <f t="shared" si="14"/>
        <v>1800</v>
      </c>
      <c r="H40" s="20"/>
      <c r="I40" s="28">
        <f t="shared" si="15"/>
        <v>0</v>
      </c>
      <c r="J40" s="23"/>
      <c r="K40" s="24"/>
      <c r="L40" s="25"/>
      <c r="M40" s="26">
        <v>428000</v>
      </c>
      <c r="N40" s="20"/>
      <c r="O40" s="27">
        <f t="shared" si="18"/>
        <v>0</v>
      </c>
      <c r="P40" s="82">
        <f t="shared" si="12"/>
        <v>0</v>
      </c>
      <c r="Q40" s="29"/>
      <c r="R40" s="30">
        <f t="shared" si="10"/>
        <v>0</v>
      </c>
    </row>
    <row r="41" spans="1:18" ht="15" customHeight="1" thickBot="1" x14ac:dyDescent="0.2">
      <c r="A41" s="104"/>
      <c r="B41" s="54" t="s">
        <v>25</v>
      </c>
      <c r="C41" s="55">
        <f t="shared" si="13"/>
        <v>1800</v>
      </c>
      <c r="D41" s="72"/>
      <c r="E41" s="56">
        <v>1</v>
      </c>
      <c r="F41" s="57">
        <f t="shared" si="17"/>
        <v>0</v>
      </c>
      <c r="G41" s="55">
        <f t="shared" si="14"/>
        <v>1800</v>
      </c>
      <c r="H41" s="72"/>
      <c r="I41" s="58">
        <f t="shared" si="15"/>
        <v>0</v>
      </c>
      <c r="J41" s="59"/>
      <c r="K41" s="60"/>
      <c r="L41" s="61"/>
      <c r="M41" s="66">
        <v>456000</v>
      </c>
      <c r="N41" s="72"/>
      <c r="O41" s="62">
        <f t="shared" si="18"/>
        <v>0</v>
      </c>
      <c r="P41" s="83">
        <f>SUM(L41,O41)</f>
        <v>0</v>
      </c>
      <c r="Q41" s="63"/>
      <c r="R41" s="64">
        <f t="shared" si="10"/>
        <v>0</v>
      </c>
    </row>
    <row r="42" spans="1:18" ht="12" customHeight="1" x14ac:dyDescent="0.15">
      <c r="A42" s="105"/>
      <c r="B42" s="107" t="s">
        <v>20</v>
      </c>
      <c r="C42" s="53"/>
      <c r="D42" s="34"/>
      <c r="E42" s="34"/>
      <c r="F42" s="34"/>
      <c r="G42" s="109" t="s">
        <v>55</v>
      </c>
      <c r="H42" s="110"/>
      <c r="I42" s="110"/>
      <c r="J42" s="99">
        <f>SUM(J30:J41,M30:M41)</f>
        <v>5487000</v>
      </c>
      <c r="K42" s="35"/>
      <c r="L42" s="35"/>
      <c r="M42" s="35"/>
      <c r="N42" s="35"/>
      <c r="O42" s="35"/>
      <c r="P42" s="86" t="s">
        <v>59</v>
      </c>
      <c r="Q42" s="87"/>
      <c r="R42" s="84">
        <f>SUM(R30:R41)</f>
        <v>0</v>
      </c>
    </row>
    <row r="43" spans="1:18" ht="12" customHeight="1" thickBot="1" x14ac:dyDescent="0.2">
      <c r="A43" s="106"/>
      <c r="B43" s="108"/>
      <c r="C43" s="51"/>
      <c r="D43" s="37"/>
      <c r="E43" s="37"/>
      <c r="F43" s="37"/>
      <c r="G43" s="111"/>
      <c r="H43" s="112"/>
      <c r="I43" s="112"/>
      <c r="J43" s="100"/>
      <c r="K43" s="31"/>
      <c r="L43" s="31"/>
      <c r="M43" s="31"/>
      <c r="N43" s="31"/>
      <c r="O43" s="31"/>
      <c r="P43" s="88"/>
      <c r="Q43" s="89"/>
      <c r="R43" s="85"/>
    </row>
    <row r="44" spans="1:18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1"/>
      <c r="N44" s="33"/>
      <c r="O44" s="33"/>
      <c r="P44" s="33"/>
      <c r="Q44" s="33"/>
      <c r="R44" s="34" t="s">
        <v>48</v>
      </c>
    </row>
    <row r="45" spans="1:18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35"/>
      <c r="M45" s="35"/>
      <c r="N45" s="35"/>
      <c r="O45" s="96" t="s">
        <v>49</v>
      </c>
      <c r="P45" s="97"/>
      <c r="Q45" s="98"/>
      <c r="R45" s="42">
        <f>ROUNDDOWN(R42/110*100,0)</f>
        <v>0</v>
      </c>
    </row>
    <row r="46" spans="1:18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41"/>
      <c r="N46" s="36"/>
      <c r="O46" s="36"/>
      <c r="P46" s="36"/>
      <c r="Q46" s="36"/>
      <c r="R46" s="37"/>
    </row>
    <row r="47" spans="1:18" ht="15" customHeight="1" x14ac:dyDescent="0.15">
      <c r="A47" s="103" t="s">
        <v>53</v>
      </c>
      <c r="B47" s="78" t="s">
        <v>22</v>
      </c>
      <c r="C47" s="9">
        <v>1800</v>
      </c>
      <c r="D47" s="69"/>
      <c r="E47" s="10">
        <v>1</v>
      </c>
      <c r="F47" s="11">
        <f>ROUND(C47*D47*E47,2)</f>
        <v>0</v>
      </c>
      <c r="G47" s="9">
        <v>1800</v>
      </c>
      <c r="H47" s="69"/>
      <c r="I47" s="16">
        <f t="shared" ref="I47:I49" si="19">ROUND(G47*H47,2)</f>
        <v>0</v>
      </c>
      <c r="J47" s="12"/>
      <c r="K47" s="13"/>
      <c r="L47" s="14"/>
      <c r="M47" s="70">
        <v>421000</v>
      </c>
      <c r="N47" s="71"/>
      <c r="O47" s="15">
        <f>ROUND(M47*N47,2)</f>
        <v>0</v>
      </c>
      <c r="P47" s="81">
        <f>SUM(L47,O47)</f>
        <v>0</v>
      </c>
      <c r="Q47" s="17"/>
      <c r="R47" s="18">
        <f t="shared" ref="R47:R58" si="20">ROUNDDOWN(F47+I47+P47-Q47,0)</f>
        <v>0</v>
      </c>
    </row>
    <row r="48" spans="1:18" ht="15" customHeight="1" x14ac:dyDescent="0.15">
      <c r="A48" s="104"/>
      <c r="B48" s="50" t="s">
        <v>23</v>
      </c>
      <c r="C48" s="19">
        <f>C47</f>
        <v>1800</v>
      </c>
      <c r="D48" s="20"/>
      <c r="E48" s="21">
        <v>1</v>
      </c>
      <c r="F48" s="22">
        <f t="shared" ref="F48:F50" si="21">ROUND(C48*D48*E48,2)</f>
        <v>0</v>
      </c>
      <c r="G48" s="19">
        <f>G47</f>
        <v>1800</v>
      </c>
      <c r="H48" s="20"/>
      <c r="I48" s="28">
        <f t="shared" si="19"/>
        <v>0</v>
      </c>
      <c r="J48" s="23"/>
      <c r="K48" s="24"/>
      <c r="L48" s="25"/>
      <c r="M48" s="26">
        <v>433000</v>
      </c>
      <c r="N48" s="20"/>
      <c r="O48" s="27">
        <f>ROUND(M48*N48,2)</f>
        <v>0</v>
      </c>
      <c r="P48" s="82">
        <f>SUM(L48,O48)</f>
        <v>0</v>
      </c>
      <c r="Q48" s="29"/>
      <c r="R48" s="30">
        <f t="shared" si="20"/>
        <v>0</v>
      </c>
    </row>
    <row r="49" spans="1:18" ht="15" customHeight="1" x14ac:dyDescent="0.15">
      <c r="A49" s="104"/>
      <c r="B49" s="50" t="s">
        <v>24</v>
      </c>
      <c r="C49" s="19">
        <f>C48</f>
        <v>1800</v>
      </c>
      <c r="D49" s="20"/>
      <c r="E49" s="21">
        <v>1</v>
      </c>
      <c r="F49" s="22">
        <f t="shared" si="21"/>
        <v>0</v>
      </c>
      <c r="G49" s="19">
        <f>G48</f>
        <v>1800</v>
      </c>
      <c r="H49" s="20"/>
      <c r="I49" s="28">
        <f t="shared" si="19"/>
        <v>0</v>
      </c>
      <c r="J49" s="23"/>
      <c r="K49" s="24"/>
      <c r="L49" s="25"/>
      <c r="M49" s="26">
        <v>423000</v>
      </c>
      <c r="N49" s="20"/>
      <c r="O49" s="27">
        <f>ROUND(M49*N49,2)</f>
        <v>0</v>
      </c>
      <c r="P49" s="82">
        <f t="shared" ref="P49:P57" si="22">SUM(L49,O49)</f>
        <v>0</v>
      </c>
      <c r="Q49" s="29"/>
      <c r="R49" s="30">
        <f t="shared" si="20"/>
        <v>0</v>
      </c>
    </row>
    <row r="50" spans="1:18" ht="15" customHeight="1" x14ac:dyDescent="0.15">
      <c r="A50" s="104"/>
      <c r="B50" s="50" t="s">
        <v>12</v>
      </c>
      <c r="C50" s="19">
        <f t="shared" ref="C50:C58" si="23">C49</f>
        <v>1800</v>
      </c>
      <c r="D50" s="20"/>
      <c r="E50" s="21">
        <v>1</v>
      </c>
      <c r="F50" s="22">
        <f t="shared" si="21"/>
        <v>0</v>
      </c>
      <c r="G50" s="19">
        <f t="shared" ref="G50:G58" si="24">G49</f>
        <v>1800</v>
      </c>
      <c r="H50" s="20"/>
      <c r="I50" s="28">
        <f>ROUND(G50*H50,2)</f>
        <v>0</v>
      </c>
      <c r="J50" s="26">
        <v>466000</v>
      </c>
      <c r="K50" s="20"/>
      <c r="L50" s="20">
        <f>ROUND(J50*K50,2)</f>
        <v>0</v>
      </c>
      <c r="M50" s="23"/>
      <c r="N50" s="24"/>
      <c r="O50" s="25"/>
      <c r="P50" s="82">
        <f t="shared" si="22"/>
        <v>0</v>
      </c>
      <c r="Q50" s="29"/>
      <c r="R50" s="30">
        <f t="shared" si="20"/>
        <v>0</v>
      </c>
    </row>
    <row r="51" spans="1:18" ht="15" customHeight="1" x14ac:dyDescent="0.15">
      <c r="A51" s="104"/>
      <c r="B51" s="50" t="s">
        <v>13</v>
      </c>
      <c r="C51" s="19">
        <f t="shared" si="23"/>
        <v>1800</v>
      </c>
      <c r="D51" s="20"/>
      <c r="E51" s="21">
        <v>1</v>
      </c>
      <c r="F51" s="22">
        <f>ROUND(C51*D51*E51,2)</f>
        <v>0</v>
      </c>
      <c r="G51" s="19">
        <f t="shared" si="24"/>
        <v>1800</v>
      </c>
      <c r="H51" s="20"/>
      <c r="I51" s="28">
        <f t="shared" ref="I51:I58" si="25">ROUND(G51*H51,2)</f>
        <v>0</v>
      </c>
      <c r="J51" s="26">
        <v>491000</v>
      </c>
      <c r="K51" s="20"/>
      <c r="L51" s="20">
        <f t="shared" ref="L51:L52" si="26">ROUND(J51*K51,2)</f>
        <v>0</v>
      </c>
      <c r="M51" s="23"/>
      <c r="N51" s="24"/>
      <c r="O51" s="25"/>
      <c r="P51" s="82">
        <f t="shared" si="22"/>
        <v>0</v>
      </c>
      <c r="Q51" s="29"/>
      <c r="R51" s="30">
        <f t="shared" si="20"/>
        <v>0</v>
      </c>
    </row>
    <row r="52" spans="1:18" ht="15" customHeight="1" x14ac:dyDescent="0.15">
      <c r="A52" s="104"/>
      <c r="B52" s="50" t="s">
        <v>14</v>
      </c>
      <c r="C52" s="19">
        <f t="shared" si="23"/>
        <v>1800</v>
      </c>
      <c r="D52" s="20"/>
      <c r="E52" s="21">
        <v>1</v>
      </c>
      <c r="F52" s="22">
        <f t="shared" ref="F52:F58" si="27">ROUND(C52*D52*E52,2)</f>
        <v>0</v>
      </c>
      <c r="G52" s="19">
        <f t="shared" si="24"/>
        <v>1800</v>
      </c>
      <c r="H52" s="20"/>
      <c r="I52" s="28">
        <f t="shared" si="25"/>
        <v>0</v>
      </c>
      <c r="J52" s="26">
        <v>482000</v>
      </c>
      <c r="K52" s="20"/>
      <c r="L52" s="20">
        <f t="shared" si="26"/>
        <v>0</v>
      </c>
      <c r="M52" s="23"/>
      <c r="N52" s="24"/>
      <c r="O52" s="25"/>
      <c r="P52" s="82">
        <f t="shared" si="22"/>
        <v>0</v>
      </c>
      <c r="Q52" s="29"/>
      <c r="R52" s="30">
        <f t="shared" si="20"/>
        <v>0</v>
      </c>
    </row>
    <row r="53" spans="1:18" ht="15" customHeight="1" x14ac:dyDescent="0.15">
      <c r="A53" s="104"/>
      <c r="B53" s="50" t="s">
        <v>15</v>
      </c>
      <c r="C53" s="19">
        <f t="shared" si="23"/>
        <v>1800</v>
      </c>
      <c r="D53" s="20"/>
      <c r="E53" s="21">
        <v>1</v>
      </c>
      <c r="F53" s="22">
        <f t="shared" si="27"/>
        <v>0</v>
      </c>
      <c r="G53" s="19">
        <f t="shared" si="24"/>
        <v>1800</v>
      </c>
      <c r="H53" s="20"/>
      <c r="I53" s="28">
        <f t="shared" si="25"/>
        <v>0</v>
      </c>
      <c r="J53" s="23"/>
      <c r="K53" s="24"/>
      <c r="L53" s="25"/>
      <c r="M53" s="26">
        <v>470000</v>
      </c>
      <c r="N53" s="20"/>
      <c r="O53" s="27">
        <f t="shared" ref="O53:O58" si="28">ROUND(M53*N53,2)</f>
        <v>0</v>
      </c>
      <c r="P53" s="82">
        <f t="shared" si="22"/>
        <v>0</v>
      </c>
      <c r="Q53" s="29"/>
      <c r="R53" s="30">
        <f t="shared" si="20"/>
        <v>0</v>
      </c>
    </row>
    <row r="54" spans="1:18" ht="15" customHeight="1" x14ac:dyDescent="0.15">
      <c r="A54" s="104"/>
      <c r="B54" s="50" t="s">
        <v>16</v>
      </c>
      <c r="C54" s="19">
        <f t="shared" si="23"/>
        <v>1800</v>
      </c>
      <c r="D54" s="20"/>
      <c r="E54" s="21">
        <v>1</v>
      </c>
      <c r="F54" s="22">
        <f t="shared" si="27"/>
        <v>0</v>
      </c>
      <c r="G54" s="19">
        <f t="shared" si="24"/>
        <v>1800</v>
      </c>
      <c r="H54" s="20"/>
      <c r="I54" s="28">
        <f t="shared" si="25"/>
        <v>0</v>
      </c>
      <c r="J54" s="23"/>
      <c r="K54" s="24"/>
      <c r="L54" s="25"/>
      <c r="M54" s="26">
        <v>454000</v>
      </c>
      <c r="N54" s="20"/>
      <c r="O54" s="27">
        <f t="shared" si="28"/>
        <v>0</v>
      </c>
      <c r="P54" s="82">
        <f t="shared" si="22"/>
        <v>0</v>
      </c>
      <c r="Q54" s="29"/>
      <c r="R54" s="30">
        <f t="shared" si="20"/>
        <v>0</v>
      </c>
    </row>
    <row r="55" spans="1:18" ht="15" customHeight="1" x14ac:dyDescent="0.15">
      <c r="A55" s="104"/>
      <c r="B55" s="50" t="s">
        <v>17</v>
      </c>
      <c r="C55" s="19">
        <f t="shared" si="23"/>
        <v>1800</v>
      </c>
      <c r="D55" s="20"/>
      <c r="E55" s="21">
        <v>1</v>
      </c>
      <c r="F55" s="22">
        <f t="shared" si="27"/>
        <v>0</v>
      </c>
      <c r="G55" s="19">
        <f t="shared" si="24"/>
        <v>1800</v>
      </c>
      <c r="H55" s="20"/>
      <c r="I55" s="28">
        <f t="shared" si="25"/>
        <v>0</v>
      </c>
      <c r="J55" s="23"/>
      <c r="K55" s="24"/>
      <c r="L55" s="25"/>
      <c r="M55" s="26">
        <v>479000</v>
      </c>
      <c r="N55" s="20"/>
      <c r="O55" s="27">
        <f t="shared" si="28"/>
        <v>0</v>
      </c>
      <c r="P55" s="82">
        <f t="shared" si="22"/>
        <v>0</v>
      </c>
      <c r="Q55" s="29"/>
      <c r="R55" s="30">
        <f t="shared" si="20"/>
        <v>0</v>
      </c>
    </row>
    <row r="56" spans="1:18" ht="15" customHeight="1" x14ac:dyDescent="0.15">
      <c r="A56" s="104"/>
      <c r="B56" s="50" t="s">
        <v>18</v>
      </c>
      <c r="C56" s="19">
        <f t="shared" si="23"/>
        <v>1800</v>
      </c>
      <c r="D56" s="20"/>
      <c r="E56" s="21">
        <v>1</v>
      </c>
      <c r="F56" s="22">
        <f t="shared" si="27"/>
        <v>0</v>
      </c>
      <c r="G56" s="19">
        <f t="shared" si="24"/>
        <v>1800</v>
      </c>
      <c r="H56" s="20"/>
      <c r="I56" s="28">
        <f t="shared" si="25"/>
        <v>0</v>
      </c>
      <c r="J56" s="23"/>
      <c r="K56" s="24"/>
      <c r="L56" s="25"/>
      <c r="M56" s="26">
        <v>484000</v>
      </c>
      <c r="N56" s="20"/>
      <c r="O56" s="27">
        <f t="shared" si="28"/>
        <v>0</v>
      </c>
      <c r="P56" s="82">
        <f t="shared" si="22"/>
        <v>0</v>
      </c>
      <c r="Q56" s="29"/>
      <c r="R56" s="30">
        <f t="shared" si="20"/>
        <v>0</v>
      </c>
    </row>
    <row r="57" spans="1:18" ht="15" customHeight="1" x14ac:dyDescent="0.15">
      <c r="A57" s="104"/>
      <c r="B57" s="50" t="s">
        <v>19</v>
      </c>
      <c r="C57" s="19">
        <f t="shared" si="23"/>
        <v>1800</v>
      </c>
      <c r="D57" s="20"/>
      <c r="E57" s="21">
        <v>1</v>
      </c>
      <c r="F57" s="22">
        <f t="shared" si="27"/>
        <v>0</v>
      </c>
      <c r="G57" s="19">
        <f t="shared" si="24"/>
        <v>1800</v>
      </c>
      <c r="H57" s="20"/>
      <c r="I57" s="28">
        <f t="shared" si="25"/>
        <v>0</v>
      </c>
      <c r="J57" s="23"/>
      <c r="K57" s="24"/>
      <c r="L57" s="25"/>
      <c r="M57" s="26">
        <v>428000</v>
      </c>
      <c r="N57" s="20"/>
      <c r="O57" s="27">
        <f t="shared" si="28"/>
        <v>0</v>
      </c>
      <c r="P57" s="82">
        <f t="shared" si="22"/>
        <v>0</v>
      </c>
      <c r="Q57" s="29"/>
      <c r="R57" s="30">
        <f t="shared" si="20"/>
        <v>0</v>
      </c>
    </row>
    <row r="58" spans="1:18" ht="15" customHeight="1" thickBot="1" x14ac:dyDescent="0.2">
      <c r="A58" s="104"/>
      <c r="B58" s="54" t="s">
        <v>25</v>
      </c>
      <c r="C58" s="55">
        <f t="shared" si="23"/>
        <v>1800</v>
      </c>
      <c r="D58" s="72"/>
      <c r="E58" s="56">
        <v>1</v>
      </c>
      <c r="F58" s="57">
        <f t="shared" si="27"/>
        <v>0</v>
      </c>
      <c r="G58" s="55">
        <f t="shared" si="24"/>
        <v>1800</v>
      </c>
      <c r="H58" s="72"/>
      <c r="I58" s="58">
        <f t="shared" si="25"/>
        <v>0</v>
      </c>
      <c r="J58" s="59"/>
      <c r="K58" s="60"/>
      <c r="L58" s="61"/>
      <c r="M58" s="66">
        <v>456000</v>
      </c>
      <c r="N58" s="72"/>
      <c r="O58" s="62">
        <f t="shared" si="28"/>
        <v>0</v>
      </c>
      <c r="P58" s="83">
        <f>SUM(L58,O58)</f>
        <v>0</v>
      </c>
      <c r="Q58" s="63"/>
      <c r="R58" s="64">
        <f t="shared" si="20"/>
        <v>0</v>
      </c>
    </row>
    <row r="59" spans="1:18" ht="12" customHeight="1" x14ac:dyDescent="0.15">
      <c r="A59" s="105"/>
      <c r="B59" s="107" t="s">
        <v>20</v>
      </c>
      <c r="C59" s="53"/>
      <c r="D59" s="34"/>
      <c r="E59" s="34"/>
      <c r="F59" s="34"/>
      <c r="G59" s="109" t="s">
        <v>54</v>
      </c>
      <c r="H59" s="110"/>
      <c r="I59" s="110"/>
      <c r="J59" s="99">
        <f>SUM(J47:J58,M47:M58)</f>
        <v>5487000</v>
      </c>
      <c r="K59" s="35"/>
      <c r="L59" s="35"/>
      <c r="M59" s="35"/>
      <c r="N59" s="35"/>
      <c r="O59" s="35"/>
      <c r="P59" s="86" t="s">
        <v>60</v>
      </c>
      <c r="Q59" s="87"/>
      <c r="R59" s="84">
        <f>SUM(R47:R58)</f>
        <v>0</v>
      </c>
    </row>
    <row r="60" spans="1:18" ht="12" customHeight="1" thickBot="1" x14ac:dyDescent="0.2">
      <c r="A60" s="106"/>
      <c r="B60" s="108"/>
      <c r="C60" s="51"/>
      <c r="D60" s="37"/>
      <c r="E60" s="37"/>
      <c r="F60" s="37"/>
      <c r="G60" s="111"/>
      <c r="H60" s="112"/>
      <c r="I60" s="112"/>
      <c r="J60" s="100"/>
      <c r="K60" s="31"/>
      <c r="L60" s="31"/>
      <c r="M60" s="31"/>
      <c r="N60" s="31"/>
      <c r="O60" s="31"/>
      <c r="P60" s="88"/>
      <c r="Q60" s="89"/>
      <c r="R60" s="85"/>
    </row>
    <row r="61" spans="1:18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1"/>
      <c r="N61" s="33"/>
      <c r="O61" s="33"/>
      <c r="P61" s="33"/>
      <c r="Q61" s="33"/>
      <c r="R61" s="34" t="s">
        <v>48</v>
      </c>
    </row>
    <row r="62" spans="1:18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35"/>
      <c r="M62" s="35"/>
      <c r="N62" s="35"/>
      <c r="O62" s="96" t="s">
        <v>49</v>
      </c>
      <c r="P62" s="97"/>
      <c r="Q62" s="98"/>
      <c r="R62" s="42">
        <f>ROUNDDOWN(R59/110*100,0)</f>
        <v>0</v>
      </c>
    </row>
    <row r="63" spans="1:18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1"/>
      <c r="N63" s="33"/>
      <c r="O63" s="33"/>
      <c r="P63" s="43"/>
      <c r="Q63" s="43"/>
      <c r="R63" s="44"/>
    </row>
    <row r="64" spans="1:18" ht="15" customHeight="1" x14ac:dyDescent="0.15">
      <c r="A64" s="1"/>
      <c r="B64" s="32"/>
      <c r="C64" s="1"/>
      <c r="D64" s="1"/>
      <c r="E64" s="34"/>
      <c r="F64" s="52"/>
      <c r="G64" s="124" t="s">
        <v>43</v>
      </c>
      <c r="H64" s="125"/>
      <c r="I64" s="125"/>
      <c r="J64" s="101">
        <f>SUM(J25,J42,J59)</f>
        <v>16461000</v>
      </c>
      <c r="K64" s="38"/>
      <c r="L64" s="38"/>
      <c r="M64" s="38"/>
      <c r="N64" s="38"/>
      <c r="O64" s="38"/>
      <c r="P64" s="92" t="s">
        <v>57</v>
      </c>
      <c r="Q64" s="93"/>
      <c r="R64" s="90">
        <f>SUM(R28,R45,R62)</f>
        <v>0</v>
      </c>
    </row>
    <row r="65" spans="1:18" ht="15" customHeight="1" thickBot="1" x14ac:dyDescent="0.2">
      <c r="A65" s="34"/>
      <c r="B65" s="1"/>
      <c r="C65" s="34"/>
      <c r="D65" s="34"/>
      <c r="E65" s="34"/>
      <c r="F65" s="52"/>
      <c r="G65" s="111"/>
      <c r="H65" s="112"/>
      <c r="I65" s="112"/>
      <c r="J65" s="102"/>
      <c r="K65" s="39"/>
      <c r="L65" s="39"/>
      <c r="M65" s="39"/>
      <c r="N65" s="39"/>
      <c r="O65" s="39"/>
      <c r="P65" s="94"/>
      <c r="Q65" s="95"/>
      <c r="R65" s="91"/>
    </row>
    <row r="66" spans="1:18" ht="7.5" customHeight="1" x14ac:dyDescent="0.15">
      <c r="A66" s="34"/>
      <c r="B66" s="34"/>
      <c r="C66" s="34"/>
    </row>
  </sheetData>
  <mergeCells count="48">
    <mergeCell ref="P42:Q43"/>
    <mergeCell ref="R42:R43"/>
    <mergeCell ref="G59:I60"/>
    <mergeCell ref="G64:I65"/>
    <mergeCell ref="A47:A60"/>
    <mergeCell ref="B59:B60"/>
    <mergeCell ref="J59:J60"/>
    <mergeCell ref="O45:Q45"/>
    <mergeCell ref="P59:Q60"/>
    <mergeCell ref="R59:R60"/>
    <mergeCell ref="O62:Q62"/>
    <mergeCell ref="P64:Q65"/>
    <mergeCell ref="R64:R65"/>
    <mergeCell ref="J64:J65"/>
    <mergeCell ref="A30:A43"/>
    <mergeCell ref="B42:B43"/>
    <mergeCell ref="J42:J43"/>
    <mergeCell ref="A13:A26"/>
    <mergeCell ref="B25:B26"/>
    <mergeCell ref="J25:J26"/>
    <mergeCell ref="G42:I43"/>
    <mergeCell ref="G25:I26"/>
    <mergeCell ref="O28:Q28"/>
    <mergeCell ref="A1:E1"/>
    <mergeCell ref="A9:A12"/>
    <mergeCell ref="B9:B12"/>
    <mergeCell ref="C9:F9"/>
    <mergeCell ref="C10:C12"/>
    <mergeCell ref="D10:D12"/>
    <mergeCell ref="E10:E12"/>
    <mergeCell ref="F10:F12"/>
    <mergeCell ref="J10:L10"/>
    <mergeCell ref="M10:O10"/>
    <mergeCell ref="J11:J12"/>
    <mergeCell ref="K11:K12"/>
    <mergeCell ref="L11:L12"/>
    <mergeCell ref="M11:M12"/>
    <mergeCell ref="N11:N12"/>
    <mergeCell ref="A2:R2"/>
    <mergeCell ref="J9:P9"/>
    <mergeCell ref="P10:P12"/>
    <mergeCell ref="P25:Q26"/>
    <mergeCell ref="R25:R26"/>
    <mergeCell ref="O11:O12"/>
    <mergeCell ref="G9:I9"/>
    <mergeCell ref="G10:G12"/>
    <mergeCell ref="H10:H12"/>
    <mergeCell ref="I10:I12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66"/>
  <sheetViews>
    <sheetView view="pageBreakPreview" topLeftCell="A46" zoomScaleNormal="100" workbookViewId="0">
      <selection activeCell="G48" sqref="G48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8.625" style="4" customWidth="1"/>
    <col min="8" max="8" width="6.625" style="4" customWidth="1"/>
    <col min="9" max="9" width="9" style="4" bestFit="1" customWidth="1"/>
    <col min="10" max="10" width="8.625" style="4" customWidth="1"/>
    <col min="11" max="11" width="6.625" style="4" customWidth="1"/>
    <col min="12" max="12" width="10.625" style="4" customWidth="1"/>
    <col min="13" max="13" width="9" style="4"/>
    <col min="14" max="14" width="6.625" style="4" customWidth="1"/>
    <col min="15" max="15" width="10.625" style="4" customWidth="1"/>
    <col min="16" max="18" width="12.625" style="4" customWidth="1"/>
    <col min="19" max="19" width="9" style="4"/>
    <col min="20" max="20" width="6.625" style="4" customWidth="1"/>
    <col min="21" max="21" width="10.625" style="4" customWidth="1"/>
    <col min="22" max="24" width="12.625" style="4" customWidth="1"/>
    <col min="25" max="25" width="9.75" style="4" bestFit="1" customWidth="1"/>
    <col min="26" max="16384" width="9" style="4"/>
  </cols>
  <sheetData>
    <row r="1" spans="1:24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</row>
    <row r="3" spans="1:24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 t="s">
        <v>50</v>
      </c>
    </row>
    <row r="4" spans="1:24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N4" s="7"/>
      <c r="O4" s="7"/>
      <c r="P4" s="7"/>
      <c r="Q4" s="7"/>
      <c r="R4" s="7"/>
    </row>
    <row r="5" spans="1:24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/>
      <c r="K5" s="7"/>
      <c r="L5" s="7"/>
      <c r="M5" s="4" t="s">
        <v>1</v>
      </c>
      <c r="N5" s="7"/>
      <c r="O5" s="7"/>
      <c r="P5" s="7"/>
      <c r="Q5" s="7"/>
      <c r="R5" s="7"/>
    </row>
    <row r="6" spans="1:24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/>
      <c r="K6" s="7"/>
      <c r="L6" s="7"/>
      <c r="M6" s="4" t="s">
        <v>2</v>
      </c>
      <c r="N6" s="7"/>
      <c r="O6" s="7"/>
      <c r="P6" s="7"/>
      <c r="Q6" s="7"/>
      <c r="R6" s="7"/>
    </row>
    <row r="7" spans="1:24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/>
      <c r="K7" s="7"/>
      <c r="L7" s="7"/>
      <c r="M7" s="4" t="s">
        <v>3</v>
      </c>
      <c r="N7" s="7"/>
      <c r="O7" s="7"/>
      <c r="P7" s="7"/>
      <c r="Q7" s="7"/>
      <c r="R7" s="7"/>
    </row>
    <row r="8" spans="1:24" s="65" customFormat="1" ht="15" customHeight="1" x14ac:dyDescent="0.15">
      <c r="A8" s="49" t="s">
        <v>35</v>
      </c>
      <c r="R8" s="76" t="s">
        <v>4</v>
      </c>
      <c r="X8" s="48"/>
    </row>
    <row r="9" spans="1:24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13" t="s">
        <v>41</v>
      </c>
      <c r="H9" s="114"/>
      <c r="I9" s="115"/>
      <c r="J9" s="141"/>
      <c r="K9" s="141"/>
      <c r="L9" s="141"/>
      <c r="M9" s="141"/>
      <c r="N9" s="141"/>
      <c r="O9" s="141"/>
      <c r="P9" s="142"/>
      <c r="Q9" s="46"/>
      <c r="R9" s="46"/>
    </row>
    <row r="10" spans="1:24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26" t="s">
        <v>9</v>
      </c>
      <c r="H10" s="116" t="s">
        <v>29</v>
      </c>
      <c r="I10" s="130" t="s">
        <v>42</v>
      </c>
      <c r="J10" s="118" t="s">
        <v>26</v>
      </c>
      <c r="K10" s="119"/>
      <c r="L10" s="120"/>
      <c r="M10" s="118" t="s">
        <v>39</v>
      </c>
      <c r="N10" s="119"/>
      <c r="O10" s="120"/>
      <c r="P10" s="123" t="s">
        <v>45</v>
      </c>
      <c r="Q10" s="47" t="s">
        <v>30</v>
      </c>
      <c r="R10" s="47" t="s">
        <v>8</v>
      </c>
    </row>
    <row r="11" spans="1:24" ht="15" customHeight="1" x14ac:dyDescent="0.15">
      <c r="A11" s="136"/>
      <c r="B11" s="131"/>
      <c r="C11" s="127"/>
      <c r="D11" s="129"/>
      <c r="E11" s="129"/>
      <c r="F11" s="131"/>
      <c r="G11" s="127"/>
      <c r="H11" s="129"/>
      <c r="I11" s="131"/>
      <c r="J11" s="121" t="s">
        <v>11</v>
      </c>
      <c r="K11" s="116" t="s">
        <v>27</v>
      </c>
      <c r="L11" s="143" t="s">
        <v>32</v>
      </c>
      <c r="M11" s="121" t="s">
        <v>11</v>
      </c>
      <c r="N11" s="116" t="s">
        <v>27</v>
      </c>
      <c r="O11" s="143" t="s">
        <v>33</v>
      </c>
      <c r="P11" s="107"/>
      <c r="Q11" s="47" t="s">
        <v>44</v>
      </c>
      <c r="R11" s="47" t="s">
        <v>46</v>
      </c>
    </row>
    <row r="12" spans="1:24" ht="15" customHeight="1" x14ac:dyDescent="0.15">
      <c r="A12" s="137"/>
      <c r="B12" s="139"/>
      <c r="C12" s="128"/>
      <c r="D12" s="117"/>
      <c r="E12" s="117"/>
      <c r="F12" s="132"/>
      <c r="G12" s="128"/>
      <c r="H12" s="117"/>
      <c r="I12" s="132"/>
      <c r="J12" s="122"/>
      <c r="K12" s="117"/>
      <c r="L12" s="144"/>
      <c r="M12" s="122"/>
      <c r="N12" s="117"/>
      <c r="O12" s="144"/>
      <c r="P12" s="108"/>
      <c r="Q12" s="47"/>
      <c r="R12" s="47"/>
    </row>
    <row r="13" spans="1:24" ht="15" customHeight="1" x14ac:dyDescent="0.15">
      <c r="A13" s="103" t="s">
        <v>51</v>
      </c>
      <c r="B13" s="78" t="s">
        <v>22</v>
      </c>
      <c r="C13" s="9">
        <v>600</v>
      </c>
      <c r="D13" s="69"/>
      <c r="E13" s="10">
        <v>1</v>
      </c>
      <c r="F13" s="11">
        <f>ROUND(C13*D13*E13,2)</f>
        <v>0</v>
      </c>
      <c r="G13" s="9">
        <v>600</v>
      </c>
      <c r="H13" s="69"/>
      <c r="I13" s="16">
        <f t="shared" ref="I13:I15" si="0">ROUND(G13*H13,2)</f>
        <v>0</v>
      </c>
      <c r="J13" s="12"/>
      <c r="K13" s="13"/>
      <c r="L13" s="14"/>
      <c r="M13" s="70">
        <v>0</v>
      </c>
      <c r="N13" s="71"/>
      <c r="O13" s="15">
        <f>ROUND(M13*N13,2)</f>
        <v>0</v>
      </c>
      <c r="P13" s="81">
        <f>SUM(L13,O13)</f>
        <v>0</v>
      </c>
      <c r="Q13" s="17"/>
      <c r="R13" s="18">
        <f t="shared" ref="R13:R24" si="1">ROUNDDOWN(F13+I13+P13-Q13,0)</f>
        <v>0</v>
      </c>
    </row>
    <row r="14" spans="1:24" ht="15" customHeight="1" x14ac:dyDescent="0.15">
      <c r="A14" s="104"/>
      <c r="B14" s="50" t="s">
        <v>23</v>
      </c>
      <c r="C14" s="19">
        <f>C13</f>
        <v>600</v>
      </c>
      <c r="D14" s="20"/>
      <c r="E14" s="21">
        <v>1</v>
      </c>
      <c r="F14" s="22">
        <f t="shared" ref="F14:F24" si="2">ROUND(C14*D14*E14,2)</f>
        <v>0</v>
      </c>
      <c r="G14" s="19">
        <f>G13</f>
        <v>600</v>
      </c>
      <c r="H14" s="20"/>
      <c r="I14" s="28">
        <f t="shared" si="0"/>
        <v>0</v>
      </c>
      <c r="J14" s="23"/>
      <c r="K14" s="24"/>
      <c r="L14" s="25"/>
      <c r="M14" s="26">
        <v>4000</v>
      </c>
      <c r="N14" s="20"/>
      <c r="O14" s="27">
        <f>ROUND(M14*N14,2)</f>
        <v>0</v>
      </c>
      <c r="P14" s="82">
        <f>SUM(L14,O14)</f>
        <v>0</v>
      </c>
      <c r="Q14" s="29"/>
      <c r="R14" s="30">
        <f t="shared" si="1"/>
        <v>0</v>
      </c>
    </row>
    <row r="15" spans="1:24" ht="15" customHeight="1" x14ac:dyDescent="0.15">
      <c r="A15" s="104"/>
      <c r="B15" s="50" t="s">
        <v>24</v>
      </c>
      <c r="C15" s="19">
        <f>C14</f>
        <v>600</v>
      </c>
      <c r="D15" s="20"/>
      <c r="E15" s="21">
        <v>1</v>
      </c>
      <c r="F15" s="22">
        <f t="shared" si="2"/>
        <v>0</v>
      </c>
      <c r="G15" s="19">
        <f>G14</f>
        <v>600</v>
      </c>
      <c r="H15" s="20"/>
      <c r="I15" s="28">
        <f t="shared" si="0"/>
        <v>0</v>
      </c>
      <c r="J15" s="23"/>
      <c r="K15" s="24"/>
      <c r="L15" s="25"/>
      <c r="M15" s="26">
        <v>0</v>
      </c>
      <c r="N15" s="20"/>
      <c r="O15" s="27">
        <f>ROUND(M15*N15,2)</f>
        <v>0</v>
      </c>
      <c r="P15" s="82">
        <f t="shared" ref="P15:P23" si="3">SUM(L15,O15)</f>
        <v>0</v>
      </c>
      <c r="Q15" s="29"/>
      <c r="R15" s="30">
        <f t="shared" si="1"/>
        <v>0</v>
      </c>
    </row>
    <row r="16" spans="1:24" ht="15" customHeight="1" x14ac:dyDescent="0.15">
      <c r="A16" s="104"/>
      <c r="B16" s="50" t="s">
        <v>12</v>
      </c>
      <c r="C16" s="19">
        <f t="shared" ref="C16:C24" si="4">C15</f>
        <v>600</v>
      </c>
      <c r="D16" s="20"/>
      <c r="E16" s="21">
        <v>1</v>
      </c>
      <c r="F16" s="22">
        <f t="shared" si="2"/>
        <v>0</v>
      </c>
      <c r="G16" s="19">
        <f t="shared" ref="G16:G24" si="5">G15</f>
        <v>600</v>
      </c>
      <c r="H16" s="20"/>
      <c r="I16" s="28">
        <f>ROUND(G16*H16,2)</f>
        <v>0</v>
      </c>
      <c r="J16" s="26">
        <v>3000</v>
      </c>
      <c r="K16" s="20"/>
      <c r="L16" s="20">
        <f>ROUND(J16*K16,2)</f>
        <v>0</v>
      </c>
      <c r="M16" s="23"/>
      <c r="N16" s="24"/>
      <c r="O16" s="80"/>
      <c r="P16" s="82">
        <f t="shared" si="3"/>
        <v>0</v>
      </c>
      <c r="Q16" s="29"/>
      <c r="R16" s="30">
        <f t="shared" si="1"/>
        <v>0</v>
      </c>
    </row>
    <row r="17" spans="1:18" ht="15" customHeight="1" x14ac:dyDescent="0.15">
      <c r="A17" s="104"/>
      <c r="B17" s="50" t="s">
        <v>13</v>
      </c>
      <c r="C17" s="19">
        <f t="shared" si="4"/>
        <v>600</v>
      </c>
      <c r="D17" s="20"/>
      <c r="E17" s="21">
        <v>1</v>
      </c>
      <c r="F17" s="22">
        <f>ROUND(C17*D17*E17,2)</f>
        <v>0</v>
      </c>
      <c r="G17" s="19">
        <f t="shared" si="5"/>
        <v>600</v>
      </c>
      <c r="H17" s="20"/>
      <c r="I17" s="28">
        <f t="shared" ref="I17:I24" si="6">ROUND(G17*H17,2)</f>
        <v>0</v>
      </c>
      <c r="J17" s="26">
        <v>21000</v>
      </c>
      <c r="K17" s="20"/>
      <c r="L17" s="20">
        <f t="shared" ref="L17:L18" si="7">ROUND(J17*K17,2)</f>
        <v>0</v>
      </c>
      <c r="M17" s="23"/>
      <c r="N17" s="24"/>
      <c r="O17" s="80"/>
      <c r="P17" s="82">
        <f t="shared" si="3"/>
        <v>0</v>
      </c>
      <c r="Q17" s="29"/>
      <c r="R17" s="30">
        <f t="shared" si="1"/>
        <v>0</v>
      </c>
    </row>
    <row r="18" spans="1:18" ht="15" customHeight="1" x14ac:dyDescent="0.15">
      <c r="A18" s="104"/>
      <c r="B18" s="50" t="s">
        <v>14</v>
      </c>
      <c r="C18" s="19">
        <f t="shared" si="4"/>
        <v>600</v>
      </c>
      <c r="D18" s="20"/>
      <c r="E18" s="21">
        <v>1</v>
      </c>
      <c r="F18" s="22">
        <f t="shared" si="2"/>
        <v>0</v>
      </c>
      <c r="G18" s="19">
        <f t="shared" si="5"/>
        <v>600</v>
      </c>
      <c r="H18" s="20"/>
      <c r="I18" s="28">
        <f t="shared" si="6"/>
        <v>0</v>
      </c>
      <c r="J18" s="26">
        <v>43000</v>
      </c>
      <c r="K18" s="20"/>
      <c r="L18" s="20">
        <f t="shared" si="7"/>
        <v>0</v>
      </c>
      <c r="M18" s="23"/>
      <c r="N18" s="24"/>
      <c r="O18" s="80"/>
      <c r="P18" s="82">
        <f t="shared" si="3"/>
        <v>0</v>
      </c>
      <c r="Q18" s="29"/>
      <c r="R18" s="30">
        <f t="shared" si="1"/>
        <v>0</v>
      </c>
    </row>
    <row r="19" spans="1:18" ht="15" customHeight="1" x14ac:dyDescent="0.15">
      <c r="A19" s="104"/>
      <c r="B19" s="50" t="s">
        <v>15</v>
      </c>
      <c r="C19" s="19">
        <f t="shared" si="4"/>
        <v>600</v>
      </c>
      <c r="D19" s="20"/>
      <c r="E19" s="21">
        <v>1</v>
      </c>
      <c r="F19" s="22">
        <f t="shared" si="2"/>
        <v>0</v>
      </c>
      <c r="G19" s="19">
        <f t="shared" si="5"/>
        <v>600</v>
      </c>
      <c r="H19" s="20"/>
      <c r="I19" s="28">
        <f t="shared" si="6"/>
        <v>0</v>
      </c>
      <c r="J19" s="23"/>
      <c r="K19" s="24"/>
      <c r="L19" s="25"/>
      <c r="M19" s="26">
        <v>34000</v>
      </c>
      <c r="N19" s="20"/>
      <c r="O19" s="27">
        <f t="shared" ref="O19:O24" si="8">ROUND(M19*N19,2)</f>
        <v>0</v>
      </c>
      <c r="P19" s="82">
        <f t="shared" si="3"/>
        <v>0</v>
      </c>
      <c r="Q19" s="29"/>
      <c r="R19" s="30">
        <f t="shared" si="1"/>
        <v>0</v>
      </c>
    </row>
    <row r="20" spans="1:18" ht="15" customHeight="1" x14ac:dyDescent="0.15">
      <c r="A20" s="104"/>
      <c r="B20" s="50" t="s">
        <v>16</v>
      </c>
      <c r="C20" s="19">
        <f t="shared" si="4"/>
        <v>600</v>
      </c>
      <c r="D20" s="20"/>
      <c r="E20" s="21">
        <v>1</v>
      </c>
      <c r="F20" s="22">
        <f t="shared" si="2"/>
        <v>0</v>
      </c>
      <c r="G20" s="19">
        <f t="shared" si="5"/>
        <v>600</v>
      </c>
      <c r="H20" s="20"/>
      <c r="I20" s="28">
        <f t="shared" si="6"/>
        <v>0</v>
      </c>
      <c r="J20" s="23"/>
      <c r="K20" s="24"/>
      <c r="L20" s="25"/>
      <c r="M20" s="26">
        <v>0</v>
      </c>
      <c r="N20" s="20"/>
      <c r="O20" s="27">
        <f t="shared" si="8"/>
        <v>0</v>
      </c>
      <c r="P20" s="82">
        <f t="shared" si="3"/>
        <v>0</v>
      </c>
      <c r="Q20" s="29"/>
      <c r="R20" s="30">
        <f t="shared" si="1"/>
        <v>0</v>
      </c>
    </row>
    <row r="21" spans="1:18" ht="15" customHeight="1" x14ac:dyDescent="0.15">
      <c r="A21" s="104"/>
      <c r="B21" s="50" t="s">
        <v>17</v>
      </c>
      <c r="C21" s="19">
        <f t="shared" si="4"/>
        <v>600</v>
      </c>
      <c r="D21" s="20"/>
      <c r="E21" s="21">
        <v>1</v>
      </c>
      <c r="F21" s="22">
        <f t="shared" si="2"/>
        <v>0</v>
      </c>
      <c r="G21" s="19">
        <f t="shared" si="5"/>
        <v>600</v>
      </c>
      <c r="H21" s="20"/>
      <c r="I21" s="28">
        <f t="shared" si="6"/>
        <v>0</v>
      </c>
      <c r="J21" s="23"/>
      <c r="K21" s="24"/>
      <c r="L21" s="25"/>
      <c r="M21" s="26">
        <v>0</v>
      </c>
      <c r="N21" s="20"/>
      <c r="O21" s="27">
        <f t="shared" si="8"/>
        <v>0</v>
      </c>
      <c r="P21" s="82">
        <f t="shared" si="3"/>
        <v>0</v>
      </c>
      <c r="Q21" s="29"/>
      <c r="R21" s="30">
        <f t="shared" si="1"/>
        <v>0</v>
      </c>
    </row>
    <row r="22" spans="1:18" ht="15" customHeight="1" x14ac:dyDescent="0.15">
      <c r="A22" s="104"/>
      <c r="B22" s="50" t="s">
        <v>18</v>
      </c>
      <c r="C22" s="19">
        <f t="shared" si="4"/>
        <v>600</v>
      </c>
      <c r="D22" s="20"/>
      <c r="E22" s="21">
        <v>1</v>
      </c>
      <c r="F22" s="22">
        <f t="shared" si="2"/>
        <v>0</v>
      </c>
      <c r="G22" s="19">
        <f t="shared" si="5"/>
        <v>600</v>
      </c>
      <c r="H22" s="20"/>
      <c r="I22" s="28">
        <f t="shared" si="6"/>
        <v>0</v>
      </c>
      <c r="J22" s="23"/>
      <c r="K22" s="24"/>
      <c r="L22" s="25"/>
      <c r="M22" s="26">
        <v>0</v>
      </c>
      <c r="N22" s="20"/>
      <c r="O22" s="27">
        <f t="shared" si="8"/>
        <v>0</v>
      </c>
      <c r="P22" s="82">
        <f t="shared" si="3"/>
        <v>0</v>
      </c>
      <c r="Q22" s="29"/>
      <c r="R22" s="30">
        <f t="shared" si="1"/>
        <v>0</v>
      </c>
    </row>
    <row r="23" spans="1:18" ht="15" customHeight="1" x14ac:dyDescent="0.15">
      <c r="A23" s="104"/>
      <c r="B23" s="50" t="s">
        <v>19</v>
      </c>
      <c r="C23" s="19">
        <f t="shared" si="4"/>
        <v>600</v>
      </c>
      <c r="D23" s="20"/>
      <c r="E23" s="21">
        <v>1</v>
      </c>
      <c r="F23" s="22">
        <f t="shared" si="2"/>
        <v>0</v>
      </c>
      <c r="G23" s="19">
        <f t="shared" si="5"/>
        <v>600</v>
      </c>
      <c r="H23" s="20"/>
      <c r="I23" s="28">
        <f t="shared" si="6"/>
        <v>0</v>
      </c>
      <c r="J23" s="23"/>
      <c r="K23" s="24"/>
      <c r="L23" s="25"/>
      <c r="M23" s="26">
        <v>0</v>
      </c>
      <c r="N23" s="20"/>
      <c r="O23" s="27">
        <f t="shared" si="8"/>
        <v>0</v>
      </c>
      <c r="P23" s="82">
        <f t="shared" si="3"/>
        <v>0</v>
      </c>
      <c r="Q23" s="29"/>
      <c r="R23" s="30">
        <f t="shared" si="1"/>
        <v>0</v>
      </c>
    </row>
    <row r="24" spans="1:18" ht="15" customHeight="1" thickBot="1" x14ac:dyDescent="0.2">
      <c r="A24" s="104"/>
      <c r="B24" s="54" t="s">
        <v>25</v>
      </c>
      <c r="C24" s="55">
        <f t="shared" si="4"/>
        <v>600</v>
      </c>
      <c r="D24" s="72"/>
      <c r="E24" s="56">
        <v>1</v>
      </c>
      <c r="F24" s="57">
        <f t="shared" si="2"/>
        <v>0</v>
      </c>
      <c r="G24" s="55">
        <f t="shared" si="5"/>
        <v>600</v>
      </c>
      <c r="H24" s="72"/>
      <c r="I24" s="58">
        <f t="shared" si="6"/>
        <v>0</v>
      </c>
      <c r="J24" s="59"/>
      <c r="K24" s="60"/>
      <c r="L24" s="61"/>
      <c r="M24" s="66">
        <v>0</v>
      </c>
      <c r="N24" s="72"/>
      <c r="O24" s="62">
        <f t="shared" si="8"/>
        <v>0</v>
      </c>
      <c r="P24" s="83">
        <f>SUM(L24,O24)</f>
        <v>0</v>
      </c>
      <c r="Q24" s="63"/>
      <c r="R24" s="64">
        <f t="shared" si="1"/>
        <v>0</v>
      </c>
    </row>
    <row r="25" spans="1:18" ht="12" customHeight="1" x14ac:dyDescent="0.15">
      <c r="A25" s="105"/>
      <c r="B25" s="107" t="s">
        <v>20</v>
      </c>
      <c r="C25" s="53"/>
      <c r="D25" s="34"/>
      <c r="E25" s="34"/>
      <c r="F25" s="34"/>
      <c r="G25" s="109" t="s">
        <v>56</v>
      </c>
      <c r="H25" s="110"/>
      <c r="I25" s="110"/>
      <c r="J25" s="99">
        <f>SUM(J13:J24,M13:M24)</f>
        <v>105000</v>
      </c>
      <c r="K25" s="35"/>
      <c r="L25" s="35"/>
      <c r="M25" s="35"/>
      <c r="N25" s="35"/>
      <c r="O25" s="35"/>
      <c r="P25" s="86" t="s">
        <v>58</v>
      </c>
      <c r="Q25" s="87"/>
      <c r="R25" s="84">
        <f>SUM(R13:R24)</f>
        <v>0</v>
      </c>
    </row>
    <row r="26" spans="1:18" ht="12" customHeight="1" thickBot="1" x14ac:dyDescent="0.2">
      <c r="A26" s="106"/>
      <c r="B26" s="108"/>
      <c r="C26" s="51"/>
      <c r="D26" s="37"/>
      <c r="E26" s="37"/>
      <c r="F26" s="37"/>
      <c r="G26" s="111"/>
      <c r="H26" s="112"/>
      <c r="I26" s="112"/>
      <c r="J26" s="100"/>
      <c r="K26" s="31"/>
      <c r="L26" s="31"/>
      <c r="M26" s="31"/>
      <c r="N26" s="31"/>
      <c r="O26" s="31"/>
      <c r="P26" s="88"/>
      <c r="Q26" s="89"/>
      <c r="R26" s="85"/>
    </row>
    <row r="27" spans="1:18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1"/>
      <c r="N27" s="33"/>
      <c r="O27" s="33"/>
      <c r="P27" s="33"/>
      <c r="Q27" s="33"/>
      <c r="R27" s="34" t="s">
        <v>48</v>
      </c>
    </row>
    <row r="28" spans="1:18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35"/>
      <c r="M28" s="35"/>
      <c r="N28" s="35"/>
      <c r="O28" s="96" t="s">
        <v>49</v>
      </c>
      <c r="P28" s="97"/>
      <c r="Q28" s="98"/>
      <c r="R28" s="45">
        <f>ROUNDDOWN(R25/110*100,0)</f>
        <v>0</v>
      </c>
    </row>
    <row r="29" spans="1:18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1"/>
      <c r="N29" s="33"/>
      <c r="O29" s="33"/>
      <c r="P29" s="33"/>
      <c r="Q29" s="33"/>
      <c r="R29" s="34"/>
    </row>
    <row r="30" spans="1:18" ht="15" customHeight="1" x14ac:dyDescent="0.15">
      <c r="A30" s="103" t="s">
        <v>52</v>
      </c>
      <c r="B30" s="78" t="s">
        <v>22</v>
      </c>
      <c r="C30" s="9">
        <v>600</v>
      </c>
      <c r="D30" s="69"/>
      <c r="E30" s="10">
        <v>1</v>
      </c>
      <c r="F30" s="11">
        <f>ROUND(C30*D30*E30,2)</f>
        <v>0</v>
      </c>
      <c r="G30" s="9">
        <v>600</v>
      </c>
      <c r="H30" s="69"/>
      <c r="I30" s="16">
        <f t="shared" ref="I30:I32" si="9">ROUND(G30*H30,2)</f>
        <v>0</v>
      </c>
      <c r="J30" s="12"/>
      <c r="K30" s="13"/>
      <c r="L30" s="14"/>
      <c r="M30" s="70">
        <v>0</v>
      </c>
      <c r="N30" s="71"/>
      <c r="O30" s="15">
        <f>ROUND(M30*N30,2)</f>
        <v>0</v>
      </c>
      <c r="P30" s="81">
        <f>SUM(L30,O30)</f>
        <v>0</v>
      </c>
      <c r="Q30" s="17"/>
      <c r="R30" s="18">
        <f t="shared" ref="R30:R41" si="10">ROUNDDOWN(F30+I30+P30-Q30,0)</f>
        <v>0</v>
      </c>
    </row>
    <row r="31" spans="1:18" ht="15" customHeight="1" x14ac:dyDescent="0.15">
      <c r="A31" s="104"/>
      <c r="B31" s="50" t="s">
        <v>23</v>
      </c>
      <c r="C31" s="19">
        <f>C30</f>
        <v>600</v>
      </c>
      <c r="D31" s="20"/>
      <c r="E31" s="21">
        <v>1</v>
      </c>
      <c r="F31" s="22">
        <f t="shared" ref="F31:F33" si="11">ROUND(C31*D31*E31,2)</f>
        <v>0</v>
      </c>
      <c r="G31" s="19">
        <f>G30</f>
        <v>600</v>
      </c>
      <c r="H31" s="20"/>
      <c r="I31" s="28">
        <f t="shared" si="9"/>
        <v>0</v>
      </c>
      <c r="J31" s="23"/>
      <c r="K31" s="24"/>
      <c r="L31" s="25"/>
      <c r="M31" s="26">
        <v>4000</v>
      </c>
      <c r="N31" s="20"/>
      <c r="O31" s="27">
        <f>ROUND(M31*N31,2)</f>
        <v>0</v>
      </c>
      <c r="P31" s="82">
        <f>SUM(L31,O31)</f>
        <v>0</v>
      </c>
      <c r="Q31" s="29"/>
      <c r="R31" s="30">
        <f t="shared" si="10"/>
        <v>0</v>
      </c>
    </row>
    <row r="32" spans="1:18" ht="15" customHeight="1" x14ac:dyDescent="0.15">
      <c r="A32" s="104"/>
      <c r="B32" s="50" t="s">
        <v>24</v>
      </c>
      <c r="C32" s="19">
        <f>C31</f>
        <v>600</v>
      </c>
      <c r="D32" s="20"/>
      <c r="E32" s="21">
        <v>1</v>
      </c>
      <c r="F32" s="22">
        <f t="shared" si="11"/>
        <v>0</v>
      </c>
      <c r="G32" s="19">
        <f>G31</f>
        <v>600</v>
      </c>
      <c r="H32" s="20"/>
      <c r="I32" s="28">
        <f t="shared" si="9"/>
        <v>0</v>
      </c>
      <c r="J32" s="23"/>
      <c r="K32" s="24"/>
      <c r="L32" s="25"/>
      <c r="M32" s="26">
        <v>0</v>
      </c>
      <c r="N32" s="20"/>
      <c r="O32" s="27">
        <f>ROUND(M32*N32,2)</f>
        <v>0</v>
      </c>
      <c r="P32" s="82">
        <f t="shared" ref="P32:P40" si="12">SUM(L32,O32)</f>
        <v>0</v>
      </c>
      <c r="Q32" s="29"/>
      <c r="R32" s="30">
        <f t="shared" si="10"/>
        <v>0</v>
      </c>
    </row>
    <row r="33" spans="1:18" ht="15" customHeight="1" x14ac:dyDescent="0.15">
      <c r="A33" s="104"/>
      <c r="B33" s="50" t="s">
        <v>12</v>
      </c>
      <c r="C33" s="19">
        <f t="shared" ref="C33:C41" si="13">C32</f>
        <v>600</v>
      </c>
      <c r="D33" s="20"/>
      <c r="E33" s="21">
        <v>1</v>
      </c>
      <c r="F33" s="22">
        <f t="shared" si="11"/>
        <v>0</v>
      </c>
      <c r="G33" s="19">
        <f t="shared" ref="G33:G41" si="14">G32</f>
        <v>600</v>
      </c>
      <c r="H33" s="20"/>
      <c r="I33" s="28">
        <f>ROUND(G33*H33,2)</f>
        <v>0</v>
      </c>
      <c r="J33" s="26">
        <v>3000</v>
      </c>
      <c r="K33" s="20"/>
      <c r="L33" s="20">
        <f>ROUND(J33*K33,2)</f>
        <v>0</v>
      </c>
      <c r="M33" s="23"/>
      <c r="N33" s="24"/>
      <c r="O33" s="25"/>
      <c r="P33" s="82">
        <f t="shared" si="12"/>
        <v>0</v>
      </c>
      <c r="Q33" s="29"/>
      <c r="R33" s="30">
        <f t="shared" si="10"/>
        <v>0</v>
      </c>
    </row>
    <row r="34" spans="1:18" ht="15" customHeight="1" x14ac:dyDescent="0.15">
      <c r="A34" s="104"/>
      <c r="B34" s="50" t="s">
        <v>13</v>
      </c>
      <c r="C34" s="19">
        <f t="shared" si="13"/>
        <v>600</v>
      </c>
      <c r="D34" s="20"/>
      <c r="E34" s="21">
        <v>1</v>
      </c>
      <c r="F34" s="22">
        <f>ROUND(C34*D34*E34,2)</f>
        <v>0</v>
      </c>
      <c r="G34" s="19">
        <f t="shared" si="14"/>
        <v>600</v>
      </c>
      <c r="H34" s="20"/>
      <c r="I34" s="28">
        <f t="shared" ref="I34:I41" si="15">ROUND(G34*H34,2)</f>
        <v>0</v>
      </c>
      <c r="J34" s="26">
        <v>21000</v>
      </c>
      <c r="K34" s="20"/>
      <c r="L34" s="20">
        <f t="shared" ref="L34:L35" si="16">ROUND(J34*K34,2)</f>
        <v>0</v>
      </c>
      <c r="M34" s="23"/>
      <c r="N34" s="24"/>
      <c r="O34" s="25"/>
      <c r="P34" s="82">
        <f t="shared" si="12"/>
        <v>0</v>
      </c>
      <c r="Q34" s="29"/>
      <c r="R34" s="30">
        <f t="shared" si="10"/>
        <v>0</v>
      </c>
    </row>
    <row r="35" spans="1:18" ht="15" customHeight="1" x14ac:dyDescent="0.15">
      <c r="A35" s="104"/>
      <c r="B35" s="50" t="s">
        <v>14</v>
      </c>
      <c r="C35" s="19">
        <f t="shared" si="13"/>
        <v>600</v>
      </c>
      <c r="D35" s="20"/>
      <c r="E35" s="21">
        <v>1</v>
      </c>
      <c r="F35" s="22">
        <f t="shared" ref="F35:F41" si="17">ROUND(C35*D35*E35,2)</f>
        <v>0</v>
      </c>
      <c r="G35" s="19">
        <f t="shared" si="14"/>
        <v>600</v>
      </c>
      <c r="H35" s="20"/>
      <c r="I35" s="28">
        <f t="shared" si="15"/>
        <v>0</v>
      </c>
      <c r="J35" s="26">
        <v>43000</v>
      </c>
      <c r="K35" s="20"/>
      <c r="L35" s="20">
        <f t="shared" si="16"/>
        <v>0</v>
      </c>
      <c r="M35" s="23"/>
      <c r="N35" s="24"/>
      <c r="O35" s="25"/>
      <c r="P35" s="82">
        <f t="shared" si="12"/>
        <v>0</v>
      </c>
      <c r="Q35" s="29"/>
      <c r="R35" s="30">
        <f t="shared" si="10"/>
        <v>0</v>
      </c>
    </row>
    <row r="36" spans="1:18" ht="15" customHeight="1" x14ac:dyDescent="0.15">
      <c r="A36" s="104"/>
      <c r="B36" s="50" t="s">
        <v>15</v>
      </c>
      <c r="C36" s="19">
        <f t="shared" si="13"/>
        <v>600</v>
      </c>
      <c r="D36" s="20"/>
      <c r="E36" s="21">
        <v>1</v>
      </c>
      <c r="F36" s="22">
        <f t="shared" si="17"/>
        <v>0</v>
      </c>
      <c r="G36" s="19">
        <f t="shared" si="14"/>
        <v>600</v>
      </c>
      <c r="H36" s="20"/>
      <c r="I36" s="28">
        <f t="shared" si="15"/>
        <v>0</v>
      </c>
      <c r="J36" s="23"/>
      <c r="K36" s="24"/>
      <c r="L36" s="25"/>
      <c r="M36" s="26">
        <v>34000</v>
      </c>
      <c r="N36" s="20"/>
      <c r="O36" s="27">
        <f t="shared" ref="O36:O41" si="18">ROUND(M36*N36,2)</f>
        <v>0</v>
      </c>
      <c r="P36" s="82">
        <f t="shared" si="12"/>
        <v>0</v>
      </c>
      <c r="Q36" s="29"/>
      <c r="R36" s="30">
        <f t="shared" si="10"/>
        <v>0</v>
      </c>
    </row>
    <row r="37" spans="1:18" ht="15" customHeight="1" x14ac:dyDescent="0.15">
      <c r="A37" s="104"/>
      <c r="B37" s="50" t="s">
        <v>16</v>
      </c>
      <c r="C37" s="19">
        <f t="shared" si="13"/>
        <v>600</v>
      </c>
      <c r="D37" s="20"/>
      <c r="E37" s="21">
        <v>1</v>
      </c>
      <c r="F37" s="22">
        <f t="shared" si="17"/>
        <v>0</v>
      </c>
      <c r="G37" s="19">
        <f t="shared" si="14"/>
        <v>600</v>
      </c>
      <c r="H37" s="20"/>
      <c r="I37" s="28">
        <f t="shared" si="15"/>
        <v>0</v>
      </c>
      <c r="J37" s="23"/>
      <c r="K37" s="24"/>
      <c r="L37" s="25"/>
      <c r="M37" s="26">
        <v>0</v>
      </c>
      <c r="N37" s="20"/>
      <c r="O37" s="27">
        <f t="shared" si="18"/>
        <v>0</v>
      </c>
      <c r="P37" s="82">
        <f t="shared" si="12"/>
        <v>0</v>
      </c>
      <c r="Q37" s="29"/>
      <c r="R37" s="30">
        <f t="shared" si="10"/>
        <v>0</v>
      </c>
    </row>
    <row r="38" spans="1:18" ht="15" customHeight="1" x14ac:dyDescent="0.15">
      <c r="A38" s="104"/>
      <c r="B38" s="50" t="s">
        <v>17</v>
      </c>
      <c r="C38" s="19">
        <f t="shared" si="13"/>
        <v>600</v>
      </c>
      <c r="D38" s="20"/>
      <c r="E38" s="21">
        <v>1</v>
      </c>
      <c r="F38" s="22">
        <f t="shared" si="17"/>
        <v>0</v>
      </c>
      <c r="G38" s="19">
        <f t="shared" si="14"/>
        <v>600</v>
      </c>
      <c r="H38" s="20"/>
      <c r="I38" s="28">
        <f t="shared" si="15"/>
        <v>0</v>
      </c>
      <c r="J38" s="23"/>
      <c r="K38" s="24"/>
      <c r="L38" s="25"/>
      <c r="M38" s="26">
        <v>0</v>
      </c>
      <c r="N38" s="20"/>
      <c r="O38" s="27">
        <f t="shared" si="18"/>
        <v>0</v>
      </c>
      <c r="P38" s="82">
        <f t="shared" si="12"/>
        <v>0</v>
      </c>
      <c r="Q38" s="29"/>
      <c r="R38" s="30">
        <f t="shared" si="10"/>
        <v>0</v>
      </c>
    </row>
    <row r="39" spans="1:18" ht="15" customHeight="1" x14ac:dyDescent="0.15">
      <c r="A39" s="104"/>
      <c r="B39" s="50" t="s">
        <v>18</v>
      </c>
      <c r="C39" s="19">
        <f t="shared" si="13"/>
        <v>600</v>
      </c>
      <c r="D39" s="20"/>
      <c r="E39" s="21">
        <v>1</v>
      </c>
      <c r="F39" s="22">
        <f t="shared" si="17"/>
        <v>0</v>
      </c>
      <c r="G39" s="19">
        <f t="shared" si="14"/>
        <v>600</v>
      </c>
      <c r="H39" s="20"/>
      <c r="I39" s="28">
        <f t="shared" si="15"/>
        <v>0</v>
      </c>
      <c r="J39" s="23"/>
      <c r="K39" s="24"/>
      <c r="L39" s="25"/>
      <c r="M39" s="26">
        <v>0</v>
      </c>
      <c r="N39" s="20"/>
      <c r="O39" s="27">
        <f t="shared" si="18"/>
        <v>0</v>
      </c>
      <c r="P39" s="82">
        <f t="shared" si="12"/>
        <v>0</v>
      </c>
      <c r="Q39" s="29"/>
      <c r="R39" s="30">
        <f t="shared" si="10"/>
        <v>0</v>
      </c>
    </row>
    <row r="40" spans="1:18" ht="15" customHeight="1" x14ac:dyDescent="0.15">
      <c r="A40" s="104"/>
      <c r="B40" s="50" t="s">
        <v>19</v>
      </c>
      <c r="C40" s="19">
        <f t="shared" si="13"/>
        <v>600</v>
      </c>
      <c r="D40" s="20"/>
      <c r="E40" s="21">
        <v>1</v>
      </c>
      <c r="F40" s="22">
        <f t="shared" si="17"/>
        <v>0</v>
      </c>
      <c r="G40" s="19">
        <f t="shared" si="14"/>
        <v>600</v>
      </c>
      <c r="H40" s="20"/>
      <c r="I40" s="28">
        <f t="shared" si="15"/>
        <v>0</v>
      </c>
      <c r="J40" s="23"/>
      <c r="K40" s="24"/>
      <c r="L40" s="25"/>
      <c r="M40" s="26">
        <v>0</v>
      </c>
      <c r="N40" s="20"/>
      <c r="O40" s="27">
        <f t="shared" si="18"/>
        <v>0</v>
      </c>
      <c r="P40" s="82">
        <f t="shared" si="12"/>
        <v>0</v>
      </c>
      <c r="Q40" s="29"/>
      <c r="R40" s="30">
        <f t="shared" si="10"/>
        <v>0</v>
      </c>
    </row>
    <row r="41" spans="1:18" ht="15" customHeight="1" thickBot="1" x14ac:dyDescent="0.2">
      <c r="A41" s="104"/>
      <c r="B41" s="54" t="s">
        <v>25</v>
      </c>
      <c r="C41" s="55">
        <f t="shared" si="13"/>
        <v>600</v>
      </c>
      <c r="D41" s="72"/>
      <c r="E41" s="56">
        <v>1</v>
      </c>
      <c r="F41" s="57">
        <f t="shared" si="17"/>
        <v>0</v>
      </c>
      <c r="G41" s="55">
        <f t="shared" si="14"/>
        <v>600</v>
      </c>
      <c r="H41" s="72"/>
      <c r="I41" s="58">
        <f t="shared" si="15"/>
        <v>0</v>
      </c>
      <c r="J41" s="59"/>
      <c r="K41" s="60"/>
      <c r="L41" s="61"/>
      <c r="M41" s="66">
        <v>0</v>
      </c>
      <c r="N41" s="72"/>
      <c r="O41" s="62">
        <f t="shared" si="18"/>
        <v>0</v>
      </c>
      <c r="P41" s="83">
        <f>SUM(L41,O41)</f>
        <v>0</v>
      </c>
      <c r="Q41" s="63"/>
      <c r="R41" s="64">
        <f t="shared" si="10"/>
        <v>0</v>
      </c>
    </row>
    <row r="42" spans="1:18" ht="12" customHeight="1" x14ac:dyDescent="0.15">
      <c r="A42" s="105"/>
      <c r="B42" s="107" t="s">
        <v>20</v>
      </c>
      <c r="C42" s="53"/>
      <c r="D42" s="34"/>
      <c r="E42" s="34"/>
      <c r="F42" s="34"/>
      <c r="G42" s="109" t="s">
        <v>55</v>
      </c>
      <c r="H42" s="110"/>
      <c r="I42" s="110"/>
      <c r="J42" s="99">
        <f>SUM(J30:J41,M30:M41)</f>
        <v>105000</v>
      </c>
      <c r="K42" s="35"/>
      <c r="L42" s="35"/>
      <c r="M42" s="35"/>
      <c r="N42" s="35"/>
      <c r="O42" s="35"/>
      <c r="P42" s="86" t="s">
        <v>59</v>
      </c>
      <c r="Q42" s="87"/>
      <c r="R42" s="84">
        <f>SUM(R30:R41)</f>
        <v>0</v>
      </c>
    </row>
    <row r="43" spans="1:18" ht="12" customHeight="1" thickBot="1" x14ac:dyDescent="0.2">
      <c r="A43" s="106"/>
      <c r="B43" s="108"/>
      <c r="C43" s="51"/>
      <c r="D43" s="37"/>
      <c r="E43" s="37"/>
      <c r="F43" s="37"/>
      <c r="G43" s="111"/>
      <c r="H43" s="112"/>
      <c r="I43" s="112"/>
      <c r="J43" s="100"/>
      <c r="K43" s="31"/>
      <c r="L43" s="31"/>
      <c r="M43" s="31"/>
      <c r="N43" s="31"/>
      <c r="O43" s="31"/>
      <c r="P43" s="88"/>
      <c r="Q43" s="89"/>
      <c r="R43" s="85"/>
    </row>
    <row r="44" spans="1:18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1"/>
      <c r="N44" s="33"/>
      <c r="O44" s="33"/>
      <c r="P44" s="33"/>
      <c r="Q44" s="33"/>
      <c r="R44" s="34" t="s">
        <v>48</v>
      </c>
    </row>
    <row r="45" spans="1:18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35"/>
      <c r="M45" s="35"/>
      <c r="N45" s="35"/>
      <c r="O45" s="96" t="s">
        <v>49</v>
      </c>
      <c r="P45" s="97"/>
      <c r="Q45" s="98"/>
      <c r="R45" s="42">
        <f>ROUNDDOWN(R42/110*100,0)</f>
        <v>0</v>
      </c>
    </row>
    <row r="46" spans="1:18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41"/>
      <c r="N46" s="36"/>
      <c r="O46" s="36"/>
      <c r="P46" s="36"/>
      <c r="Q46" s="36"/>
      <c r="R46" s="37"/>
    </row>
    <row r="47" spans="1:18" ht="15" customHeight="1" x14ac:dyDescent="0.15">
      <c r="A47" s="103" t="s">
        <v>53</v>
      </c>
      <c r="B47" s="78" t="s">
        <v>22</v>
      </c>
      <c r="C47" s="9">
        <v>600</v>
      </c>
      <c r="D47" s="69"/>
      <c r="E47" s="10">
        <v>1</v>
      </c>
      <c r="F47" s="11">
        <f>ROUND(C47*D47*E47,2)</f>
        <v>0</v>
      </c>
      <c r="G47" s="9">
        <v>600</v>
      </c>
      <c r="H47" s="69"/>
      <c r="I47" s="16">
        <f t="shared" ref="I47:I49" si="19">ROUND(G47*H47,2)</f>
        <v>0</v>
      </c>
      <c r="J47" s="12"/>
      <c r="K47" s="13"/>
      <c r="L47" s="14"/>
      <c r="M47" s="70">
        <v>0</v>
      </c>
      <c r="N47" s="71"/>
      <c r="O47" s="15">
        <f>ROUND(M47*N47,2)</f>
        <v>0</v>
      </c>
      <c r="P47" s="81">
        <f>SUM(L47,O47)</f>
        <v>0</v>
      </c>
      <c r="Q47" s="17"/>
      <c r="R47" s="18">
        <f t="shared" ref="R47:R58" si="20">ROUNDDOWN(F47+I47+P47-Q47,0)</f>
        <v>0</v>
      </c>
    </row>
    <row r="48" spans="1:18" ht="15" customHeight="1" x14ac:dyDescent="0.15">
      <c r="A48" s="104"/>
      <c r="B48" s="50" t="s">
        <v>23</v>
      </c>
      <c r="C48" s="19">
        <f>C47</f>
        <v>600</v>
      </c>
      <c r="D48" s="20"/>
      <c r="E48" s="21">
        <v>1</v>
      </c>
      <c r="F48" s="22">
        <f t="shared" ref="F48:F50" si="21">ROUND(C48*D48*E48,2)</f>
        <v>0</v>
      </c>
      <c r="G48" s="19">
        <f>G47</f>
        <v>600</v>
      </c>
      <c r="H48" s="20"/>
      <c r="I48" s="28">
        <f t="shared" si="19"/>
        <v>0</v>
      </c>
      <c r="J48" s="23"/>
      <c r="K48" s="24"/>
      <c r="L48" s="25"/>
      <c r="M48" s="26">
        <v>4000</v>
      </c>
      <c r="N48" s="20"/>
      <c r="O48" s="27">
        <f>ROUND(M48*N48,2)</f>
        <v>0</v>
      </c>
      <c r="P48" s="82">
        <f>SUM(L48,O48)</f>
        <v>0</v>
      </c>
      <c r="Q48" s="29"/>
      <c r="R48" s="30">
        <f t="shared" si="20"/>
        <v>0</v>
      </c>
    </row>
    <row r="49" spans="1:18" ht="15" customHeight="1" x14ac:dyDescent="0.15">
      <c r="A49" s="104"/>
      <c r="B49" s="50" t="s">
        <v>24</v>
      </c>
      <c r="C49" s="19">
        <f>C48</f>
        <v>600</v>
      </c>
      <c r="D49" s="20"/>
      <c r="E49" s="21">
        <v>1</v>
      </c>
      <c r="F49" s="22">
        <f t="shared" si="21"/>
        <v>0</v>
      </c>
      <c r="G49" s="19">
        <f>G48</f>
        <v>600</v>
      </c>
      <c r="H49" s="20"/>
      <c r="I49" s="28">
        <f t="shared" si="19"/>
        <v>0</v>
      </c>
      <c r="J49" s="23"/>
      <c r="K49" s="24"/>
      <c r="L49" s="25"/>
      <c r="M49" s="26">
        <v>0</v>
      </c>
      <c r="N49" s="20"/>
      <c r="O49" s="27">
        <f>ROUND(M49*N49,2)</f>
        <v>0</v>
      </c>
      <c r="P49" s="82">
        <f t="shared" ref="P49:P57" si="22">SUM(L49,O49)</f>
        <v>0</v>
      </c>
      <c r="Q49" s="29"/>
      <c r="R49" s="30">
        <f t="shared" si="20"/>
        <v>0</v>
      </c>
    </row>
    <row r="50" spans="1:18" ht="15" customHeight="1" x14ac:dyDescent="0.15">
      <c r="A50" s="104"/>
      <c r="B50" s="50" t="s">
        <v>12</v>
      </c>
      <c r="C50" s="19">
        <f t="shared" ref="C50:C58" si="23">C49</f>
        <v>600</v>
      </c>
      <c r="D50" s="20"/>
      <c r="E50" s="21">
        <v>1</v>
      </c>
      <c r="F50" s="22">
        <f t="shared" si="21"/>
        <v>0</v>
      </c>
      <c r="G50" s="19">
        <f t="shared" ref="G50:G58" si="24">G49</f>
        <v>600</v>
      </c>
      <c r="H50" s="20"/>
      <c r="I50" s="28">
        <f>ROUND(G50*H50,2)</f>
        <v>0</v>
      </c>
      <c r="J50" s="26">
        <v>3000</v>
      </c>
      <c r="K50" s="20"/>
      <c r="L50" s="20">
        <f>ROUND(J50*K50,2)</f>
        <v>0</v>
      </c>
      <c r="M50" s="23"/>
      <c r="N50" s="24"/>
      <c r="O50" s="25"/>
      <c r="P50" s="82">
        <f t="shared" si="22"/>
        <v>0</v>
      </c>
      <c r="Q50" s="29"/>
      <c r="R50" s="30">
        <f t="shared" si="20"/>
        <v>0</v>
      </c>
    </row>
    <row r="51" spans="1:18" ht="15" customHeight="1" x14ac:dyDescent="0.15">
      <c r="A51" s="104"/>
      <c r="B51" s="50" t="s">
        <v>13</v>
      </c>
      <c r="C51" s="19">
        <f t="shared" si="23"/>
        <v>600</v>
      </c>
      <c r="D51" s="20"/>
      <c r="E51" s="21">
        <v>1</v>
      </c>
      <c r="F51" s="22">
        <f>ROUND(C51*D51*E51,2)</f>
        <v>0</v>
      </c>
      <c r="G51" s="19">
        <f t="shared" si="24"/>
        <v>600</v>
      </c>
      <c r="H51" s="20"/>
      <c r="I51" s="28">
        <f t="shared" ref="I51:I58" si="25">ROUND(G51*H51,2)</f>
        <v>0</v>
      </c>
      <c r="J51" s="26">
        <v>21000</v>
      </c>
      <c r="K51" s="20"/>
      <c r="L51" s="20">
        <f t="shared" ref="L51:L52" si="26">ROUND(J51*K51,2)</f>
        <v>0</v>
      </c>
      <c r="M51" s="23"/>
      <c r="N51" s="24"/>
      <c r="O51" s="25"/>
      <c r="P51" s="82">
        <f t="shared" si="22"/>
        <v>0</v>
      </c>
      <c r="Q51" s="29"/>
      <c r="R51" s="30">
        <f t="shared" si="20"/>
        <v>0</v>
      </c>
    </row>
    <row r="52" spans="1:18" ht="15" customHeight="1" x14ac:dyDescent="0.15">
      <c r="A52" s="104"/>
      <c r="B52" s="50" t="s">
        <v>14</v>
      </c>
      <c r="C52" s="19">
        <f t="shared" si="23"/>
        <v>600</v>
      </c>
      <c r="D52" s="20"/>
      <c r="E52" s="21">
        <v>1</v>
      </c>
      <c r="F52" s="22">
        <f t="shared" ref="F52:F58" si="27">ROUND(C52*D52*E52,2)</f>
        <v>0</v>
      </c>
      <c r="G52" s="19">
        <f t="shared" si="24"/>
        <v>600</v>
      </c>
      <c r="H52" s="20"/>
      <c r="I52" s="28">
        <f t="shared" si="25"/>
        <v>0</v>
      </c>
      <c r="J52" s="26">
        <v>43000</v>
      </c>
      <c r="K52" s="20"/>
      <c r="L52" s="20">
        <f t="shared" si="26"/>
        <v>0</v>
      </c>
      <c r="M52" s="23"/>
      <c r="N52" s="24"/>
      <c r="O52" s="25"/>
      <c r="P52" s="82">
        <f t="shared" si="22"/>
        <v>0</v>
      </c>
      <c r="Q52" s="29"/>
      <c r="R52" s="30">
        <f t="shared" si="20"/>
        <v>0</v>
      </c>
    </row>
    <row r="53" spans="1:18" ht="15" customHeight="1" x14ac:dyDescent="0.15">
      <c r="A53" s="104"/>
      <c r="B53" s="50" t="s">
        <v>15</v>
      </c>
      <c r="C53" s="19">
        <f t="shared" si="23"/>
        <v>600</v>
      </c>
      <c r="D53" s="20"/>
      <c r="E53" s="21">
        <v>1</v>
      </c>
      <c r="F53" s="22">
        <f t="shared" si="27"/>
        <v>0</v>
      </c>
      <c r="G53" s="19">
        <f t="shared" si="24"/>
        <v>600</v>
      </c>
      <c r="H53" s="20"/>
      <c r="I53" s="28">
        <f t="shared" si="25"/>
        <v>0</v>
      </c>
      <c r="J53" s="23"/>
      <c r="K53" s="24"/>
      <c r="L53" s="25"/>
      <c r="M53" s="26">
        <v>34000</v>
      </c>
      <c r="N53" s="20"/>
      <c r="O53" s="27">
        <f t="shared" ref="O53:O58" si="28">ROUND(M53*N53,2)</f>
        <v>0</v>
      </c>
      <c r="P53" s="82">
        <f t="shared" si="22"/>
        <v>0</v>
      </c>
      <c r="Q53" s="29"/>
      <c r="R53" s="30">
        <f t="shared" si="20"/>
        <v>0</v>
      </c>
    </row>
    <row r="54" spans="1:18" ht="15" customHeight="1" x14ac:dyDescent="0.15">
      <c r="A54" s="104"/>
      <c r="B54" s="50" t="s">
        <v>16</v>
      </c>
      <c r="C54" s="19">
        <f t="shared" si="23"/>
        <v>600</v>
      </c>
      <c r="D54" s="20"/>
      <c r="E54" s="21">
        <v>1</v>
      </c>
      <c r="F54" s="22">
        <f t="shared" si="27"/>
        <v>0</v>
      </c>
      <c r="G54" s="19">
        <f t="shared" si="24"/>
        <v>600</v>
      </c>
      <c r="H54" s="20"/>
      <c r="I54" s="28">
        <f t="shared" si="25"/>
        <v>0</v>
      </c>
      <c r="J54" s="23"/>
      <c r="K54" s="24"/>
      <c r="L54" s="25"/>
      <c r="M54" s="26">
        <v>0</v>
      </c>
      <c r="N54" s="20"/>
      <c r="O54" s="27">
        <f t="shared" si="28"/>
        <v>0</v>
      </c>
      <c r="P54" s="82">
        <f t="shared" si="22"/>
        <v>0</v>
      </c>
      <c r="Q54" s="29"/>
      <c r="R54" s="30">
        <f t="shared" si="20"/>
        <v>0</v>
      </c>
    </row>
    <row r="55" spans="1:18" ht="15" customHeight="1" x14ac:dyDescent="0.15">
      <c r="A55" s="104"/>
      <c r="B55" s="50" t="s">
        <v>17</v>
      </c>
      <c r="C55" s="19">
        <f t="shared" si="23"/>
        <v>600</v>
      </c>
      <c r="D55" s="20"/>
      <c r="E55" s="21">
        <v>1</v>
      </c>
      <c r="F55" s="22">
        <f t="shared" si="27"/>
        <v>0</v>
      </c>
      <c r="G55" s="19">
        <f t="shared" si="24"/>
        <v>600</v>
      </c>
      <c r="H55" s="20"/>
      <c r="I55" s="28">
        <f t="shared" si="25"/>
        <v>0</v>
      </c>
      <c r="J55" s="23"/>
      <c r="K55" s="24"/>
      <c r="L55" s="25"/>
      <c r="M55" s="26">
        <v>0</v>
      </c>
      <c r="N55" s="20"/>
      <c r="O55" s="27">
        <f t="shared" si="28"/>
        <v>0</v>
      </c>
      <c r="P55" s="82">
        <f t="shared" si="22"/>
        <v>0</v>
      </c>
      <c r="Q55" s="29"/>
      <c r="R55" s="30">
        <f t="shared" si="20"/>
        <v>0</v>
      </c>
    </row>
    <row r="56" spans="1:18" ht="15" customHeight="1" x14ac:dyDescent="0.15">
      <c r="A56" s="104"/>
      <c r="B56" s="50" t="s">
        <v>18</v>
      </c>
      <c r="C56" s="19">
        <f t="shared" si="23"/>
        <v>600</v>
      </c>
      <c r="D56" s="20"/>
      <c r="E56" s="21">
        <v>1</v>
      </c>
      <c r="F56" s="22">
        <f t="shared" si="27"/>
        <v>0</v>
      </c>
      <c r="G56" s="19">
        <f t="shared" si="24"/>
        <v>600</v>
      </c>
      <c r="H56" s="20"/>
      <c r="I56" s="28">
        <f t="shared" si="25"/>
        <v>0</v>
      </c>
      <c r="J56" s="23"/>
      <c r="K56" s="24"/>
      <c r="L56" s="25"/>
      <c r="M56" s="26">
        <v>0</v>
      </c>
      <c r="N56" s="20"/>
      <c r="O56" s="27">
        <f t="shared" si="28"/>
        <v>0</v>
      </c>
      <c r="P56" s="82">
        <f t="shared" si="22"/>
        <v>0</v>
      </c>
      <c r="Q56" s="29"/>
      <c r="R56" s="30">
        <f t="shared" si="20"/>
        <v>0</v>
      </c>
    </row>
    <row r="57" spans="1:18" ht="15" customHeight="1" x14ac:dyDescent="0.15">
      <c r="A57" s="104"/>
      <c r="B57" s="50" t="s">
        <v>19</v>
      </c>
      <c r="C57" s="19">
        <f t="shared" si="23"/>
        <v>600</v>
      </c>
      <c r="D57" s="20"/>
      <c r="E57" s="21">
        <v>1</v>
      </c>
      <c r="F57" s="22">
        <f t="shared" si="27"/>
        <v>0</v>
      </c>
      <c r="G57" s="19">
        <f t="shared" si="24"/>
        <v>600</v>
      </c>
      <c r="H57" s="20"/>
      <c r="I57" s="28">
        <f t="shared" si="25"/>
        <v>0</v>
      </c>
      <c r="J57" s="23"/>
      <c r="K57" s="24"/>
      <c r="L57" s="25"/>
      <c r="M57" s="26">
        <v>0</v>
      </c>
      <c r="N57" s="20"/>
      <c r="O57" s="27">
        <f t="shared" si="28"/>
        <v>0</v>
      </c>
      <c r="P57" s="82">
        <f t="shared" si="22"/>
        <v>0</v>
      </c>
      <c r="Q57" s="29"/>
      <c r="R57" s="30">
        <f t="shared" si="20"/>
        <v>0</v>
      </c>
    </row>
    <row r="58" spans="1:18" ht="15" customHeight="1" thickBot="1" x14ac:dyDescent="0.2">
      <c r="A58" s="104"/>
      <c r="B58" s="54" t="s">
        <v>25</v>
      </c>
      <c r="C58" s="55">
        <f t="shared" si="23"/>
        <v>600</v>
      </c>
      <c r="D58" s="72"/>
      <c r="E58" s="56">
        <v>1</v>
      </c>
      <c r="F58" s="57">
        <f t="shared" si="27"/>
        <v>0</v>
      </c>
      <c r="G58" s="55">
        <f t="shared" si="24"/>
        <v>600</v>
      </c>
      <c r="H58" s="72"/>
      <c r="I58" s="58">
        <f t="shared" si="25"/>
        <v>0</v>
      </c>
      <c r="J58" s="59"/>
      <c r="K58" s="60"/>
      <c r="L58" s="61"/>
      <c r="M58" s="66">
        <v>0</v>
      </c>
      <c r="N58" s="72"/>
      <c r="O58" s="62">
        <f t="shared" si="28"/>
        <v>0</v>
      </c>
      <c r="P58" s="83">
        <f>SUM(L58,O58)</f>
        <v>0</v>
      </c>
      <c r="Q58" s="63"/>
      <c r="R58" s="64">
        <f t="shared" si="20"/>
        <v>0</v>
      </c>
    </row>
    <row r="59" spans="1:18" ht="12" customHeight="1" x14ac:dyDescent="0.15">
      <c r="A59" s="105"/>
      <c r="B59" s="107" t="s">
        <v>20</v>
      </c>
      <c r="C59" s="53"/>
      <c r="D59" s="34"/>
      <c r="E59" s="34"/>
      <c r="F59" s="34"/>
      <c r="G59" s="109" t="s">
        <v>54</v>
      </c>
      <c r="H59" s="110"/>
      <c r="I59" s="110"/>
      <c r="J59" s="99">
        <f>SUM(J47:J58,M47:M58)</f>
        <v>105000</v>
      </c>
      <c r="K59" s="35"/>
      <c r="L59" s="35"/>
      <c r="M59" s="35"/>
      <c r="N59" s="35"/>
      <c r="O59" s="35"/>
      <c r="P59" s="86" t="s">
        <v>60</v>
      </c>
      <c r="Q59" s="87"/>
      <c r="R59" s="84">
        <f>SUM(R47:R58)</f>
        <v>0</v>
      </c>
    </row>
    <row r="60" spans="1:18" ht="12" customHeight="1" thickBot="1" x14ac:dyDescent="0.2">
      <c r="A60" s="106"/>
      <c r="B60" s="108"/>
      <c r="C60" s="51"/>
      <c r="D60" s="37"/>
      <c r="E60" s="37"/>
      <c r="F60" s="37"/>
      <c r="G60" s="111"/>
      <c r="H60" s="112"/>
      <c r="I60" s="112"/>
      <c r="J60" s="100"/>
      <c r="K60" s="31"/>
      <c r="L60" s="31"/>
      <c r="M60" s="31"/>
      <c r="N60" s="31"/>
      <c r="O60" s="31"/>
      <c r="P60" s="88"/>
      <c r="Q60" s="89"/>
      <c r="R60" s="85"/>
    </row>
    <row r="61" spans="1:18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1"/>
      <c r="N61" s="33"/>
      <c r="O61" s="33"/>
      <c r="P61" s="33"/>
      <c r="Q61" s="33"/>
      <c r="R61" s="34" t="s">
        <v>48</v>
      </c>
    </row>
    <row r="62" spans="1:18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35"/>
      <c r="M62" s="35"/>
      <c r="N62" s="35"/>
      <c r="O62" s="96" t="s">
        <v>49</v>
      </c>
      <c r="P62" s="97"/>
      <c r="Q62" s="98"/>
      <c r="R62" s="42">
        <f>ROUNDDOWN(R59/110*100,0)</f>
        <v>0</v>
      </c>
    </row>
    <row r="63" spans="1:18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1"/>
      <c r="N63" s="33"/>
      <c r="O63" s="33"/>
      <c r="P63" s="43"/>
      <c r="Q63" s="43"/>
      <c r="R63" s="44"/>
    </row>
    <row r="64" spans="1:18" ht="15" customHeight="1" x14ac:dyDescent="0.15">
      <c r="A64" s="1"/>
      <c r="B64" s="32"/>
      <c r="C64" s="1"/>
      <c r="D64" s="1"/>
      <c r="E64" s="34"/>
      <c r="F64" s="52"/>
      <c r="G64" s="124" t="s">
        <v>43</v>
      </c>
      <c r="H64" s="125"/>
      <c r="I64" s="125"/>
      <c r="J64" s="101">
        <f>SUM(J25,J42,J59)</f>
        <v>315000</v>
      </c>
      <c r="K64" s="38"/>
      <c r="L64" s="38"/>
      <c r="M64" s="38"/>
      <c r="N64" s="38"/>
      <c r="O64" s="38"/>
      <c r="P64" s="92" t="s">
        <v>57</v>
      </c>
      <c r="Q64" s="93"/>
      <c r="R64" s="90">
        <f>SUM(R28,R45,R62)</f>
        <v>0</v>
      </c>
    </row>
    <row r="65" spans="1:18" ht="15" customHeight="1" thickBot="1" x14ac:dyDescent="0.2">
      <c r="A65" s="34"/>
      <c r="B65" s="1"/>
      <c r="C65" s="34"/>
      <c r="D65" s="34"/>
      <c r="E65" s="34"/>
      <c r="F65" s="52"/>
      <c r="G65" s="111"/>
      <c r="H65" s="112"/>
      <c r="I65" s="112"/>
      <c r="J65" s="102"/>
      <c r="K65" s="39"/>
      <c r="L65" s="39"/>
      <c r="M65" s="39"/>
      <c r="N65" s="39"/>
      <c r="O65" s="39"/>
      <c r="P65" s="94"/>
      <c r="Q65" s="95"/>
      <c r="R65" s="91"/>
    </row>
    <row r="66" spans="1:18" ht="7.5" customHeight="1" x14ac:dyDescent="0.15">
      <c r="A66" s="34"/>
      <c r="B66" s="34"/>
      <c r="C66" s="34"/>
    </row>
  </sheetData>
  <mergeCells count="48">
    <mergeCell ref="P42:Q43"/>
    <mergeCell ref="R42:R43"/>
    <mergeCell ref="G59:I60"/>
    <mergeCell ref="G64:I65"/>
    <mergeCell ref="A47:A60"/>
    <mergeCell ref="B59:B60"/>
    <mergeCell ref="J59:J60"/>
    <mergeCell ref="O45:Q45"/>
    <mergeCell ref="P59:Q60"/>
    <mergeCell ref="R59:R60"/>
    <mergeCell ref="O62:Q62"/>
    <mergeCell ref="P64:Q65"/>
    <mergeCell ref="R64:R65"/>
    <mergeCell ref="J64:J65"/>
    <mergeCell ref="A30:A43"/>
    <mergeCell ref="B42:B43"/>
    <mergeCell ref="J42:J43"/>
    <mergeCell ref="A13:A26"/>
    <mergeCell ref="B25:B26"/>
    <mergeCell ref="J25:J26"/>
    <mergeCell ref="G42:I43"/>
    <mergeCell ref="G25:I26"/>
    <mergeCell ref="O28:Q28"/>
    <mergeCell ref="A1:E1"/>
    <mergeCell ref="A9:A12"/>
    <mergeCell ref="B9:B12"/>
    <mergeCell ref="C9:F9"/>
    <mergeCell ref="C10:C12"/>
    <mergeCell ref="D10:D12"/>
    <mergeCell ref="E10:E12"/>
    <mergeCell ref="F10:F12"/>
    <mergeCell ref="J10:L10"/>
    <mergeCell ref="M10:O10"/>
    <mergeCell ref="J11:J12"/>
    <mergeCell ref="K11:K12"/>
    <mergeCell ref="L11:L12"/>
    <mergeCell ref="M11:M12"/>
    <mergeCell ref="N11:N12"/>
    <mergeCell ref="A2:R2"/>
    <mergeCell ref="J9:P9"/>
    <mergeCell ref="P10:P12"/>
    <mergeCell ref="P25:Q26"/>
    <mergeCell ref="R25:R26"/>
    <mergeCell ref="O11:O12"/>
    <mergeCell ref="G9:I9"/>
    <mergeCell ref="G10:G12"/>
    <mergeCell ref="H10:H12"/>
    <mergeCell ref="I10:I12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6"/>
  <sheetViews>
    <sheetView view="pageBreakPreview" topLeftCell="A31" zoomScale="80" zoomScaleNormal="100" zoomScaleSheetLayoutView="80" workbookViewId="0">
      <selection activeCell="Q40" sqref="Q40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9" style="4"/>
    <col min="8" max="8" width="6.625" style="4" customWidth="1"/>
    <col min="9" max="9" width="10.625" style="4" customWidth="1"/>
    <col min="10" max="10" width="9" style="4"/>
    <col min="11" max="11" width="6.625" style="4" customWidth="1"/>
    <col min="12" max="12" width="10.625" style="4" customWidth="1"/>
    <col min="13" max="18" width="12.625" style="4" customWidth="1"/>
    <col min="19" max="19" width="9.75" style="4" bestFit="1" customWidth="1"/>
    <col min="20" max="16384" width="9" style="4"/>
  </cols>
  <sheetData>
    <row r="1" spans="1:18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8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 t="s">
        <v>50</v>
      </c>
    </row>
    <row r="4" spans="1:18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M4" s="7"/>
      <c r="N4" s="7"/>
      <c r="O4" s="7"/>
    </row>
    <row r="5" spans="1:18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 t="s">
        <v>1</v>
      </c>
      <c r="K5" s="7"/>
      <c r="L5" s="7"/>
      <c r="M5" s="7"/>
      <c r="N5" s="7"/>
      <c r="O5" s="7"/>
    </row>
    <row r="6" spans="1:18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 t="s">
        <v>2</v>
      </c>
      <c r="K6" s="7"/>
      <c r="L6" s="7"/>
      <c r="M6" s="7"/>
      <c r="N6" s="7"/>
      <c r="O6" s="7"/>
    </row>
    <row r="7" spans="1:18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 t="s">
        <v>3</v>
      </c>
      <c r="K7" s="7"/>
      <c r="L7" s="7"/>
      <c r="M7" s="7"/>
      <c r="N7" s="7"/>
      <c r="O7" s="7"/>
    </row>
    <row r="8" spans="1:18" s="65" customFormat="1" ht="15" customHeight="1" x14ac:dyDescent="0.15">
      <c r="A8" s="49" t="s">
        <v>36</v>
      </c>
      <c r="O8" s="76" t="s">
        <v>4</v>
      </c>
      <c r="R8" s="48"/>
    </row>
    <row r="9" spans="1:18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41"/>
      <c r="H9" s="141"/>
      <c r="I9" s="141"/>
      <c r="J9" s="141"/>
      <c r="K9" s="141"/>
      <c r="L9" s="141"/>
      <c r="M9" s="142"/>
      <c r="N9" s="46"/>
      <c r="O9" s="46"/>
    </row>
    <row r="10" spans="1:18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18" t="s">
        <v>26</v>
      </c>
      <c r="H10" s="119"/>
      <c r="I10" s="120"/>
      <c r="J10" s="118" t="s">
        <v>39</v>
      </c>
      <c r="K10" s="119"/>
      <c r="L10" s="120"/>
      <c r="M10" s="123" t="s">
        <v>62</v>
      </c>
      <c r="N10" s="47" t="s">
        <v>30</v>
      </c>
      <c r="O10" s="47" t="s">
        <v>8</v>
      </c>
    </row>
    <row r="11" spans="1:18" ht="15" customHeight="1" x14ac:dyDescent="0.15">
      <c r="A11" s="136"/>
      <c r="B11" s="131"/>
      <c r="C11" s="127"/>
      <c r="D11" s="129"/>
      <c r="E11" s="129"/>
      <c r="F11" s="131"/>
      <c r="G11" s="121" t="s">
        <v>11</v>
      </c>
      <c r="H11" s="116" t="s">
        <v>27</v>
      </c>
      <c r="I11" s="143" t="s">
        <v>61</v>
      </c>
      <c r="J11" s="121" t="s">
        <v>11</v>
      </c>
      <c r="K11" s="116" t="s">
        <v>27</v>
      </c>
      <c r="L11" s="143" t="s">
        <v>32</v>
      </c>
      <c r="M11" s="107"/>
      <c r="N11" s="47" t="s">
        <v>63</v>
      </c>
      <c r="O11" s="47" t="s">
        <v>64</v>
      </c>
    </row>
    <row r="12" spans="1:18" ht="15" customHeight="1" x14ac:dyDescent="0.15">
      <c r="A12" s="137"/>
      <c r="B12" s="139"/>
      <c r="C12" s="128"/>
      <c r="D12" s="117"/>
      <c r="E12" s="117"/>
      <c r="F12" s="132"/>
      <c r="G12" s="122"/>
      <c r="H12" s="117"/>
      <c r="I12" s="144"/>
      <c r="J12" s="122"/>
      <c r="K12" s="117"/>
      <c r="L12" s="144"/>
      <c r="M12" s="108"/>
      <c r="N12" s="47"/>
      <c r="O12" s="47"/>
    </row>
    <row r="13" spans="1:18" ht="15" customHeight="1" x14ac:dyDescent="0.15">
      <c r="A13" s="103" t="s">
        <v>51</v>
      </c>
      <c r="B13" s="78" t="s">
        <v>22</v>
      </c>
      <c r="C13" s="9">
        <v>120</v>
      </c>
      <c r="D13" s="69"/>
      <c r="E13" s="10">
        <v>1</v>
      </c>
      <c r="F13" s="11">
        <f>ROUND(C13*D13*E13,2)</f>
        <v>0</v>
      </c>
      <c r="G13" s="12"/>
      <c r="H13" s="13"/>
      <c r="I13" s="14"/>
      <c r="J13" s="70">
        <v>15000</v>
      </c>
      <c r="K13" s="71"/>
      <c r="L13" s="15">
        <f>ROUND(J13*K13,2)</f>
        <v>0</v>
      </c>
      <c r="M13" s="81">
        <f>SUM(I13,L13)</f>
        <v>0</v>
      </c>
      <c r="N13" s="17"/>
      <c r="O13" s="18">
        <f>ROUNDDOWN(F13+M13-N13,0)</f>
        <v>0</v>
      </c>
    </row>
    <row r="14" spans="1:18" ht="15" customHeight="1" x14ac:dyDescent="0.15">
      <c r="A14" s="104"/>
      <c r="B14" s="50" t="s">
        <v>23</v>
      </c>
      <c r="C14" s="19">
        <f>C13</f>
        <v>120</v>
      </c>
      <c r="D14" s="20"/>
      <c r="E14" s="21">
        <v>1</v>
      </c>
      <c r="F14" s="22">
        <f t="shared" ref="F14:F24" si="0">ROUND(C14*D14*E14,2)</f>
        <v>0</v>
      </c>
      <c r="G14" s="23"/>
      <c r="H14" s="24"/>
      <c r="I14" s="25"/>
      <c r="J14" s="26">
        <v>15000</v>
      </c>
      <c r="K14" s="20"/>
      <c r="L14" s="27">
        <f>ROUND(J14*K14,2)</f>
        <v>0</v>
      </c>
      <c r="M14" s="82">
        <f>SUM(I14,L14)</f>
        <v>0</v>
      </c>
      <c r="N14" s="29"/>
      <c r="O14" s="30">
        <f>ROUNDDOWN(F14+M14-N14,0)</f>
        <v>0</v>
      </c>
    </row>
    <row r="15" spans="1:18" ht="15" customHeight="1" x14ac:dyDescent="0.15">
      <c r="A15" s="104"/>
      <c r="B15" s="50" t="s">
        <v>24</v>
      </c>
      <c r="C15" s="19">
        <f>C14</f>
        <v>120</v>
      </c>
      <c r="D15" s="20"/>
      <c r="E15" s="21">
        <v>1</v>
      </c>
      <c r="F15" s="22">
        <f t="shared" si="0"/>
        <v>0</v>
      </c>
      <c r="G15" s="23"/>
      <c r="H15" s="24"/>
      <c r="I15" s="25"/>
      <c r="J15" s="26">
        <v>15000</v>
      </c>
      <c r="K15" s="20"/>
      <c r="L15" s="27">
        <f>ROUND(J15*K15,2)</f>
        <v>0</v>
      </c>
      <c r="M15" s="82">
        <f t="shared" ref="M15:M23" si="1">SUM(I15,L15)</f>
        <v>0</v>
      </c>
      <c r="N15" s="29"/>
      <c r="O15" s="30">
        <f t="shared" ref="O15:O23" si="2">ROUNDDOWN(F15+M15-N15,0)</f>
        <v>0</v>
      </c>
    </row>
    <row r="16" spans="1:18" ht="15" customHeight="1" x14ac:dyDescent="0.15">
      <c r="A16" s="104"/>
      <c r="B16" s="50" t="s">
        <v>12</v>
      </c>
      <c r="C16" s="19">
        <f t="shared" ref="C16:C24" si="3">C15</f>
        <v>120</v>
      </c>
      <c r="D16" s="20"/>
      <c r="E16" s="21">
        <v>1</v>
      </c>
      <c r="F16" s="22">
        <f t="shared" si="0"/>
        <v>0</v>
      </c>
      <c r="G16" s="26">
        <v>17000</v>
      </c>
      <c r="H16" s="20"/>
      <c r="I16" s="20">
        <f>ROUND(G16*H16,2)</f>
        <v>0</v>
      </c>
      <c r="J16" s="23"/>
      <c r="K16" s="24"/>
      <c r="L16" s="80"/>
      <c r="M16" s="82">
        <f t="shared" si="1"/>
        <v>0</v>
      </c>
      <c r="N16" s="29"/>
      <c r="O16" s="30">
        <f t="shared" si="2"/>
        <v>0</v>
      </c>
    </row>
    <row r="17" spans="1:15" ht="15" customHeight="1" x14ac:dyDescent="0.15">
      <c r="A17" s="104"/>
      <c r="B17" s="50" t="s">
        <v>13</v>
      </c>
      <c r="C17" s="19">
        <f t="shared" si="3"/>
        <v>120</v>
      </c>
      <c r="D17" s="20"/>
      <c r="E17" s="21">
        <v>1</v>
      </c>
      <c r="F17" s="22">
        <f>ROUND(C17*D17*E17,2)</f>
        <v>0</v>
      </c>
      <c r="G17" s="26">
        <v>17000</v>
      </c>
      <c r="H17" s="20"/>
      <c r="I17" s="20">
        <f t="shared" ref="I17:I18" si="4">ROUND(G17*H17,2)</f>
        <v>0</v>
      </c>
      <c r="J17" s="23"/>
      <c r="K17" s="24"/>
      <c r="L17" s="80"/>
      <c r="M17" s="82">
        <f t="shared" si="1"/>
        <v>0</v>
      </c>
      <c r="N17" s="29"/>
      <c r="O17" s="30">
        <f t="shared" si="2"/>
        <v>0</v>
      </c>
    </row>
    <row r="18" spans="1:15" ht="15" customHeight="1" x14ac:dyDescent="0.15">
      <c r="A18" s="104"/>
      <c r="B18" s="50" t="s">
        <v>14</v>
      </c>
      <c r="C18" s="19">
        <f t="shared" si="3"/>
        <v>120</v>
      </c>
      <c r="D18" s="20"/>
      <c r="E18" s="21">
        <v>1</v>
      </c>
      <c r="F18" s="22">
        <f t="shared" si="0"/>
        <v>0</v>
      </c>
      <c r="G18" s="26">
        <v>17000</v>
      </c>
      <c r="H18" s="20"/>
      <c r="I18" s="20">
        <f t="shared" si="4"/>
        <v>0</v>
      </c>
      <c r="J18" s="23"/>
      <c r="K18" s="24"/>
      <c r="L18" s="80"/>
      <c r="M18" s="82">
        <f t="shared" si="1"/>
        <v>0</v>
      </c>
      <c r="N18" s="29"/>
      <c r="O18" s="30">
        <f t="shared" si="2"/>
        <v>0</v>
      </c>
    </row>
    <row r="19" spans="1:15" ht="15" customHeight="1" x14ac:dyDescent="0.15">
      <c r="A19" s="104"/>
      <c r="B19" s="50" t="s">
        <v>15</v>
      </c>
      <c r="C19" s="19">
        <f t="shared" si="3"/>
        <v>120</v>
      </c>
      <c r="D19" s="20"/>
      <c r="E19" s="21">
        <v>1</v>
      </c>
      <c r="F19" s="22">
        <f t="shared" si="0"/>
        <v>0</v>
      </c>
      <c r="G19" s="23"/>
      <c r="H19" s="24"/>
      <c r="I19" s="25"/>
      <c r="J19" s="26">
        <v>17000</v>
      </c>
      <c r="K19" s="20"/>
      <c r="L19" s="27">
        <f t="shared" ref="L19:L24" si="5">ROUND(J19*K19,2)</f>
        <v>0</v>
      </c>
      <c r="M19" s="82">
        <f t="shared" si="1"/>
        <v>0</v>
      </c>
      <c r="N19" s="29"/>
      <c r="O19" s="30">
        <f t="shared" si="2"/>
        <v>0</v>
      </c>
    </row>
    <row r="20" spans="1:15" ht="15" customHeight="1" x14ac:dyDescent="0.15">
      <c r="A20" s="104"/>
      <c r="B20" s="50" t="s">
        <v>16</v>
      </c>
      <c r="C20" s="19">
        <f t="shared" si="3"/>
        <v>120</v>
      </c>
      <c r="D20" s="20"/>
      <c r="E20" s="21">
        <v>1</v>
      </c>
      <c r="F20" s="22">
        <f t="shared" si="0"/>
        <v>0</v>
      </c>
      <c r="G20" s="23"/>
      <c r="H20" s="24"/>
      <c r="I20" s="25"/>
      <c r="J20" s="26">
        <v>15000</v>
      </c>
      <c r="K20" s="20"/>
      <c r="L20" s="27">
        <f t="shared" si="5"/>
        <v>0</v>
      </c>
      <c r="M20" s="82">
        <f t="shared" si="1"/>
        <v>0</v>
      </c>
      <c r="N20" s="29"/>
      <c r="O20" s="30">
        <f t="shared" si="2"/>
        <v>0</v>
      </c>
    </row>
    <row r="21" spans="1:15" ht="15" customHeight="1" x14ac:dyDescent="0.15">
      <c r="A21" s="104"/>
      <c r="B21" s="50" t="s">
        <v>17</v>
      </c>
      <c r="C21" s="19">
        <f t="shared" si="3"/>
        <v>120</v>
      </c>
      <c r="D21" s="20"/>
      <c r="E21" s="21">
        <v>1</v>
      </c>
      <c r="F21" s="22">
        <f t="shared" si="0"/>
        <v>0</v>
      </c>
      <c r="G21" s="23"/>
      <c r="H21" s="24"/>
      <c r="I21" s="25"/>
      <c r="J21" s="26">
        <v>15000</v>
      </c>
      <c r="K21" s="20"/>
      <c r="L21" s="27">
        <f t="shared" si="5"/>
        <v>0</v>
      </c>
      <c r="M21" s="82">
        <f t="shared" si="1"/>
        <v>0</v>
      </c>
      <c r="N21" s="29"/>
      <c r="O21" s="30">
        <f t="shared" si="2"/>
        <v>0</v>
      </c>
    </row>
    <row r="22" spans="1:15" ht="15" customHeight="1" x14ac:dyDescent="0.15">
      <c r="A22" s="104"/>
      <c r="B22" s="50" t="s">
        <v>18</v>
      </c>
      <c r="C22" s="19">
        <f t="shared" si="3"/>
        <v>120</v>
      </c>
      <c r="D22" s="20"/>
      <c r="E22" s="21">
        <v>1</v>
      </c>
      <c r="F22" s="22">
        <f t="shared" si="0"/>
        <v>0</v>
      </c>
      <c r="G22" s="23"/>
      <c r="H22" s="24"/>
      <c r="I22" s="25"/>
      <c r="J22" s="26">
        <v>15000</v>
      </c>
      <c r="K22" s="20"/>
      <c r="L22" s="27">
        <f t="shared" si="5"/>
        <v>0</v>
      </c>
      <c r="M22" s="82">
        <f t="shared" si="1"/>
        <v>0</v>
      </c>
      <c r="N22" s="29"/>
      <c r="O22" s="30">
        <f t="shared" si="2"/>
        <v>0</v>
      </c>
    </row>
    <row r="23" spans="1:15" ht="15" customHeight="1" x14ac:dyDescent="0.15">
      <c r="A23" s="104"/>
      <c r="B23" s="50" t="s">
        <v>19</v>
      </c>
      <c r="C23" s="19">
        <f t="shared" si="3"/>
        <v>120</v>
      </c>
      <c r="D23" s="20"/>
      <c r="E23" s="21">
        <v>1</v>
      </c>
      <c r="F23" s="22">
        <f t="shared" si="0"/>
        <v>0</v>
      </c>
      <c r="G23" s="23"/>
      <c r="H23" s="24"/>
      <c r="I23" s="25"/>
      <c r="J23" s="26">
        <v>15000</v>
      </c>
      <c r="K23" s="20"/>
      <c r="L23" s="27">
        <f t="shared" si="5"/>
        <v>0</v>
      </c>
      <c r="M23" s="82">
        <f t="shared" si="1"/>
        <v>0</v>
      </c>
      <c r="N23" s="29"/>
      <c r="O23" s="30">
        <f t="shared" si="2"/>
        <v>0</v>
      </c>
    </row>
    <row r="24" spans="1:15" ht="15" customHeight="1" thickBot="1" x14ac:dyDescent="0.2">
      <c r="A24" s="104"/>
      <c r="B24" s="54" t="s">
        <v>25</v>
      </c>
      <c r="C24" s="55">
        <f t="shared" si="3"/>
        <v>120</v>
      </c>
      <c r="D24" s="72"/>
      <c r="E24" s="56">
        <v>1</v>
      </c>
      <c r="F24" s="57">
        <f t="shared" si="0"/>
        <v>0</v>
      </c>
      <c r="G24" s="59"/>
      <c r="H24" s="60"/>
      <c r="I24" s="61"/>
      <c r="J24" s="66">
        <v>15000</v>
      </c>
      <c r="K24" s="72"/>
      <c r="L24" s="62">
        <f t="shared" si="5"/>
        <v>0</v>
      </c>
      <c r="M24" s="83">
        <f>SUM(I24,L24)</f>
        <v>0</v>
      </c>
      <c r="N24" s="63"/>
      <c r="O24" s="64">
        <f>ROUNDDOWN(F24+M24-N24,0)</f>
        <v>0</v>
      </c>
    </row>
    <row r="25" spans="1:15" ht="12" customHeight="1" x14ac:dyDescent="0.15">
      <c r="A25" s="105"/>
      <c r="B25" s="107" t="s">
        <v>20</v>
      </c>
      <c r="C25" s="53"/>
      <c r="D25" s="109" t="s">
        <v>56</v>
      </c>
      <c r="E25" s="110"/>
      <c r="F25" s="110"/>
      <c r="G25" s="99">
        <f>SUM(G13:G24,J13:J24)</f>
        <v>188000</v>
      </c>
      <c r="H25" s="35"/>
      <c r="I25" s="35"/>
      <c r="J25" s="35"/>
      <c r="K25" s="35"/>
      <c r="L25" s="35"/>
      <c r="M25" s="86" t="s">
        <v>58</v>
      </c>
      <c r="N25" s="87"/>
      <c r="O25" s="84">
        <f>SUM(O13:O24)</f>
        <v>0</v>
      </c>
    </row>
    <row r="26" spans="1:15" ht="12" customHeight="1" thickBot="1" x14ac:dyDescent="0.2">
      <c r="A26" s="106"/>
      <c r="B26" s="108"/>
      <c r="C26" s="51"/>
      <c r="D26" s="111"/>
      <c r="E26" s="112"/>
      <c r="F26" s="112"/>
      <c r="G26" s="100"/>
      <c r="H26" s="31"/>
      <c r="I26" s="31"/>
      <c r="J26" s="31"/>
      <c r="K26" s="31"/>
      <c r="L26" s="31"/>
      <c r="M26" s="88"/>
      <c r="N26" s="89"/>
      <c r="O26" s="85"/>
    </row>
    <row r="27" spans="1:15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33"/>
      <c r="N27" s="33"/>
      <c r="O27" s="34" t="s">
        <v>48</v>
      </c>
    </row>
    <row r="28" spans="1:15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96" t="s">
        <v>49</v>
      </c>
      <c r="M28" s="97"/>
      <c r="N28" s="98"/>
      <c r="O28" s="45">
        <f>ROUNDDOWN(O25/110*100,0)</f>
        <v>0</v>
      </c>
    </row>
    <row r="29" spans="1:15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33"/>
      <c r="N29" s="33"/>
      <c r="O29" s="34"/>
    </row>
    <row r="30" spans="1:15" ht="15" customHeight="1" x14ac:dyDescent="0.15">
      <c r="A30" s="103" t="s">
        <v>52</v>
      </c>
      <c r="B30" s="78" t="s">
        <v>22</v>
      </c>
      <c r="C30" s="9">
        <v>120</v>
      </c>
      <c r="D30" s="69"/>
      <c r="E30" s="10">
        <v>1</v>
      </c>
      <c r="F30" s="11">
        <f>ROUND(C30*D30*E30,2)</f>
        <v>0</v>
      </c>
      <c r="G30" s="12"/>
      <c r="H30" s="13"/>
      <c r="I30" s="14"/>
      <c r="J30" s="70">
        <v>15000</v>
      </c>
      <c r="K30" s="71"/>
      <c r="L30" s="15">
        <f>ROUND(J30*K30,2)</f>
        <v>0</v>
      </c>
      <c r="M30" s="81">
        <f>SUM(I30,L30)</f>
        <v>0</v>
      </c>
      <c r="N30" s="17"/>
      <c r="O30" s="18">
        <f>ROUNDDOWN(F30+M30-N30,0)</f>
        <v>0</v>
      </c>
    </row>
    <row r="31" spans="1:15" ht="15" customHeight="1" x14ac:dyDescent="0.15">
      <c r="A31" s="104"/>
      <c r="B31" s="50" t="s">
        <v>23</v>
      </c>
      <c r="C31" s="19">
        <f>C30</f>
        <v>120</v>
      </c>
      <c r="D31" s="20"/>
      <c r="E31" s="21">
        <v>1</v>
      </c>
      <c r="F31" s="22">
        <f t="shared" ref="F31:F33" si="6">ROUND(C31*D31*E31,2)</f>
        <v>0</v>
      </c>
      <c r="G31" s="23"/>
      <c r="H31" s="24"/>
      <c r="I31" s="25"/>
      <c r="J31" s="26">
        <v>15000</v>
      </c>
      <c r="K31" s="20"/>
      <c r="L31" s="27">
        <f>ROUND(J31*K31,2)</f>
        <v>0</v>
      </c>
      <c r="M31" s="82">
        <f>SUM(I31,L31)</f>
        <v>0</v>
      </c>
      <c r="N31" s="29"/>
      <c r="O31" s="30">
        <f>ROUNDDOWN(F31+M31-N31,0)</f>
        <v>0</v>
      </c>
    </row>
    <row r="32" spans="1:15" ht="15" customHeight="1" x14ac:dyDescent="0.15">
      <c r="A32" s="104"/>
      <c r="B32" s="50" t="s">
        <v>24</v>
      </c>
      <c r="C32" s="19">
        <f>C31</f>
        <v>120</v>
      </c>
      <c r="D32" s="20"/>
      <c r="E32" s="21">
        <v>1</v>
      </c>
      <c r="F32" s="22">
        <f t="shared" si="6"/>
        <v>0</v>
      </c>
      <c r="G32" s="23"/>
      <c r="H32" s="24"/>
      <c r="I32" s="25"/>
      <c r="J32" s="26">
        <v>15000</v>
      </c>
      <c r="K32" s="20"/>
      <c r="L32" s="27">
        <f>ROUND(J32*K32,2)</f>
        <v>0</v>
      </c>
      <c r="M32" s="82">
        <f t="shared" ref="M32:M40" si="7">SUM(I32,L32)</f>
        <v>0</v>
      </c>
      <c r="N32" s="29"/>
      <c r="O32" s="30">
        <f t="shared" ref="O32:O40" si="8">ROUNDDOWN(F32+M32-N32,0)</f>
        <v>0</v>
      </c>
    </row>
    <row r="33" spans="1:15" ht="15" customHeight="1" x14ac:dyDescent="0.15">
      <c r="A33" s="104"/>
      <c r="B33" s="50" t="s">
        <v>12</v>
      </c>
      <c r="C33" s="19">
        <f t="shared" ref="C33:C41" si="9">C32</f>
        <v>120</v>
      </c>
      <c r="D33" s="20"/>
      <c r="E33" s="21">
        <v>1</v>
      </c>
      <c r="F33" s="22">
        <f t="shared" si="6"/>
        <v>0</v>
      </c>
      <c r="G33" s="26">
        <v>17000</v>
      </c>
      <c r="H33" s="20"/>
      <c r="I33" s="20">
        <f>ROUND(G33*H33,2)</f>
        <v>0</v>
      </c>
      <c r="J33" s="23"/>
      <c r="K33" s="24"/>
      <c r="L33" s="25"/>
      <c r="M33" s="82">
        <f t="shared" si="7"/>
        <v>0</v>
      </c>
      <c r="N33" s="29"/>
      <c r="O33" s="30">
        <f t="shared" si="8"/>
        <v>0</v>
      </c>
    </row>
    <row r="34" spans="1:15" ht="15" customHeight="1" x14ac:dyDescent="0.15">
      <c r="A34" s="104"/>
      <c r="B34" s="50" t="s">
        <v>13</v>
      </c>
      <c r="C34" s="19">
        <f t="shared" si="9"/>
        <v>120</v>
      </c>
      <c r="D34" s="20"/>
      <c r="E34" s="21">
        <v>1</v>
      </c>
      <c r="F34" s="22">
        <f>ROUND(C34*D34*E34,2)</f>
        <v>0</v>
      </c>
      <c r="G34" s="26">
        <v>17000</v>
      </c>
      <c r="H34" s="20"/>
      <c r="I34" s="20">
        <f t="shared" ref="I34:I35" si="10">ROUND(G34*H34,2)</f>
        <v>0</v>
      </c>
      <c r="J34" s="23"/>
      <c r="K34" s="24"/>
      <c r="L34" s="25"/>
      <c r="M34" s="82">
        <f t="shared" si="7"/>
        <v>0</v>
      </c>
      <c r="N34" s="29"/>
      <c r="O34" s="30">
        <f t="shared" si="8"/>
        <v>0</v>
      </c>
    </row>
    <row r="35" spans="1:15" ht="15" customHeight="1" x14ac:dyDescent="0.15">
      <c r="A35" s="104"/>
      <c r="B35" s="50" t="s">
        <v>14</v>
      </c>
      <c r="C35" s="19">
        <f t="shared" si="9"/>
        <v>120</v>
      </c>
      <c r="D35" s="20"/>
      <c r="E35" s="21">
        <v>1</v>
      </c>
      <c r="F35" s="22">
        <f t="shared" ref="F35:F41" si="11">ROUND(C35*D35*E35,2)</f>
        <v>0</v>
      </c>
      <c r="G35" s="26">
        <v>17000</v>
      </c>
      <c r="H35" s="20"/>
      <c r="I35" s="20">
        <f t="shared" si="10"/>
        <v>0</v>
      </c>
      <c r="J35" s="23"/>
      <c r="K35" s="24"/>
      <c r="L35" s="25"/>
      <c r="M35" s="82">
        <f t="shared" si="7"/>
        <v>0</v>
      </c>
      <c r="N35" s="29"/>
      <c r="O35" s="30">
        <f t="shared" si="8"/>
        <v>0</v>
      </c>
    </row>
    <row r="36" spans="1:15" ht="15" customHeight="1" x14ac:dyDescent="0.15">
      <c r="A36" s="104"/>
      <c r="B36" s="50" t="s">
        <v>15</v>
      </c>
      <c r="C36" s="19">
        <f t="shared" si="9"/>
        <v>120</v>
      </c>
      <c r="D36" s="20"/>
      <c r="E36" s="21">
        <v>1</v>
      </c>
      <c r="F36" s="22">
        <f t="shared" si="11"/>
        <v>0</v>
      </c>
      <c r="G36" s="23"/>
      <c r="H36" s="24"/>
      <c r="I36" s="25"/>
      <c r="J36" s="26">
        <v>17000</v>
      </c>
      <c r="K36" s="20"/>
      <c r="L36" s="27">
        <f t="shared" ref="L36:L41" si="12">ROUND(J36*K36,2)</f>
        <v>0</v>
      </c>
      <c r="M36" s="82">
        <f t="shared" si="7"/>
        <v>0</v>
      </c>
      <c r="N36" s="29"/>
      <c r="O36" s="30">
        <f t="shared" si="8"/>
        <v>0</v>
      </c>
    </row>
    <row r="37" spans="1:15" ht="15" customHeight="1" x14ac:dyDescent="0.15">
      <c r="A37" s="104"/>
      <c r="B37" s="50" t="s">
        <v>16</v>
      </c>
      <c r="C37" s="19">
        <f t="shared" si="9"/>
        <v>120</v>
      </c>
      <c r="D37" s="20"/>
      <c r="E37" s="21">
        <v>1</v>
      </c>
      <c r="F37" s="22">
        <f t="shared" si="11"/>
        <v>0</v>
      </c>
      <c r="G37" s="23"/>
      <c r="H37" s="24"/>
      <c r="I37" s="25"/>
      <c r="J37" s="26">
        <v>15000</v>
      </c>
      <c r="K37" s="20"/>
      <c r="L37" s="27">
        <f t="shared" si="12"/>
        <v>0</v>
      </c>
      <c r="M37" s="82">
        <f t="shared" si="7"/>
        <v>0</v>
      </c>
      <c r="N37" s="29"/>
      <c r="O37" s="30">
        <f t="shared" si="8"/>
        <v>0</v>
      </c>
    </row>
    <row r="38" spans="1:15" ht="15" customHeight="1" x14ac:dyDescent="0.15">
      <c r="A38" s="104"/>
      <c r="B38" s="50" t="s">
        <v>17</v>
      </c>
      <c r="C38" s="19">
        <f t="shared" si="9"/>
        <v>120</v>
      </c>
      <c r="D38" s="20"/>
      <c r="E38" s="21">
        <v>1</v>
      </c>
      <c r="F38" s="22">
        <f t="shared" si="11"/>
        <v>0</v>
      </c>
      <c r="G38" s="23"/>
      <c r="H38" s="24"/>
      <c r="I38" s="25"/>
      <c r="J38" s="26">
        <v>15000</v>
      </c>
      <c r="K38" s="20"/>
      <c r="L38" s="27">
        <f t="shared" si="12"/>
        <v>0</v>
      </c>
      <c r="M38" s="82">
        <f t="shared" si="7"/>
        <v>0</v>
      </c>
      <c r="N38" s="29"/>
      <c r="O38" s="30">
        <f t="shared" si="8"/>
        <v>0</v>
      </c>
    </row>
    <row r="39" spans="1:15" ht="15" customHeight="1" x14ac:dyDescent="0.15">
      <c r="A39" s="104"/>
      <c r="B39" s="50" t="s">
        <v>18</v>
      </c>
      <c r="C39" s="19">
        <f t="shared" si="9"/>
        <v>120</v>
      </c>
      <c r="D39" s="20"/>
      <c r="E39" s="21">
        <v>1</v>
      </c>
      <c r="F39" s="22">
        <f t="shared" si="11"/>
        <v>0</v>
      </c>
      <c r="G39" s="23"/>
      <c r="H39" s="24"/>
      <c r="I39" s="25"/>
      <c r="J39" s="26">
        <v>15000</v>
      </c>
      <c r="K39" s="20"/>
      <c r="L39" s="27">
        <f t="shared" si="12"/>
        <v>0</v>
      </c>
      <c r="M39" s="82">
        <f t="shared" si="7"/>
        <v>0</v>
      </c>
      <c r="N39" s="29"/>
      <c r="O39" s="30">
        <f t="shared" si="8"/>
        <v>0</v>
      </c>
    </row>
    <row r="40" spans="1:15" ht="15" customHeight="1" x14ac:dyDescent="0.15">
      <c r="A40" s="104"/>
      <c r="B40" s="50" t="s">
        <v>19</v>
      </c>
      <c r="C40" s="19">
        <f t="shared" si="9"/>
        <v>120</v>
      </c>
      <c r="D40" s="20"/>
      <c r="E40" s="21">
        <v>1</v>
      </c>
      <c r="F40" s="22">
        <f t="shared" si="11"/>
        <v>0</v>
      </c>
      <c r="G40" s="23"/>
      <c r="H40" s="24"/>
      <c r="I40" s="25"/>
      <c r="J40" s="26">
        <v>15000</v>
      </c>
      <c r="K40" s="20"/>
      <c r="L40" s="27">
        <f t="shared" si="12"/>
        <v>0</v>
      </c>
      <c r="M40" s="82">
        <f t="shared" si="7"/>
        <v>0</v>
      </c>
      <c r="N40" s="29"/>
      <c r="O40" s="30">
        <f t="shared" si="8"/>
        <v>0</v>
      </c>
    </row>
    <row r="41" spans="1:15" ht="15" customHeight="1" thickBot="1" x14ac:dyDescent="0.2">
      <c r="A41" s="104"/>
      <c r="B41" s="54" t="s">
        <v>25</v>
      </c>
      <c r="C41" s="55">
        <f t="shared" si="9"/>
        <v>120</v>
      </c>
      <c r="D41" s="72"/>
      <c r="E41" s="56">
        <v>1</v>
      </c>
      <c r="F41" s="57">
        <f t="shared" si="11"/>
        <v>0</v>
      </c>
      <c r="G41" s="59"/>
      <c r="H41" s="60"/>
      <c r="I41" s="61"/>
      <c r="J41" s="66">
        <v>15000</v>
      </c>
      <c r="K41" s="72"/>
      <c r="L41" s="62">
        <f t="shared" si="12"/>
        <v>0</v>
      </c>
      <c r="M41" s="83">
        <f>SUM(I41,L41)</f>
        <v>0</v>
      </c>
      <c r="N41" s="63"/>
      <c r="O41" s="64">
        <f>ROUNDDOWN(F41+M41-N41,0)</f>
        <v>0</v>
      </c>
    </row>
    <row r="42" spans="1:15" ht="12" customHeight="1" x14ac:dyDescent="0.15">
      <c r="A42" s="105"/>
      <c r="B42" s="107" t="s">
        <v>20</v>
      </c>
      <c r="C42" s="53"/>
      <c r="D42" s="109" t="s">
        <v>55</v>
      </c>
      <c r="E42" s="110"/>
      <c r="F42" s="110"/>
      <c r="G42" s="99">
        <f>SUM(G30:G41,J30:J41)</f>
        <v>188000</v>
      </c>
      <c r="H42" s="35"/>
      <c r="I42" s="35"/>
      <c r="J42" s="35"/>
      <c r="K42" s="35"/>
      <c r="L42" s="35"/>
      <c r="M42" s="86" t="s">
        <v>59</v>
      </c>
      <c r="N42" s="87"/>
      <c r="O42" s="84">
        <f>SUM(O30:O41)</f>
        <v>0</v>
      </c>
    </row>
    <row r="43" spans="1:15" ht="12" customHeight="1" thickBot="1" x14ac:dyDescent="0.2">
      <c r="A43" s="106"/>
      <c r="B43" s="108"/>
      <c r="C43" s="51"/>
      <c r="D43" s="111"/>
      <c r="E43" s="112"/>
      <c r="F43" s="112"/>
      <c r="G43" s="100"/>
      <c r="H43" s="31"/>
      <c r="I43" s="31"/>
      <c r="J43" s="31"/>
      <c r="K43" s="31"/>
      <c r="L43" s="31"/>
      <c r="M43" s="88"/>
      <c r="N43" s="89"/>
      <c r="O43" s="85"/>
    </row>
    <row r="44" spans="1:15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33"/>
      <c r="N44" s="33"/>
      <c r="O44" s="34" t="s">
        <v>48</v>
      </c>
    </row>
    <row r="45" spans="1:15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96" t="s">
        <v>49</v>
      </c>
      <c r="M45" s="97"/>
      <c r="N45" s="98"/>
      <c r="O45" s="42">
        <f>ROUNDDOWN(O42/110*100,0)</f>
        <v>0</v>
      </c>
    </row>
    <row r="46" spans="1:15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36"/>
      <c r="N46" s="36"/>
      <c r="O46" s="37"/>
    </row>
    <row r="47" spans="1:15" ht="15" customHeight="1" x14ac:dyDescent="0.15">
      <c r="A47" s="103" t="s">
        <v>53</v>
      </c>
      <c r="B47" s="78" t="s">
        <v>22</v>
      </c>
      <c r="C47" s="9">
        <v>120</v>
      </c>
      <c r="D47" s="69"/>
      <c r="E47" s="10">
        <v>1</v>
      </c>
      <c r="F47" s="11">
        <f>ROUND(C47*D47*E47,2)</f>
        <v>0</v>
      </c>
      <c r="G47" s="12"/>
      <c r="H47" s="13"/>
      <c r="I47" s="14"/>
      <c r="J47" s="70">
        <v>15000</v>
      </c>
      <c r="K47" s="71"/>
      <c r="L47" s="15">
        <f>ROUND(J47*K47,2)</f>
        <v>0</v>
      </c>
      <c r="M47" s="81">
        <f>SUM(I47,L47)</f>
        <v>0</v>
      </c>
      <c r="N47" s="17"/>
      <c r="O47" s="18">
        <f>ROUNDDOWN(F47+M47-N47,0)</f>
        <v>0</v>
      </c>
    </row>
    <row r="48" spans="1:15" ht="15" customHeight="1" x14ac:dyDescent="0.15">
      <c r="A48" s="104"/>
      <c r="B48" s="50" t="s">
        <v>23</v>
      </c>
      <c r="C48" s="19">
        <f>C47</f>
        <v>120</v>
      </c>
      <c r="D48" s="20"/>
      <c r="E48" s="21">
        <v>1</v>
      </c>
      <c r="F48" s="22">
        <f t="shared" ref="F48:F50" si="13">ROUND(C48*D48*E48,2)</f>
        <v>0</v>
      </c>
      <c r="G48" s="23"/>
      <c r="H48" s="24"/>
      <c r="I48" s="25"/>
      <c r="J48" s="26">
        <v>15000</v>
      </c>
      <c r="K48" s="20"/>
      <c r="L48" s="27">
        <f>ROUND(J48*K48,2)</f>
        <v>0</v>
      </c>
      <c r="M48" s="82">
        <f>SUM(I48,L48)</f>
        <v>0</v>
      </c>
      <c r="N48" s="29"/>
      <c r="O48" s="30">
        <f>ROUNDDOWN(F48+M48-N48,0)</f>
        <v>0</v>
      </c>
    </row>
    <row r="49" spans="1:15" ht="15" customHeight="1" x14ac:dyDescent="0.15">
      <c r="A49" s="104"/>
      <c r="B49" s="50" t="s">
        <v>24</v>
      </c>
      <c r="C49" s="19">
        <f>C48</f>
        <v>120</v>
      </c>
      <c r="D49" s="20"/>
      <c r="E49" s="21">
        <v>1</v>
      </c>
      <c r="F49" s="22">
        <f t="shared" si="13"/>
        <v>0</v>
      </c>
      <c r="G49" s="23"/>
      <c r="H49" s="24"/>
      <c r="I49" s="25"/>
      <c r="J49" s="26">
        <v>15000</v>
      </c>
      <c r="K49" s="20"/>
      <c r="L49" s="27">
        <f>ROUND(J49*K49,2)</f>
        <v>0</v>
      </c>
      <c r="M49" s="82">
        <f t="shared" ref="M49:M57" si="14">SUM(I49,L49)</f>
        <v>0</v>
      </c>
      <c r="N49" s="29"/>
      <c r="O49" s="30">
        <f t="shared" ref="O49:O57" si="15">ROUNDDOWN(F49+M49-N49,0)</f>
        <v>0</v>
      </c>
    </row>
    <row r="50" spans="1:15" ht="15" customHeight="1" x14ac:dyDescent="0.15">
      <c r="A50" s="104"/>
      <c r="B50" s="50" t="s">
        <v>12</v>
      </c>
      <c r="C50" s="19">
        <f t="shared" ref="C50:C58" si="16">C49</f>
        <v>120</v>
      </c>
      <c r="D50" s="20"/>
      <c r="E50" s="21">
        <v>1</v>
      </c>
      <c r="F50" s="22">
        <f t="shared" si="13"/>
        <v>0</v>
      </c>
      <c r="G50" s="26">
        <v>17000</v>
      </c>
      <c r="H50" s="20"/>
      <c r="I50" s="20">
        <f>ROUND(G50*H50,2)</f>
        <v>0</v>
      </c>
      <c r="J50" s="23"/>
      <c r="K50" s="24"/>
      <c r="L50" s="25"/>
      <c r="M50" s="82">
        <f t="shared" si="14"/>
        <v>0</v>
      </c>
      <c r="N50" s="29"/>
      <c r="O50" s="30">
        <f t="shared" si="15"/>
        <v>0</v>
      </c>
    </row>
    <row r="51" spans="1:15" ht="15" customHeight="1" x14ac:dyDescent="0.15">
      <c r="A51" s="104"/>
      <c r="B51" s="50" t="s">
        <v>13</v>
      </c>
      <c r="C51" s="19">
        <f t="shared" si="16"/>
        <v>120</v>
      </c>
      <c r="D51" s="20"/>
      <c r="E51" s="21">
        <v>1</v>
      </c>
      <c r="F51" s="22">
        <f>ROUND(C51*D51*E51,2)</f>
        <v>0</v>
      </c>
      <c r="G51" s="26">
        <v>17000</v>
      </c>
      <c r="H51" s="20"/>
      <c r="I51" s="20">
        <f t="shared" ref="I51:I52" si="17">ROUND(G51*H51,2)</f>
        <v>0</v>
      </c>
      <c r="J51" s="23"/>
      <c r="K51" s="24"/>
      <c r="L51" s="25"/>
      <c r="M51" s="82">
        <f t="shared" si="14"/>
        <v>0</v>
      </c>
      <c r="N51" s="29"/>
      <c r="O51" s="30">
        <f t="shared" si="15"/>
        <v>0</v>
      </c>
    </row>
    <row r="52" spans="1:15" ht="15" customHeight="1" x14ac:dyDescent="0.15">
      <c r="A52" s="104"/>
      <c r="B52" s="50" t="s">
        <v>14</v>
      </c>
      <c r="C52" s="19">
        <f t="shared" si="16"/>
        <v>120</v>
      </c>
      <c r="D52" s="20"/>
      <c r="E52" s="21">
        <v>1</v>
      </c>
      <c r="F52" s="22">
        <f t="shared" ref="F52:F58" si="18">ROUND(C52*D52*E52,2)</f>
        <v>0</v>
      </c>
      <c r="G52" s="26">
        <v>17000</v>
      </c>
      <c r="H52" s="20"/>
      <c r="I52" s="20">
        <f t="shared" si="17"/>
        <v>0</v>
      </c>
      <c r="J52" s="23"/>
      <c r="K52" s="24"/>
      <c r="L52" s="25"/>
      <c r="M52" s="82">
        <f t="shared" si="14"/>
        <v>0</v>
      </c>
      <c r="N52" s="29"/>
      <c r="O52" s="30">
        <f t="shared" si="15"/>
        <v>0</v>
      </c>
    </row>
    <row r="53" spans="1:15" ht="15" customHeight="1" x14ac:dyDescent="0.15">
      <c r="A53" s="104"/>
      <c r="B53" s="50" t="s">
        <v>15</v>
      </c>
      <c r="C53" s="19">
        <f t="shared" si="16"/>
        <v>120</v>
      </c>
      <c r="D53" s="20"/>
      <c r="E53" s="21">
        <v>1</v>
      </c>
      <c r="F53" s="22">
        <f t="shared" si="18"/>
        <v>0</v>
      </c>
      <c r="G53" s="23"/>
      <c r="H53" s="24"/>
      <c r="I53" s="25"/>
      <c r="J53" s="26">
        <v>17000</v>
      </c>
      <c r="K53" s="20"/>
      <c r="L53" s="27">
        <f t="shared" ref="L53:L58" si="19">ROUND(J53*K53,2)</f>
        <v>0</v>
      </c>
      <c r="M53" s="82">
        <f t="shared" si="14"/>
        <v>0</v>
      </c>
      <c r="N53" s="29"/>
      <c r="O53" s="30">
        <f t="shared" si="15"/>
        <v>0</v>
      </c>
    </row>
    <row r="54" spans="1:15" ht="15" customHeight="1" x14ac:dyDescent="0.15">
      <c r="A54" s="104"/>
      <c r="B54" s="50" t="s">
        <v>16</v>
      </c>
      <c r="C54" s="19">
        <f t="shared" si="16"/>
        <v>120</v>
      </c>
      <c r="D54" s="20"/>
      <c r="E54" s="21">
        <v>1</v>
      </c>
      <c r="F54" s="22">
        <f t="shared" si="18"/>
        <v>0</v>
      </c>
      <c r="G54" s="23"/>
      <c r="H54" s="24"/>
      <c r="I54" s="25"/>
      <c r="J54" s="26">
        <v>15000</v>
      </c>
      <c r="K54" s="20"/>
      <c r="L54" s="27">
        <f t="shared" si="19"/>
        <v>0</v>
      </c>
      <c r="M54" s="82">
        <f t="shared" si="14"/>
        <v>0</v>
      </c>
      <c r="N54" s="29"/>
      <c r="O54" s="30">
        <f t="shared" si="15"/>
        <v>0</v>
      </c>
    </row>
    <row r="55" spans="1:15" ht="15" customHeight="1" x14ac:dyDescent="0.15">
      <c r="A55" s="104"/>
      <c r="B55" s="50" t="s">
        <v>17</v>
      </c>
      <c r="C55" s="19">
        <f t="shared" si="16"/>
        <v>120</v>
      </c>
      <c r="D55" s="20"/>
      <c r="E55" s="21">
        <v>1</v>
      </c>
      <c r="F55" s="22">
        <f t="shared" si="18"/>
        <v>0</v>
      </c>
      <c r="G55" s="23"/>
      <c r="H55" s="24"/>
      <c r="I55" s="25"/>
      <c r="J55" s="26">
        <v>15000</v>
      </c>
      <c r="K55" s="20"/>
      <c r="L55" s="27">
        <f t="shared" si="19"/>
        <v>0</v>
      </c>
      <c r="M55" s="82">
        <f t="shared" si="14"/>
        <v>0</v>
      </c>
      <c r="N55" s="29"/>
      <c r="O55" s="30">
        <f t="shared" si="15"/>
        <v>0</v>
      </c>
    </row>
    <row r="56" spans="1:15" ht="15" customHeight="1" x14ac:dyDescent="0.15">
      <c r="A56" s="104"/>
      <c r="B56" s="50" t="s">
        <v>18</v>
      </c>
      <c r="C56" s="19">
        <f t="shared" si="16"/>
        <v>120</v>
      </c>
      <c r="D56" s="20"/>
      <c r="E56" s="21">
        <v>1</v>
      </c>
      <c r="F56" s="22">
        <f t="shared" si="18"/>
        <v>0</v>
      </c>
      <c r="G56" s="23"/>
      <c r="H56" s="24"/>
      <c r="I56" s="25"/>
      <c r="J56" s="26">
        <v>15000</v>
      </c>
      <c r="K56" s="20"/>
      <c r="L56" s="27">
        <f t="shared" si="19"/>
        <v>0</v>
      </c>
      <c r="M56" s="82">
        <f t="shared" si="14"/>
        <v>0</v>
      </c>
      <c r="N56" s="29"/>
      <c r="O56" s="30">
        <f t="shared" si="15"/>
        <v>0</v>
      </c>
    </row>
    <row r="57" spans="1:15" ht="15" customHeight="1" x14ac:dyDescent="0.15">
      <c r="A57" s="104"/>
      <c r="B57" s="50" t="s">
        <v>19</v>
      </c>
      <c r="C57" s="19">
        <f t="shared" si="16"/>
        <v>120</v>
      </c>
      <c r="D57" s="20"/>
      <c r="E57" s="21">
        <v>1</v>
      </c>
      <c r="F57" s="22">
        <f t="shared" si="18"/>
        <v>0</v>
      </c>
      <c r="G57" s="23"/>
      <c r="H57" s="24"/>
      <c r="I57" s="25"/>
      <c r="J57" s="26">
        <v>15000</v>
      </c>
      <c r="K57" s="20"/>
      <c r="L57" s="27">
        <f t="shared" si="19"/>
        <v>0</v>
      </c>
      <c r="M57" s="82">
        <f t="shared" si="14"/>
        <v>0</v>
      </c>
      <c r="N57" s="29"/>
      <c r="O57" s="30">
        <f t="shared" si="15"/>
        <v>0</v>
      </c>
    </row>
    <row r="58" spans="1:15" ht="15" customHeight="1" thickBot="1" x14ac:dyDescent="0.2">
      <c r="A58" s="104"/>
      <c r="B58" s="54" t="s">
        <v>25</v>
      </c>
      <c r="C58" s="55">
        <f t="shared" si="16"/>
        <v>120</v>
      </c>
      <c r="D58" s="72"/>
      <c r="E58" s="56">
        <v>1</v>
      </c>
      <c r="F58" s="57">
        <f t="shared" si="18"/>
        <v>0</v>
      </c>
      <c r="G58" s="59"/>
      <c r="H58" s="60"/>
      <c r="I58" s="61"/>
      <c r="J58" s="66">
        <v>15000</v>
      </c>
      <c r="K58" s="72"/>
      <c r="L58" s="62">
        <f t="shared" si="19"/>
        <v>0</v>
      </c>
      <c r="M58" s="83">
        <f>SUM(I58,L58)</f>
        <v>0</v>
      </c>
      <c r="N58" s="63"/>
      <c r="O58" s="64">
        <f>ROUNDDOWN(F58+M58-N58,0)</f>
        <v>0</v>
      </c>
    </row>
    <row r="59" spans="1:15" ht="12" customHeight="1" x14ac:dyDescent="0.15">
      <c r="A59" s="105"/>
      <c r="B59" s="107" t="s">
        <v>20</v>
      </c>
      <c r="C59" s="53"/>
      <c r="D59" s="109" t="s">
        <v>54</v>
      </c>
      <c r="E59" s="110"/>
      <c r="F59" s="110"/>
      <c r="G59" s="99">
        <f>SUM(G47:G58,J47:J58)</f>
        <v>188000</v>
      </c>
      <c r="H59" s="35"/>
      <c r="I59" s="35"/>
      <c r="J59" s="35"/>
      <c r="K59" s="35"/>
      <c r="L59" s="35"/>
      <c r="M59" s="86" t="s">
        <v>60</v>
      </c>
      <c r="N59" s="87"/>
      <c r="O59" s="84">
        <f>SUM(O47:O58)</f>
        <v>0</v>
      </c>
    </row>
    <row r="60" spans="1:15" ht="12" customHeight="1" thickBot="1" x14ac:dyDescent="0.2">
      <c r="A60" s="106"/>
      <c r="B60" s="108"/>
      <c r="C60" s="51"/>
      <c r="D60" s="111"/>
      <c r="E60" s="112"/>
      <c r="F60" s="112"/>
      <c r="G60" s="100"/>
      <c r="H60" s="31"/>
      <c r="I60" s="31"/>
      <c r="J60" s="31"/>
      <c r="K60" s="31"/>
      <c r="L60" s="31"/>
      <c r="M60" s="88"/>
      <c r="N60" s="89"/>
      <c r="O60" s="85"/>
    </row>
    <row r="61" spans="1:15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33"/>
      <c r="N61" s="33"/>
      <c r="O61" s="34" t="s">
        <v>48</v>
      </c>
    </row>
    <row r="62" spans="1:15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96" t="s">
        <v>49</v>
      </c>
      <c r="M62" s="97"/>
      <c r="N62" s="98"/>
      <c r="O62" s="42">
        <f>ROUNDDOWN(O59/110*100,0)</f>
        <v>0</v>
      </c>
    </row>
    <row r="63" spans="1:15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43"/>
      <c r="N63" s="43"/>
      <c r="O63" s="44"/>
    </row>
    <row r="64" spans="1:15" ht="15" customHeight="1" x14ac:dyDescent="0.15">
      <c r="A64" s="1"/>
      <c r="B64" s="32"/>
      <c r="C64" s="1"/>
      <c r="D64" s="124" t="s">
        <v>43</v>
      </c>
      <c r="E64" s="125"/>
      <c r="F64" s="125"/>
      <c r="G64" s="101">
        <f>SUM(G25,G42,G59)</f>
        <v>564000</v>
      </c>
      <c r="H64" s="38"/>
      <c r="I64" s="38"/>
      <c r="J64" s="38"/>
      <c r="K64" s="38"/>
      <c r="L64" s="38"/>
      <c r="M64" s="92" t="s">
        <v>57</v>
      </c>
      <c r="N64" s="93"/>
      <c r="O64" s="90">
        <f>SUM(O28,O45,O62)</f>
        <v>0</v>
      </c>
    </row>
    <row r="65" spans="1:15" ht="15" customHeight="1" thickBot="1" x14ac:dyDescent="0.2">
      <c r="A65" s="34"/>
      <c r="B65" s="1"/>
      <c r="C65" s="34"/>
      <c r="D65" s="111"/>
      <c r="E65" s="112"/>
      <c r="F65" s="112"/>
      <c r="G65" s="102"/>
      <c r="H65" s="39"/>
      <c r="I65" s="39"/>
      <c r="J65" s="39"/>
      <c r="K65" s="39"/>
      <c r="L65" s="39"/>
      <c r="M65" s="94"/>
      <c r="N65" s="95"/>
      <c r="O65" s="91"/>
    </row>
    <row r="66" spans="1:15" ht="7.5" customHeight="1" x14ac:dyDescent="0.15">
      <c r="A66" s="34"/>
      <c r="B66" s="34"/>
      <c r="C66" s="34"/>
    </row>
  </sheetData>
  <mergeCells count="44">
    <mergeCell ref="D64:F65"/>
    <mergeCell ref="O59:O60"/>
    <mergeCell ref="L62:N62"/>
    <mergeCell ref="G64:G65"/>
    <mergeCell ref="M64:N65"/>
    <mergeCell ref="O64:O65"/>
    <mergeCell ref="A47:A60"/>
    <mergeCell ref="B59:B60"/>
    <mergeCell ref="L45:N45"/>
    <mergeCell ref="G59:G60"/>
    <mergeCell ref="M59:N60"/>
    <mergeCell ref="D59:F60"/>
    <mergeCell ref="A30:A43"/>
    <mergeCell ref="B42:B43"/>
    <mergeCell ref="A13:A26"/>
    <mergeCell ref="B25:B26"/>
    <mergeCell ref="D25:F26"/>
    <mergeCell ref="D42:F43"/>
    <mergeCell ref="A1:E1"/>
    <mergeCell ref="A9:A12"/>
    <mergeCell ref="B9:B12"/>
    <mergeCell ref="C9:F9"/>
    <mergeCell ref="C10:C12"/>
    <mergeCell ref="D10:D12"/>
    <mergeCell ref="E10:E12"/>
    <mergeCell ref="F10:F12"/>
    <mergeCell ref="A2:O2"/>
    <mergeCell ref="G42:G43"/>
    <mergeCell ref="M42:N43"/>
    <mergeCell ref="O42:O43"/>
    <mergeCell ref="G9:M9"/>
    <mergeCell ref="M10:M12"/>
    <mergeCell ref="G10:I10"/>
    <mergeCell ref="J10:L10"/>
    <mergeCell ref="G11:G12"/>
    <mergeCell ref="H11:H12"/>
    <mergeCell ref="I11:I12"/>
    <mergeCell ref="J11:J12"/>
    <mergeCell ref="G25:G26"/>
    <mergeCell ref="M25:N26"/>
    <mergeCell ref="O25:O26"/>
    <mergeCell ref="L28:N28"/>
    <mergeCell ref="K11:K12"/>
    <mergeCell ref="L11:L12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66"/>
  <sheetViews>
    <sheetView view="pageBreakPreview" topLeftCell="A10" zoomScaleNormal="100" workbookViewId="0">
      <selection activeCell="O13" sqref="O13:O24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9" style="4"/>
    <col min="8" max="8" width="6.625" style="4" customWidth="1"/>
    <col min="9" max="9" width="10.625" style="4" customWidth="1"/>
    <col min="10" max="10" width="9" style="4"/>
    <col min="11" max="11" width="6.625" style="4" customWidth="1"/>
    <col min="12" max="12" width="10.625" style="4" customWidth="1"/>
    <col min="13" max="18" width="12.625" style="4" customWidth="1"/>
    <col min="19" max="19" width="9.75" style="4" bestFit="1" customWidth="1"/>
    <col min="20" max="16384" width="9" style="4"/>
  </cols>
  <sheetData>
    <row r="1" spans="1:18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8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 t="s">
        <v>50</v>
      </c>
    </row>
    <row r="4" spans="1:18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M4" s="7"/>
      <c r="N4" s="7"/>
      <c r="O4" s="7"/>
    </row>
    <row r="5" spans="1:18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 t="s">
        <v>1</v>
      </c>
      <c r="K5" s="7"/>
      <c r="L5" s="7"/>
      <c r="M5" s="7"/>
      <c r="N5" s="7"/>
      <c r="O5" s="7"/>
    </row>
    <row r="6" spans="1:18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 t="s">
        <v>2</v>
      </c>
      <c r="K6" s="7"/>
      <c r="L6" s="7"/>
      <c r="M6" s="7"/>
      <c r="N6" s="7"/>
      <c r="O6" s="7"/>
    </row>
    <row r="7" spans="1:18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 t="s">
        <v>3</v>
      </c>
      <c r="K7" s="7"/>
      <c r="L7" s="7"/>
      <c r="M7" s="7"/>
      <c r="N7" s="7"/>
      <c r="O7" s="7"/>
    </row>
    <row r="8" spans="1:18" s="65" customFormat="1" ht="15" customHeight="1" x14ac:dyDescent="0.15">
      <c r="A8" s="49" t="s">
        <v>38</v>
      </c>
      <c r="O8" s="76" t="s">
        <v>4</v>
      </c>
      <c r="R8" s="48"/>
    </row>
    <row r="9" spans="1:18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41"/>
      <c r="H9" s="141"/>
      <c r="I9" s="141"/>
      <c r="J9" s="141"/>
      <c r="K9" s="141"/>
      <c r="L9" s="141"/>
      <c r="M9" s="142"/>
      <c r="N9" s="46"/>
      <c r="O9" s="46"/>
    </row>
    <row r="10" spans="1:18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18" t="s">
        <v>26</v>
      </c>
      <c r="H10" s="119"/>
      <c r="I10" s="120"/>
      <c r="J10" s="118" t="s">
        <v>39</v>
      </c>
      <c r="K10" s="119"/>
      <c r="L10" s="120"/>
      <c r="M10" s="123" t="s">
        <v>62</v>
      </c>
      <c r="N10" s="47" t="s">
        <v>30</v>
      </c>
      <c r="O10" s="47" t="s">
        <v>8</v>
      </c>
    </row>
    <row r="11" spans="1:18" ht="15" customHeight="1" x14ac:dyDescent="0.15">
      <c r="A11" s="136"/>
      <c r="B11" s="131"/>
      <c r="C11" s="127"/>
      <c r="D11" s="129"/>
      <c r="E11" s="129"/>
      <c r="F11" s="131"/>
      <c r="G11" s="121" t="s">
        <v>11</v>
      </c>
      <c r="H11" s="116" t="s">
        <v>27</v>
      </c>
      <c r="I11" s="143" t="s">
        <v>61</v>
      </c>
      <c r="J11" s="121" t="s">
        <v>11</v>
      </c>
      <c r="K11" s="116" t="s">
        <v>27</v>
      </c>
      <c r="L11" s="143" t="s">
        <v>32</v>
      </c>
      <c r="M11" s="107"/>
      <c r="N11" s="47" t="s">
        <v>63</v>
      </c>
      <c r="O11" s="47" t="s">
        <v>64</v>
      </c>
    </row>
    <row r="12" spans="1:18" ht="15" customHeight="1" x14ac:dyDescent="0.15">
      <c r="A12" s="137"/>
      <c r="B12" s="139"/>
      <c r="C12" s="128"/>
      <c r="D12" s="117"/>
      <c r="E12" s="117"/>
      <c r="F12" s="132"/>
      <c r="G12" s="122"/>
      <c r="H12" s="117"/>
      <c r="I12" s="144"/>
      <c r="J12" s="122"/>
      <c r="K12" s="117"/>
      <c r="L12" s="144"/>
      <c r="M12" s="108"/>
      <c r="N12" s="47"/>
      <c r="O12" s="47"/>
    </row>
    <row r="13" spans="1:18" ht="15" customHeight="1" x14ac:dyDescent="0.15">
      <c r="A13" s="103" t="s">
        <v>51</v>
      </c>
      <c r="B13" s="78" t="s">
        <v>22</v>
      </c>
      <c r="C13" s="9">
        <v>356</v>
      </c>
      <c r="D13" s="69"/>
      <c r="E13" s="10">
        <v>1</v>
      </c>
      <c r="F13" s="11">
        <f>ROUND(C13*D13*E13,2)</f>
        <v>0</v>
      </c>
      <c r="G13" s="12"/>
      <c r="H13" s="13"/>
      <c r="I13" s="14"/>
      <c r="J13" s="70">
        <v>189000</v>
      </c>
      <c r="K13" s="71"/>
      <c r="L13" s="15">
        <f>ROUND(J13*K13,2)</f>
        <v>0</v>
      </c>
      <c r="M13" s="81">
        <f>SUM(I13,L13)</f>
        <v>0</v>
      </c>
      <c r="N13" s="17"/>
      <c r="O13" s="18">
        <f>ROUNDDOWN(F13+M13-N13,0)</f>
        <v>0</v>
      </c>
    </row>
    <row r="14" spans="1:18" ht="15" customHeight="1" x14ac:dyDescent="0.15">
      <c r="A14" s="104"/>
      <c r="B14" s="50" t="s">
        <v>23</v>
      </c>
      <c r="C14" s="19">
        <f>C13</f>
        <v>356</v>
      </c>
      <c r="D14" s="20"/>
      <c r="E14" s="21">
        <v>1</v>
      </c>
      <c r="F14" s="22">
        <f t="shared" ref="F14:F24" si="0">ROUND(C14*D14*E14,2)</f>
        <v>0</v>
      </c>
      <c r="G14" s="23"/>
      <c r="H14" s="24"/>
      <c r="I14" s="25"/>
      <c r="J14" s="26">
        <v>196000</v>
      </c>
      <c r="K14" s="20"/>
      <c r="L14" s="27">
        <f>ROUND(J14*K14,2)</f>
        <v>0</v>
      </c>
      <c r="M14" s="82">
        <f>SUM(I14,L14)</f>
        <v>0</v>
      </c>
      <c r="N14" s="29"/>
      <c r="O14" s="30">
        <f>ROUNDDOWN(F14+M14-N14,0)</f>
        <v>0</v>
      </c>
    </row>
    <row r="15" spans="1:18" ht="15" customHeight="1" x14ac:dyDescent="0.15">
      <c r="A15" s="104"/>
      <c r="B15" s="50" t="s">
        <v>24</v>
      </c>
      <c r="C15" s="19">
        <f>C14</f>
        <v>356</v>
      </c>
      <c r="D15" s="20"/>
      <c r="E15" s="21">
        <v>1</v>
      </c>
      <c r="F15" s="22">
        <f t="shared" si="0"/>
        <v>0</v>
      </c>
      <c r="G15" s="23"/>
      <c r="H15" s="24"/>
      <c r="I15" s="25"/>
      <c r="J15" s="26">
        <v>198000</v>
      </c>
      <c r="K15" s="20"/>
      <c r="L15" s="27">
        <f>ROUND(J15*K15,2)</f>
        <v>0</v>
      </c>
      <c r="M15" s="82">
        <f t="shared" ref="M15:M23" si="1">SUM(I15,L15)</f>
        <v>0</v>
      </c>
      <c r="N15" s="29"/>
      <c r="O15" s="30">
        <f t="shared" ref="O15:O23" si="2">ROUNDDOWN(F15+M15-N15,0)</f>
        <v>0</v>
      </c>
    </row>
    <row r="16" spans="1:18" ht="15" customHeight="1" x14ac:dyDescent="0.15">
      <c r="A16" s="104"/>
      <c r="B16" s="50" t="s">
        <v>12</v>
      </c>
      <c r="C16" s="19">
        <f t="shared" ref="C16:C24" si="3">C15</f>
        <v>356</v>
      </c>
      <c r="D16" s="20"/>
      <c r="E16" s="21">
        <v>1</v>
      </c>
      <c r="F16" s="22">
        <f t="shared" si="0"/>
        <v>0</v>
      </c>
      <c r="G16" s="26">
        <v>201000</v>
      </c>
      <c r="H16" s="20"/>
      <c r="I16" s="20">
        <f>ROUND(G16*H16,2)</f>
        <v>0</v>
      </c>
      <c r="J16" s="23"/>
      <c r="K16" s="24"/>
      <c r="L16" s="80"/>
      <c r="M16" s="82">
        <f t="shared" si="1"/>
        <v>0</v>
      </c>
      <c r="N16" s="29"/>
      <c r="O16" s="30">
        <f t="shared" si="2"/>
        <v>0</v>
      </c>
    </row>
    <row r="17" spans="1:15" ht="15" customHeight="1" x14ac:dyDescent="0.15">
      <c r="A17" s="104"/>
      <c r="B17" s="50" t="s">
        <v>13</v>
      </c>
      <c r="C17" s="19">
        <f t="shared" si="3"/>
        <v>356</v>
      </c>
      <c r="D17" s="20"/>
      <c r="E17" s="21">
        <v>1</v>
      </c>
      <c r="F17" s="22">
        <f>ROUND(C17*D17*E17,2)</f>
        <v>0</v>
      </c>
      <c r="G17" s="26">
        <v>225000</v>
      </c>
      <c r="H17" s="20"/>
      <c r="I17" s="20">
        <f t="shared" ref="I17:I18" si="4">ROUND(G17*H17,2)</f>
        <v>0</v>
      </c>
      <c r="J17" s="23"/>
      <c r="K17" s="24"/>
      <c r="L17" s="80"/>
      <c r="M17" s="82">
        <f t="shared" si="1"/>
        <v>0</v>
      </c>
      <c r="N17" s="29"/>
      <c r="O17" s="30">
        <f t="shared" si="2"/>
        <v>0</v>
      </c>
    </row>
    <row r="18" spans="1:15" ht="15" customHeight="1" x14ac:dyDescent="0.15">
      <c r="A18" s="104"/>
      <c r="B18" s="50" t="s">
        <v>14</v>
      </c>
      <c r="C18" s="19">
        <f t="shared" si="3"/>
        <v>356</v>
      </c>
      <c r="D18" s="20"/>
      <c r="E18" s="21">
        <v>1</v>
      </c>
      <c r="F18" s="22">
        <f t="shared" si="0"/>
        <v>0</v>
      </c>
      <c r="G18" s="26">
        <v>211000</v>
      </c>
      <c r="H18" s="20"/>
      <c r="I18" s="20">
        <f t="shared" si="4"/>
        <v>0</v>
      </c>
      <c r="J18" s="23"/>
      <c r="K18" s="24"/>
      <c r="L18" s="80"/>
      <c r="M18" s="82">
        <f t="shared" si="1"/>
        <v>0</v>
      </c>
      <c r="N18" s="29"/>
      <c r="O18" s="30">
        <f t="shared" si="2"/>
        <v>0</v>
      </c>
    </row>
    <row r="19" spans="1:15" ht="15" customHeight="1" x14ac:dyDescent="0.15">
      <c r="A19" s="104"/>
      <c r="B19" s="50" t="s">
        <v>15</v>
      </c>
      <c r="C19" s="19">
        <f t="shared" si="3"/>
        <v>356</v>
      </c>
      <c r="D19" s="20"/>
      <c r="E19" s="21">
        <v>1</v>
      </c>
      <c r="F19" s="22">
        <f t="shared" si="0"/>
        <v>0</v>
      </c>
      <c r="G19" s="23"/>
      <c r="H19" s="24"/>
      <c r="I19" s="25"/>
      <c r="J19" s="26">
        <v>199000</v>
      </c>
      <c r="K19" s="20"/>
      <c r="L19" s="27">
        <f t="shared" ref="L19:L24" si="5">ROUND(J19*K19,2)</f>
        <v>0</v>
      </c>
      <c r="M19" s="82">
        <f t="shared" si="1"/>
        <v>0</v>
      </c>
      <c r="N19" s="29"/>
      <c r="O19" s="30">
        <f t="shared" si="2"/>
        <v>0</v>
      </c>
    </row>
    <row r="20" spans="1:15" ht="15" customHeight="1" x14ac:dyDescent="0.15">
      <c r="A20" s="104"/>
      <c r="B20" s="50" t="s">
        <v>16</v>
      </c>
      <c r="C20" s="19">
        <f t="shared" si="3"/>
        <v>356</v>
      </c>
      <c r="D20" s="20"/>
      <c r="E20" s="21">
        <v>1</v>
      </c>
      <c r="F20" s="22">
        <f t="shared" si="0"/>
        <v>0</v>
      </c>
      <c r="G20" s="23"/>
      <c r="H20" s="24"/>
      <c r="I20" s="25"/>
      <c r="J20" s="26">
        <v>188000</v>
      </c>
      <c r="K20" s="20"/>
      <c r="L20" s="27">
        <f t="shared" si="5"/>
        <v>0</v>
      </c>
      <c r="M20" s="82">
        <f t="shared" si="1"/>
        <v>0</v>
      </c>
      <c r="N20" s="29"/>
      <c r="O20" s="30">
        <f t="shared" si="2"/>
        <v>0</v>
      </c>
    </row>
    <row r="21" spans="1:15" ht="15" customHeight="1" x14ac:dyDescent="0.15">
      <c r="A21" s="104"/>
      <c r="B21" s="50" t="s">
        <v>17</v>
      </c>
      <c r="C21" s="19">
        <f t="shared" si="3"/>
        <v>356</v>
      </c>
      <c r="D21" s="20"/>
      <c r="E21" s="21">
        <v>1</v>
      </c>
      <c r="F21" s="22">
        <f t="shared" si="0"/>
        <v>0</v>
      </c>
      <c r="G21" s="23"/>
      <c r="H21" s="24"/>
      <c r="I21" s="25"/>
      <c r="J21" s="26">
        <v>197000</v>
      </c>
      <c r="K21" s="20"/>
      <c r="L21" s="27">
        <f t="shared" si="5"/>
        <v>0</v>
      </c>
      <c r="M21" s="82">
        <f t="shared" si="1"/>
        <v>0</v>
      </c>
      <c r="N21" s="29"/>
      <c r="O21" s="30">
        <f t="shared" si="2"/>
        <v>0</v>
      </c>
    </row>
    <row r="22" spans="1:15" ht="15" customHeight="1" x14ac:dyDescent="0.15">
      <c r="A22" s="104"/>
      <c r="B22" s="50" t="s">
        <v>18</v>
      </c>
      <c r="C22" s="19">
        <f t="shared" si="3"/>
        <v>356</v>
      </c>
      <c r="D22" s="20"/>
      <c r="E22" s="21">
        <v>1</v>
      </c>
      <c r="F22" s="22">
        <f t="shared" si="0"/>
        <v>0</v>
      </c>
      <c r="G22" s="23"/>
      <c r="H22" s="24"/>
      <c r="I22" s="25"/>
      <c r="J22" s="26">
        <v>203000</v>
      </c>
      <c r="K22" s="20"/>
      <c r="L22" s="27">
        <f t="shared" si="5"/>
        <v>0</v>
      </c>
      <c r="M22" s="82">
        <f t="shared" si="1"/>
        <v>0</v>
      </c>
      <c r="N22" s="29"/>
      <c r="O22" s="30">
        <f t="shared" si="2"/>
        <v>0</v>
      </c>
    </row>
    <row r="23" spans="1:15" ht="15" customHeight="1" x14ac:dyDescent="0.15">
      <c r="A23" s="104"/>
      <c r="B23" s="50" t="s">
        <v>19</v>
      </c>
      <c r="C23" s="19">
        <f t="shared" si="3"/>
        <v>356</v>
      </c>
      <c r="D23" s="20"/>
      <c r="E23" s="21">
        <v>1</v>
      </c>
      <c r="F23" s="22">
        <f t="shared" si="0"/>
        <v>0</v>
      </c>
      <c r="G23" s="23"/>
      <c r="H23" s="24"/>
      <c r="I23" s="25"/>
      <c r="J23" s="26">
        <v>187000</v>
      </c>
      <c r="K23" s="20"/>
      <c r="L23" s="27">
        <f t="shared" si="5"/>
        <v>0</v>
      </c>
      <c r="M23" s="82">
        <f t="shared" si="1"/>
        <v>0</v>
      </c>
      <c r="N23" s="29"/>
      <c r="O23" s="30">
        <f t="shared" si="2"/>
        <v>0</v>
      </c>
    </row>
    <row r="24" spans="1:15" ht="15" customHeight="1" thickBot="1" x14ac:dyDescent="0.2">
      <c r="A24" s="104"/>
      <c r="B24" s="54" t="s">
        <v>25</v>
      </c>
      <c r="C24" s="55">
        <f t="shared" si="3"/>
        <v>356</v>
      </c>
      <c r="D24" s="72"/>
      <c r="E24" s="56">
        <v>1</v>
      </c>
      <c r="F24" s="57">
        <f t="shared" si="0"/>
        <v>0</v>
      </c>
      <c r="G24" s="59"/>
      <c r="H24" s="60"/>
      <c r="I24" s="61"/>
      <c r="J24" s="66">
        <v>195000</v>
      </c>
      <c r="K24" s="72"/>
      <c r="L24" s="62">
        <f t="shared" si="5"/>
        <v>0</v>
      </c>
      <c r="M24" s="83">
        <f>SUM(I24,L24)</f>
        <v>0</v>
      </c>
      <c r="N24" s="63"/>
      <c r="O24" s="64">
        <f>ROUNDDOWN(F24+M24-N24,0)</f>
        <v>0</v>
      </c>
    </row>
    <row r="25" spans="1:15" ht="12" customHeight="1" x14ac:dyDescent="0.15">
      <c r="A25" s="105"/>
      <c r="B25" s="107" t="s">
        <v>20</v>
      </c>
      <c r="C25" s="53"/>
      <c r="D25" s="109" t="s">
        <v>56</v>
      </c>
      <c r="E25" s="110"/>
      <c r="F25" s="110"/>
      <c r="G25" s="99">
        <f>SUM(G13:G24,J13:J24)</f>
        <v>2389000</v>
      </c>
      <c r="H25" s="35"/>
      <c r="I25" s="35"/>
      <c r="J25" s="35"/>
      <c r="K25" s="35"/>
      <c r="L25" s="35"/>
      <c r="M25" s="86" t="s">
        <v>58</v>
      </c>
      <c r="N25" s="87"/>
      <c r="O25" s="84">
        <f>SUM(O13:O24)</f>
        <v>0</v>
      </c>
    </row>
    <row r="26" spans="1:15" ht="12" customHeight="1" thickBot="1" x14ac:dyDescent="0.2">
      <c r="A26" s="106"/>
      <c r="B26" s="108"/>
      <c r="C26" s="51"/>
      <c r="D26" s="111"/>
      <c r="E26" s="112"/>
      <c r="F26" s="112"/>
      <c r="G26" s="100"/>
      <c r="H26" s="31"/>
      <c r="I26" s="31"/>
      <c r="J26" s="31"/>
      <c r="K26" s="31"/>
      <c r="L26" s="31"/>
      <c r="M26" s="88"/>
      <c r="N26" s="89"/>
      <c r="O26" s="85"/>
    </row>
    <row r="27" spans="1:15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33"/>
      <c r="N27" s="33"/>
      <c r="O27" s="34" t="s">
        <v>48</v>
      </c>
    </row>
    <row r="28" spans="1:15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96" t="s">
        <v>49</v>
      </c>
      <c r="M28" s="97"/>
      <c r="N28" s="98"/>
      <c r="O28" s="45">
        <f>ROUNDDOWN(O25/110*100,0)</f>
        <v>0</v>
      </c>
    </row>
    <row r="29" spans="1:15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33"/>
      <c r="N29" s="33"/>
      <c r="O29" s="34"/>
    </row>
    <row r="30" spans="1:15" ht="15" customHeight="1" x14ac:dyDescent="0.15">
      <c r="A30" s="103" t="s">
        <v>52</v>
      </c>
      <c r="B30" s="78" t="s">
        <v>22</v>
      </c>
      <c r="C30" s="9">
        <v>356</v>
      </c>
      <c r="D30" s="69"/>
      <c r="E30" s="10">
        <v>1</v>
      </c>
      <c r="F30" s="11">
        <f>ROUND(C30*D30*E30,2)</f>
        <v>0</v>
      </c>
      <c r="G30" s="12"/>
      <c r="H30" s="13"/>
      <c r="I30" s="14"/>
      <c r="J30" s="70">
        <v>189000</v>
      </c>
      <c r="K30" s="71"/>
      <c r="L30" s="15">
        <f>ROUND(J30*K30,2)</f>
        <v>0</v>
      </c>
      <c r="M30" s="81">
        <f>SUM(I30,L30)</f>
        <v>0</v>
      </c>
      <c r="N30" s="17"/>
      <c r="O30" s="18">
        <f>ROUNDDOWN(F30+M30-N30,0)</f>
        <v>0</v>
      </c>
    </row>
    <row r="31" spans="1:15" ht="15" customHeight="1" x14ac:dyDescent="0.15">
      <c r="A31" s="104"/>
      <c r="B31" s="50" t="s">
        <v>23</v>
      </c>
      <c r="C31" s="19">
        <f>C30</f>
        <v>356</v>
      </c>
      <c r="D31" s="20"/>
      <c r="E31" s="21">
        <v>1</v>
      </c>
      <c r="F31" s="22">
        <f t="shared" ref="F31:F33" si="6">ROUND(C31*D31*E31,2)</f>
        <v>0</v>
      </c>
      <c r="G31" s="23"/>
      <c r="H31" s="24"/>
      <c r="I31" s="25"/>
      <c r="J31" s="26">
        <v>196000</v>
      </c>
      <c r="K31" s="20"/>
      <c r="L31" s="27">
        <f>ROUND(J31*K31,2)</f>
        <v>0</v>
      </c>
      <c r="M31" s="82">
        <f>SUM(I31,L31)</f>
        <v>0</v>
      </c>
      <c r="N31" s="29"/>
      <c r="O31" s="30">
        <f>ROUNDDOWN(F31+M31-N31,0)</f>
        <v>0</v>
      </c>
    </row>
    <row r="32" spans="1:15" ht="15" customHeight="1" x14ac:dyDescent="0.15">
      <c r="A32" s="104"/>
      <c r="B32" s="50" t="s">
        <v>24</v>
      </c>
      <c r="C32" s="19">
        <f>C31</f>
        <v>356</v>
      </c>
      <c r="D32" s="20"/>
      <c r="E32" s="21">
        <v>1</v>
      </c>
      <c r="F32" s="22">
        <f t="shared" si="6"/>
        <v>0</v>
      </c>
      <c r="G32" s="23"/>
      <c r="H32" s="24"/>
      <c r="I32" s="25"/>
      <c r="J32" s="26">
        <v>198000</v>
      </c>
      <c r="K32" s="20"/>
      <c r="L32" s="27">
        <f>ROUND(J32*K32,2)</f>
        <v>0</v>
      </c>
      <c r="M32" s="82">
        <f t="shared" ref="M32:M40" si="7">SUM(I32,L32)</f>
        <v>0</v>
      </c>
      <c r="N32" s="29"/>
      <c r="O32" s="30">
        <f t="shared" ref="O32:O40" si="8">ROUNDDOWN(F32+M32-N32,0)</f>
        <v>0</v>
      </c>
    </row>
    <row r="33" spans="1:15" ht="15" customHeight="1" x14ac:dyDescent="0.15">
      <c r="A33" s="104"/>
      <c r="B33" s="50" t="s">
        <v>12</v>
      </c>
      <c r="C33" s="19">
        <f t="shared" ref="C33:C41" si="9">C32</f>
        <v>356</v>
      </c>
      <c r="D33" s="20"/>
      <c r="E33" s="21">
        <v>1</v>
      </c>
      <c r="F33" s="22">
        <f t="shared" si="6"/>
        <v>0</v>
      </c>
      <c r="G33" s="26">
        <v>201000</v>
      </c>
      <c r="H33" s="20"/>
      <c r="I33" s="20">
        <f>ROUND(G33*H33,2)</f>
        <v>0</v>
      </c>
      <c r="J33" s="23"/>
      <c r="K33" s="24"/>
      <c r="L33" s="25"/>
      <c r="M33" s="82">
        <f t="shared" si="7"/>
        <v>0</v>
      </c>
      <c r="N33" s="29"/>
      <c r="O33" s="30">
        <f t="shared" si="8"/>
        <v>0</v>
      </c>
    </row>
    <row r="34" spans="1:15" ht="15" customHeight="1" x14ac:dyDescent="0.15">
      <c r="A34" s="104"/>
      <c r="B34" s="50" t="s">
        <v>13</v>
      </c>
      <c r="C34" s="19">
        <f t="shared" si="9"/>
        <v>356</v>
      </c>
      <c r="D34" s="20"/>
      <c r="E34" s="21">
        <v>1</v>
      </c>
      <c r="F34" s="22">
        <f>ROUND(C34*D34*E34,2)</f>
        <v>0</v>
      </c>
      <c r="G34" s="26">
        <v>225000</v>
      </c>
      <c r="H34" s="20"/>
      <c r="I34" s="20">
        <f t="shared" ref="I34:I35" si="10">ROUND(G34*H34,2)</f>
        <v>0</v>
      </c>
      <c r="J34" s="23"/>
      <c r="K34" s="24"/>
      <c r="L34" s="25"/>
      <c r="M34" s="82">
        <f t="shared" si="7"/>
        <v>0</v>
      </c>
      <c r="N34" s="29"/>
      <c r="O34" s="30">
        <f t="shared" si="8"/>
        <v>0</v>
      </c>
    </row>
    <row r="35" spans="1:15" ht="15" customHeight="1" x14ac:dyDescent="0.15">
      <c r="A35" s="104"/>
      <c r="B35" s="50" t="s">
        <v>14</v>
      </c>
      <c r="C35" s="19">
        <f t="shared" si="9"/>
        <v>356</v>
      </c>
      <c r="D35" s="20"/>
      <c r="E35" s="21">
        <v>1</v>
      </c>
      <c r="F35" s="22">
        <f t="shared" ref="F35:F41" si="11">ROUND(C35*D35*E35,2)</f>
        <v>0</v>
      </c>
      <c r="G35" s="26">
        <v>211000</v>
      </c>
      <c r="H35" s="20"/>
      <c r="I35" s="20">
        <f t="shared" si="10"/>
        <v>0</v>
      </c>
      <c r="J35" s="23"/>
      <c r="K35" s="24"/>
      <c r="L35" s="25"/>
      <c r="M35" s="82">
        <f t="shared" si="7"/>
        <v>0</v>
      </c>
      <c r="N35" s="29"/>
      <c r="O35" s="30">
        <f t="shared" si="8"/>
        <v>0</v>
      </c>
    </row>
    <row r="36" spans="1:15" ht="15" customHeight="1" x14ac:dyDescent="0.15">
      <c r="A36" s="104"/>
      <c r="B36" s="50" t="s">
        <v>15</v>
      </c>
      <c r="C36" s="19">
        <f t="shared" si="9"/>
        <v>356</v>
      </c>
      <c r="D36" s="20"/>
      <c r="E36" s="21">
        <v>1</v>
      </c>
      <c r="F36" s="22">
        <f t="shared" si="11"/>
        <v>0</v>
      </c>
      <c r="G36" s="23"/>
      <c r="H36" s="24"/>
      <c r="I36" s="25"/>
      <c r="J36" s="26">
        <v>199000</v>
      </c>
      <c r="K36" s="20"/>
      <c r="L36" s="27">
        <f t="shared" ref="L36:L41" si="12">ROUND(J36*K36,2)</f>
        <v>0</v>
      </c>
      <c r="M36" s="82">
        <f t="shared" si="7"/>
        <v>0</v>
      </c>
      <c r="N36" s="29"/>
      <c r="O36" s="30">
        <f t="shared" si="8"/>
        <v>0</v>
      </c>
    </row>
    <row r="37" spans="1:15" ht="15" customHeight="1" x14ac:dyDescent="0.15">
      <c r="A37" s="104"/>
      <c r="B37" s="50" t="s">
        <v>16</v>
      </c>
      <c r="C37" s="19">
        <f t="shared" si="9"/>
        <v>356</v>
      </c>
      <c r="D37" s="20"/>
      <c r="E37" s="21">
        <v>1</v>
      </c>
      <c r="F37" s="22">
        <f t="shared" si="11"/>
        <v>0</v>
      </c>
      <c r="G37" s="23"/>
      <c r="H37" s="24"/>
      <c r="I37" s="25"/>
      <c r="J37" s="26">
        <v>188000</v>
      </c>
      <c r="K37" s="20"/>
      <c r="L37" s="27">
        <f t="shared" si="12"/>
        <v>0</v>
      </c>
      <c r="M37" s="82">
        <f t="shared" si="7"/>
        <v>0</v>
      </c>
      <c r="N37" s="29"/>
      <c r="O37" s="30">
        <f t="shared" si="8"/>
        <v>0</v>
      </c>
    </row>
    <row r="38" spans="1:15" ht="15" customHeight="1" x14ac:dyDescent="0.15">
      <c r="A38" s="104"/>
      <c r="B38" s="50" t="s">
        <v>17</v>
      </c>
      <c r="C38" s="19">
        <f t="shared" si="9"/>
        <v>356</v>
      </c>
      <c r="D38" s="20"/>
      <c r="E38" s="21">
        <v>1</v>
      </c>
      <c r="F38" s="22">
        <f t="shared" si="11"/>
        <v>0</v>
      </c>
      <c r="G38" s="23"/>
      <c r="H38" s="24"/>
      <c r="I38" s="25"/>
      <c r="J38" s="26">
        <v>197000</v>
      </c>
      <c r="K38" s="20"/>
      <c r="L38" s="27">
        <f t="shared" si="12"/>
        <v>0</v>
      </c>
      <c r="M38" s="82">
        <f t="shared" si="7"/>
        <v>0</v>
      </c>
      <c r="N38" s="29"/>
      <c r="O38" s="30">
        <f t="shared" si="8"/>
        <v>0</v>
      </c>
    </row>
    <row r="39" spans="1:15" ht="15" customHeight="1" x14ac:dyDescent="0.15">
      <c r="A39" s="104"/>
      <c r="B39" s="50" t="s">
        <v>18</v>
      </c>
      <c r="C39" s="19">
        <f t="shared" si="9"/>
        <v>356</v>
      </c>
      <c r="D39" s="20"/>
      <c r="E39" s="21">
        <v>1</v>
      </c>
      <c r="F39" s="22">
        <f t="shared" si="11"/>
        <v>0</v>
      </c>
      <c r="G39" s="23"/>
      <c r="H39" s="24"/>
      <c r="I39" s="25"/>
      <c r="J39" s="26">
        <v>203000</v>
      </c>
      <c r="K39" s="20"/>
      <c r="L39" s="27">
        <f t="shared" si="12"/>
        <v>0</v>
      </c>
      <c r="M39" s="82">
        <f t="shared" si="7"/>
        <v>0</v>
      </c>
      <c r="N39" s="29"/>
      <c r="O39" s="30">
        <f t="shared" si="8"/>
        <v>0</v>
      </c>
    </row>
    <row r="40" spans="1:15" ht="15" customHeight="1" x14ac:dyDescent="0.15">
      <c r="A40" s="104"/>
      <c r="B40" s="50" t="s">
        <v>19</v>
      </c>
      <c r="C40" s="19">
        <f t="shared" si="9"/>
        <v>356</v>
      </c>
      <c r="D40" s="20"/>
      <c r="E40" s="21">
        <v>1</v>
      </c>
      <c r="F40" s="22">
        <f t="shared" si="11"/>
        <v>0</v>
      </c>
      <c r="G40" s="23"/>
      <c r="H40" s="24"/>
      <c r="I40" s="25"/>
      <c r="J40" s="26">
        <v>187000</v>
      </c>
      <c r="K40" s="20"/>
      <c r="L40" s="27">
        <f t="shared" si="12"/>
        <v>0</v>
      </c>
      <c r="M40" s="82">
        <f t="shared" si="7"/>
        <v>0</v>
      </c>
      <c r="N40" s="29"/>
      <c r="O40" s="30">
        <f t="shared" si="8"/>
        <v>0</v>
      </c>
    </row>
    <row r="41" spans="1:15" ht="15" customHeight="1" thickBot="1" x14ac:dyDescent="0.2">
      <c r="A41" s="104"/>
      <c r="B41" s="54" t="s">
        <v>25</v>
      </c>
      <c r="C41" s="55">
        <f t="shared" si="9"/>
        <v>356</v>
      </c>
      <c r="D41" s="72"/>
      <c r="E41" s="56">
        <v>1</v>
      </c>
      <c r="F41" s="57">
        <f t="shared" si="11"/>
        <v>0</v>
      </c>
      <c r="G41" s="59"/>
      <c r="H41" s="60"/>
      <c r="I41" s="61"/>
      <c r="J41" s="66">
        <v>195000</v>
      </c>
      <c r="K41" s="72"/>
      <c r="L41" s="62">
        <f t="shared" si="12"/>
        <v>0</v>
      </c>
      <c r="M41" s="83">
        <f>SUM(I41,L41)</f>
        <v>0</v>
      </c>
      <c r="N41" s="63"/>
      <c r="O41" s="64">
        <f>ROUNDDOWN(F41+M41-N41,0)</f>
        <v>0</v>
      </c>
    </row>
    <row r="42" spans="1:15" ht="12" customHeight="1" x14ac:dyDescent="0.15">
      <c r="A42" s="105"/>
      <c r="B42" s="107" t="s">
        <v>20</v>
      </c>
      <c r="C42" s="53"/>
      <c r="D42" s="109" t="s">
        <v>55</v>
      </c>
      <c r="E42" s="110"/>
      <c r="F42" s="110"/>
      <c r="G42" s="99">
        <f>SUM(G30:G41,J30:J41)</f>
        <v>2389000</v>
      </c>
      <c r="H42" s="35"/>
      <c r="I42" s="35"/>
      <c r="J42" s="35"/>
      <c r="K42" s="35"/>
      <c r="L42" s="35"/>
      <c r="M42" s="86" t="s">
        <v>59</v>
      </c>
      <c r="N42" s="87"/>
      <c r="O42" s="84">
        <f>SUM(O30:O41)</f>
        <v>0</v>
      </c>
    </row>
    <row r="43" spans="1:15" ht="12" customHeight="1" thickBot="1" x14ac:dyDescent="0.2">
      <c r="A43" s="106"/>
      <c r="B43" s="108"/>
      <c r="C43" s="51"/>
      <c r="D43" s="111"/>
      <c r="E43" s="112"/>
      <c r="F43" s="112"/>
      <c r="G43" s="100"/>
      <c r="H43" s="31"/>
      <c r="I43" s="31"/>
      <c r="J43" s="31"/>
      <c r="K43" s="31"/>
      <c r="L43" s="31"/>
      <c r="M43" s="88"/>
      <c r="N43" s="89"/>
      <c r="O43" s="85"/>
    </row>
    <row r="44" spans="1:15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33"/>
      <c r="N44" s="33"/>
      <c r="O44" s="34" t="s">
        <v>48</v>
      </c>
    </row>
    <row r="45" spans="1:15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96" t="s">
        <v>49</v>
      </c>
      <c r="M45" s="97"/>
      <c r="N45" s="98"/>
      <c r="O45" s="42">
        <f>ROUNDDOWN(O42/110*100,0)</f>
        <v>0</v>
      </c>
    </row>
    <row r="46" spans="1:15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36"/>
      <c r="N46" s="36"/>
      <c r="O46" s="37"/>
    </row>
    <row r="47" spans="1:15" ht="15" customHeight="1" x14ac:dyDescent="0.15">
      <c r="A47" s="103" t="s">
        <v>53</v>
      </c>
      <c r="B47" s="78" t="s">
        <v>22</v>
      </c>
      <c r="C47" s="9">
        <v>356</v>
      </c>
      <c r="D47" s="69"/>
      <c r="E47" s="10">
        <v>1</v>
      </c>
      <c r="F47" s="11">
        <f>ROUND(C47*D47*E47,2)</f>
        <v>0</v>
      </c>
      <c r="G47" s="12"/>
      <c r="H47" s="13"/>
      <c r="I47" s="14"/>
      <c r="J47" s="70">
        <v>189000</v>
      </c>
      <c r="K47" s="71"/>
      <c r="L47" s="15">
        <f>ROUND(J47*K47,2)</f>
        <v>0</v>
      </c>
      <c r="M47" s="81">
        <f>SUM(I47,L47)</f>
        <v>0</v>
      </c>
      <c r="N47" s="17"/>
      <c r="O47" s="18">
        <f>ROUNDDOWN(F47+M47-N47,0)</f>
        <v>0</v>
      </c>
    </row>
    <row r="48" spans="1:15" ht="15" customHeight="1" x14ac:dyDescent="0.15">
      <c r="A48" s="104"/>
      <c r="B48" s="50" t="s">
        <v>23</v>
      </c>
      <c r="C48" s="19">
        <f>C47</f>
        <v>356</v>
      </c>
      <c r="D48" s="20"/>
      <c r="E48" s="21">
        <v>1</v>
      </c>
      <c r="F48" s="22">
        <f t="shared" ref="F48:F50" si="13">ROUND(C48*D48*E48,2)</f>
        <v>0</v>
      </c>
      <c r="G48" s="23"/>
      <c r="H48" s="24"/>
      <c r="I48" s="25"/>
      <c r="J48" s="26">
        <v>196000</v>
      </c>
      <c r="K48" s="20"/>
      <c r="L48" s="27">
        <f>ROUND(J48*K48,2)</f>
        <v>0</v>
      </c>
      <c r="M48" s="82">
        <f>SUM(I48,L48)</f>
        <v>0</v>
      </c>
      <c r="N48" s="29"/>
      <c r="O48" s="30">
        <f>ROUNDDOWN(F48+M48-N48,0)</f>
        <v>0</v>
      </c>
    </row>
    <row r="49" spans="1:15" ht="15" customHeight="1" x14ac:dyDescent="0.15">
      <c r="A49" s="104"/>
      <c r="B49" s="50" t="s">
        <v>24</v>
      </c>
      <c r="C49" s="19">
        <f>C48</f>
        <v>356</v>
      </c>
      <c r="D49" s="20"/>
      <c r="E49" s="21">
        <v>1</v>
      </c>
      <c r="F49" s="22">
        <f t="shared" si="13"/>
        <v>0</v>
      </c>
      <c r="G49" s="23"/>
      <c r="H49" s="24"/>
      <c r="I49" s="25"/>
      <c r="J49" s="26">
        <v>198000</v>
      </c>
      <c r="K49" s="20"/>
      <c r="L49" s="27">
        <f>ROUND(J49*K49,2)</f>
        <v>0</v>
      </c>
      <c r="M49" s="82">
        <f t="shared" ref="M49:M57" si="14">SUM(I49,L49)</f>
        <v>0</v>
      </c>
      <c r="N49" s="29"/>
      <c r="O49" s="30">
        <f t="shared" ref="O49:O57" si="15">ROUNDDOWN(F49+M49-N49,0)</f>
        <v>0</v>
      </c>
    </row>
    <row r="50" spans="1:15" ht="15" customHeight="1" x14ac:dyDescent="0.15">
      <c r="A50" s="104"/>
      <c r="B50" s="50" t="s">
        <v>12</v>
      </c>
      <c r="C50" s="19">
        <f t="shared" ref="C50:C58" si="16">C49</f>
        <v>356</v>
      </c>
      <c r="D50" s="20"/>
      <c r="E50" s="21">
        <v>1</v>
      </c>
      <c r="F50" s="22">
        <f t="shared" si="13"/>
        <v>0</v>
      </c>
      <c r="G50" s="26">
        <v>201000</v>
      </c>
      <c r="H50" s="20"/>
      <c r="I50" s="20">
        <f>ROUND(G50*H50,2)</f>
        <v>0</v>
      </c>
      <c r="J50" s="23"/>
      <c r="K50" s="24"/>
      <c r="L50" s="25"/>
      <c r="M50" s="82">
        <f t="shared" si="14"/>
        <v>0</v>
      </c>
      <c r="N50" s="29"/>
      <c r="O50" s="30">
        <f t="shared" si="15"/>
        <v>0</v>
      </c>
    </row>
    <row r="51" spans="1:15" ht="15" customHeight="1" x14ac:dyDescent="0.15">
      <c r="A51" s="104"/>
      <c r="B51" s="50" t="s">
        <v>13</v>
      </c>
      <c r="C51" s="19">
        <f t="shared" si="16"/>
        <v>356</v>
      </c>
      <c r="D51" s="20"/>
      <c r="E51" s="21">
        <v>1</v>
      </c>
      <c r="F51" s="22">
        <f>ROUND(C51*D51*E51,2)</f>
        <v>0</v>
      </c>
      <c r="G51" s="26">
        <v>225000</v>
      </c>
      <c r="H51" s="20"/>
      <c r="I51" s="20">
        <f t="shared" ref="I51:I52" si="17">ROUND(G51*H51,2)</f>
        <v>0</v>
      </c>
      <c r="J51" s="23"/>
      <c r="K51" s="24"/>
      <c r="L51" s="25"/>
      <c r="M51" s="82">
        <f t="shared" si="14"/>
        <v>0</v>
      </c>
      <c r="N51" s="29"/>
      <c r="O51" s="30">
        <f t="shared" si="15"/>
        <v>0</v>
      </c>
    </row>
    <row r="52" spans="1:15" ht="15" customHeight="1" x14ac:dyDescent="0.15">
      <c r="A52" s="104"/>
      <c r="B52" s="50" t="s">
        <v>14</v>
      </c>
      <c r="C52" s="19">
        <f t="shared" si="16"/>
        <v>356</v>
      </c>
      <c r="D52" s="20"/>
      <c r="E52" s="21">
        <v>1</v>
      </c>
      <c r="F52" s="22">
        <f t="shared" ref="F52:F58" si="18">ROUND(C52*D52*E52,2)</f>
        <v>0</v>
      </c>
      <c r="G52" s="26">
        <v>211000</v>
      </c>
      <c r="H52" s="20"/>
      <c r="I52" s="20">
        <f t="shared" si="17"/>
        <v>0</v>
      </c>
      <c r="J52" s="23"/>
      <c r="K52" s="24"/>
      <c r="L52" s="25"/>
      <c r="M52" s="82">
        <f t="shared" si="14"/>
        <v>0</v>
      </c>
      <c r="N52" s="29"/>
      <c r="O52" s="30">
        <f t="shared" si="15"/>
        <v>0</v>
      </c>
    </row>
    <row r="53" spans="1:15" ht="15" customHeight="1" x14ac:dyDescent="0.15">
      <c r="A53" s="104"/>
      <c r="B53" s="50" t="s">
        <v>15</v>
      </c>
      <c r="C53" s="19">
        <f t="shared" si="16"/>
        <v>356</v>
      </c>
      <c r="D53" s="20"/>
      <c r="E53" s="21">
        <v>1</v>
      </c>
      <c r="F53" s="22">
        <f t="shared" si="18"/>
        <v>0</v>
      </c>
      <c r="G53" s="23"/>
      <c r="H53" s="24"/>
      <c r="I53" s="25"/>
      <c r="J53" s="26">
        <v>199000</v>
      </c>
      <c r="K53" s="20"/>
      <c r="L53" s="27">
        <f t="shared" ref="L53:L58" si="19">ROUND(J53*K53,2)</f>
        <v>0</v>
      </c>
      <c r="M53" s="82">
        <f t="shared" si="14"/>
        <v>0</v>
      </c>
      <c r="N53" s="29"/>
      <c r="O53" s="30">
        <f t="shared" si="15"/>
        <v>0</v>
      </c>
    </row>
    <row r="54" spans="1:15" ht="15" customHeight="1" x14ac:dyDescent="0.15">
      <c r="A54" s="104"/>
      <c r="B54" s="50" t="s">
        <v>16</v>
      </c>
      <c r="C54" s="19">
        <f t="shared" si="16"/>
        <v>356</v>
      </c>
      <c r="D54" s="20"/>
      <c r="E54" s="21">
        <v>1</v>
      </c>
      <c r="F54" s="22">
        <f t="shared" si="18"/>
        <v>0</v>
      </c>
      <c r="G54" s="23"/>
      <c r="H54" s="24"/>
      <c r="I54" s="25"/>
      <c r="J54" s="26">
        <v>188000</v>
      </c>
      <c r="K54" s="20"/>
      <c r="L54" s="27">
        <f t="shared" si="19"/>
        <v>0</v>
      </c>
      <c r="M54" s="82">
        <f t="shared" si="14"/>
        <v>0</v>
      </c>
      <c r="N54" s="29"/>
      <c r="O54" s="30">
        <f t="shared" si="15"/>
        <v>0</v>
      </c>
    </row>
    <row r="55" spans="1:15" ht="15" customHeight="1" x14ac:dyDescent="0.15">
      <c r="A55" s="104"/>
      <c r="B55" s="50" t="s">
        <v>17</v>
      </c>
      <c r="C55" s="19">
        <f t="shared" si="16"/>
        <v>356</v>
      </c>
      <c r="D55" s="20"/>
      <c r="E55" s="21">
        <v>1</v>
      </c>
      <c r="F55" s="22">
        <f t="shared" si="18"/>
        <v>0</v>
      </c>
      <c r="G55" s="23"/>
      <c r="H55" s="24"/>
      <c r="I55" s="25"/>
      <c r="J55" s="26">
        <v>197000</v>
      </c>
      <c r="K55" s="20"/>
      <c r="L55" s="27">
        <f t="shared" si="19"/>
        <v>0</v>
      </c>
      <c r="M55" s="82">
        <f t="shared" si="14"/>
        <v>0</v>
      </c>
      <c r="N55" s="29"/>
      <c r="O55" s="30">
        <f t="shared" si="15"/>
        <v>0</v>
      </c>
    </row>
    <row r="56" spans="1:15" ht="15" customHeight="1" x14ac:dyDescent="0.15">
      <c r="A56" s="104"/>
      <c r="B56" s="50" t="s">
        <v>18</v>
      </c>
      <c r="C56" s="19">
        <f t="shared" si="16"/>
        <v>356</v>
      </c>
      <c r="D56" s="20"/>
      <c r="E56" s="21">
        <v>1</v>
      </c>
      <c r="F56" s="22">
        <f t="shared" si="18"/>
        <v>0</v>
      </c>
      <c r="G56" s="23"/>
      <c r="H56" s="24"/>
      <c r="I56" s="25"/>
      <c r="J56" s="26">
        <v>203000</v>
      </c>
      <c r="K56" s="20"/>
      <c r="L56" s="27">
        <f t="shared" si="19"/>
        <v>0</v>
      </c>
      <c r="M56" s="82">
        <f t="shared" si="14"/>
        <v>0</v>
      </c>
      <c r="N56" s="29"/>
      <c r="O56" s="30">
        <f t="shared" si="15"/>
        <v>0</v>
      </c>
    </row>
    <row r="57" spans="1:15" ht="15" customHeight="1" x14ac:dyDescent="0.15">
      <c r="A57" s="104"/>
      <c r="B57" s="50" t="s">
        <v>19</v>
      </c>
      <c r="C57" s="19">
        <f t="shared" si="16"/>
        <v>356</v>
      </c>
      <c r="D57" s="20"/>
      <c r="E57" s="21">
        <v>1</v>
      </c>
      <c r="F57" s="22">
        <f t="shared" si="18"/>
        <v>0</v>
      </c>
      <c r="G57" s="23"/>
      <c r="H57" s="24"/>
      <c r="I57" s="25"/>
      <c r="J57" s="26">
        <v>187000</v>
      </c>
      <c r="K57" s="20"/>
      <c r="L57" s="27">
        <f t="shared" si="19"/>
        <v>0</v>
      </c>
      <c r="M57" s="82">
        <f t="shared" si="14"/>
        <v>0</v>
      </c>
      <c r="N57" s="29"/>
      <c r="O57" s="30">
        <f t="shared" si="15"/>
        <v>0</v>
      </c>
    </row>
    <row r="58" spans="1:15" ht="15" customHeight="1" thickBot="1" x14ac:dyDescent="0.2">
      <c r="A58" s="104"/>
      <c r="B58" s="54" t="s">
        <v>25</v>
      </c>
      <c r="C58" s="55">
        <f t="shared" si="16"/>
        <v>356</v>
      </c>
      <c r="D58" s="72"/>
      <c r="E58" s="56">
        <v>1</v>
      </c>
      <c r="F58" s="57">
        <f t="shared" si="18"/>
        <v>0</v>
      </c>
      <c r="G58" s="59"/>
      <c r="H58" s="60"/>
      <c r="I58" s="61"/>
      <c r="J58" s="66">
        <v>195000</v>
      </c>
      <c r="K58" s="72"/>
      <c r="L58" s="62">
        <f t="shared" si="19"/>
        <v>0</v>
      </c>
      <c r="M58" s="83">
        <f>SUM(I58,L58)</f>
        <v>0</v>
      </c>
      <c r="N58" s="63"/>
      <c r="O58" s="64">
        <f>ROUNDDOWN(F58+M58-N58,0)</f>
        <v>0</v>
      </c>
    </row>
    <row r="59" spans="1:15" ht="12" customHeight="1" x14ac:dyDescent="0.15">
      <c r="A59" s="105"/>
      <c r="B59" s="107" t="s">
        <v>20</v>
      </c>
      <c r="C59" s="53"/>
      <c r="D59" s="109" t="s">
        <v>54</v>
      </c>
      <c r="E59" s="110"/>
      <c r="F59" s="110"/>
      <c r="G59" s="99">
        <f>SUM(G47:G58,J47:J58)</f>
        <v>2389000</v>
      </c>
      <c r="H59" s="35"/>
      <c r="I59" s="35"/>
      <c r="J59" s="35"/>
      <c r="K59" s="35"/>
      <c r="L59" s="35"/>
      <c r="M59" s="86" t="s">
        <v>60</v>
      </c>
      <c r="N59" s="87"/>
      <c r="O59" s="84">
        <f>SUM(O47:O58)</f>
        <v>0</v>
      </c>
    </row>
    <row r="60" spans="1:15" ht="12" customHeight="1" thickBot="1" x14ac:dyDescent="0.2">
      <c r="A60" s="106"/>
      <c r="B60" s="108"/>
      <c r="C60" s="51"/>
      <c r="D60" s="111"/>
      <c r="E60" s="112"/>
      <c r="F60" s="112"/>
      <c r="G60" s="100"/>
      <c r="H60" s="31"/>
      <c r="I60" s="31"/>
      <c r="J60" s="31"/>
      <c r="K60" s="31"/>
      <c r="L60" s="31"/>
      <c r="M60" s="88"/>
      <c r="N60" s="89"/>
      <c r="O60" s="85"/>
    </row>
    <row r="61" spans="1:15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33"/>
      <c r="N61" s="33"/>
      <c r="O61" s="34" t="s">
        <v>48</v>
      </c>
    </row>
    <row r="62" spans="1:15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96" t="s">
        <v>49</v>
      </c>
      <c r="M62" s="97"/>
      <c r="N62" s="98"/>
      <c r="O62" s="42">
        <f>ROUNDDOWN(O59/110*100,0)</f>
        <v>0</v>
      </c>
    </row>
    <row r="63" spans="1:15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43"/>
      <c r="N63" s="43"/>
      <c r="O63" s="44"/>
    </row>
    <row r="64" spans="1:15" ht="15" customHeight="1" x14ac:dyDescent="0.15">
      <c r="A64" s="1"/>
      <c r="B64" s="32"/>
      <c r="C64" s="1"/>
      <c r="D64" s="124" t="s">
        <v>43</v>
      </c>
      <c r="E64" s="125"/>
      <c r="F64" s="125"/>
      <c r="G64" s="101">
        <f>SUM(G25,G42,G59)</f>
        <v>7167000</v>
      </c>
      <c r="H64" s="38"/>
      <c r="I64" s="38"/>
      <c r="J64" s="38"/>
      <c r="K64" s="38"/>
      <c r="L64" s="38"/>
      <c r="M64" s="92" t="s">
        <v>57</v>
      </c>
      <c r="N64" s="93"/>
      <c r="O64" s="90">
        <f>SUM(O28,O45,O62)</f>
        <v>0</v>
      </c>
    </row>
    <row r="65" spans="1:15" ht="15" customHeight="1" thickBot="1" x14ac:dyDescent="0.2">
      <c r="A65" s="34"/>
      <c r="B65" s="1"/>
      <c r="C65" s="34"/>
      <c r="D65" s="111"/>
      <c r="E65" s="112"/>
      <c r="F65" s="112"/>
      <c r="G65" s="102"/>
      <c r="H65" s="39"/>
      <c r="I65" s="39"/>
      <c r="J65" s="39"/>
      <c r="K65" s="39"/>
      <c r="L65" s="39"/>
      <c r="M65" s="94"/>
      <c r="N65" s="95"/>
      <c r="O65" s="91"/>
    </row>
    <row r="66" spans="1:15" ht="7.5" customHeight="1" x14ac:dyDescent="0.15">
      <c r="A66" s="34"/>
      <c r="B66" s="34"/>
      <c r="C66" s="34"/>
    </row>
  </sheetData>
  <mergeCells count="44">
    <mergeCell ref="D64:F65"/>
    <mergeCell ref="D59:F60"/>
    <mergeCell ref="D42:F43"/>
    <mergeCell ref="D25:F26"/>
    <mergeCell ref="O59:O60"/>
    <mergeCell ref="L62:N62"/>
    <mergeCell ref="G64:G65"/>
    <mergeCell ref="M64:N65"/>
    <mergeCell ref="O64:O65"/>
    <mergeCell ref="A47:A60"/>
    <mergeCell ref="B59:B60"/>
    <mergeCell ref="L45:N45"/>
    <mergeCell ref="G59:G60"/>
    <mergeCell ref="M59:N60"/>
    <mergeCell ref="A30:A43"/>
    <mergeCell ref="B42:B43"/>
    <mergeCell ref="A13:A26"/>
    <mergeCell ref="B25:B26"/>
    <mergeCell ref="A1:E1"/>
    <mergeCell ref="A9:A12"/>
    <mergeCell ref="B9:B12"/>
    <mergeCell ref="C9:F9"/>
    <mergeCell ref="C10:C12"/>
    <mergeCell ref="D10:D12"/>
    <mergeCell ref="E10:E12"/>
    <mergeCell ref="F10:F12"/>
    <mergeCell ref="A2:O2"/>
    <mergeCell ref="G42:G43"/>
    <mergeCell ref="M42:N43"/>
    <mergeCell ref="O42:O43"/>
    <mergeCell ref="G9:M9"/>
    <mergeCell ref="M10:M12"/>
    <mergeCell ref="G10:I10"/>
    <mergeCell ref="J10:L10"/>
    <mergeCell ref="G11:G12"/>
    <mergeCell ref="H11:H12"/>
    <mergeCell ref="I11:I12"/>
    <mergeCell ref="J11:J12"/>
    <mergeCell ref="G25:G26"/>
    <mergeCell ref="M25:N26"/>
    <mergeCell ref="O25:O26"/>
    <mergeCell ref="L28:N28"/>
    <mergeCell ref="K11:K12"/>
    <mergeCell ref="L11:L12"/>
  </mergeCells>
  <phoneticPr fontId="2"/>
  <printOptions horizontalCentered="1"/>
  <pageMargins left="0.47244094488188981" right="0.23622047244094491" top="0.19685039370078741" bottom="0.19685039370078741" header="0" footer="0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view="pageBreakPreview" topLeftCell="A7" zoomScaleNormal="100" workbookViewId="0">
      <selection activeCell="O13" sqref="O13:O24"/>
    </sheetView>
  </sheetViews>
  <sheetFormatPr defaultRowHeight="16.5" customHeight="1" x14ac:dyDescent="0.15"/>
  <cols>
    <col min="1" max="1" width="9" style="4"/>
    <col min="2" max="2" width="5.375" style="4" customWidth="1"/>
    <col min="3" max="3" width="7.75" style="4" customWidth="1"/>
    <col min="4" max="4" width="8.375" style="4" customWidth="1"/>
    <col min="5" max="5" width="6.375" style="4" customWidth="1"/>
    <col min="6" max="6" width="10.625" style="4" customWidth="1"/>
    <col min="7" max="7" width="9" style="4"/>
    <col min="8" max="8" width="6.625" style="4" customWidth="1"/>
    <col min="9" max="9" width="10.625" style="4" customWidth="1"/>
    <col min="10" max="10" width="9" style="4"/>
    <col min="11" max="11" width="6.625" style="4" customWidth="1"/>
    <col min="12" max="12" width="10.625" style="4" customWidth="1"/>
    <col min="13" max="18" width="12.625" style="4" customWidth="1"/>
    <col min="19" max="19" width="9.75" style="4" bestFit="1" customWidth="1"/>
    <col min="20" max="16384" width="9" style="4"/>
  </cols>
  <sheetData>
    <row r="1" spans="1:18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8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 t="s">
        <v>50</v>
      </c>
    </row>
    <row r="4" spans="1:18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M4" s="7"/>
      <c r="N4" s="7"/>
      <c r="O4" s="7"/>
    </row>
    <row r="5" spans="1:18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 t="s">
        <v>1</v>
      </c>
      <c r="K5" s="7"/>
      <c r="L5" s="7"/>
      <c r="M5" s="7"/>
      <c r="N5" s="7"/>
      <c r="O5" s="7"/>
    </row>
    <row r="6" spans="1:18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 t="s">
        <v>2</v>
      </c>
      <c r="K6" s="7"/>
      <c r="L6" s="7"/>
      <c r="M6" s="7"/>
      <c r="N6" s="7"/>
      <c r="O6" s="7"/>
    </row>
    <row r="7" spans="1:18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 t="s">
        <v>3</v>
      </c>
      <c r="K7" s="7"/>
      <c r="L7" s="7"/>
      <c r="M7" s="7"/>
      <c r="N7" s="7"/>
      <c r="O7" s="7"/>
    </row>
    <row r="8" spans="1:18" s="65" customFormat="1" ht="15" customHeight="1" x14ac:dyDescent="0.15">
      <c r="A8" s="49" t="s">
        <v>37</v>
      </c>
      <c r="O8" s="76" t="s">
        <v>4</v>
      </c>
      <c r="R8" s="48"/>
    </row>
    <row r="9" spans="1:18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41"/>
      <c r="H9" s="141"/>
      <c r="I9" s="141"/>
      <c r="J9" s="141"/>
      <c r="K9" s="141"/>
      <c r="L9" s="141"/>
      <c r="M9" s="142"/>
      <c r="N9" s="46"/>
      <c r="O9" s="46"/>
    </row>
    <row r="10" spans="1:18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18" t="s">
        <v>26</v>
      </c>
      <c r="H10" s="119"/>
      <c r="I10" s="120"/>
      <c r="J10" s="118" t="s">
        <v>39</v>
      </c>
      <c r="K10" s="119"/>
      <c r="L10" s="120"/>
      <c r="M10" s="123" t="s">
        <v>62</v>
      </c>
      <c r="N10" s="47" t="s">
        <v>30</v>
      </c>
      <c r="O10" s="47" t="s">
        <v>8</v>
      </c>
    </row>
    <row r="11" spans="1:18" ht="15" customHeight="1" x14ac:dyDescent="0.15">
      <c r="A11" s="136"/>
      <c r="B11" s="131"/>
      <c r="C11" s="127"/>
      <c r="D11" s="129"/>
      <c r="E11" s="129"/>
      <c r="F11" s="131"/>
      <c r="G11" s="121" t="s">
        <v>11</v>
      </c>
      <c r="H11" s="116" t="s">
        <v>27</v>
      </c>
      <c r="I11" s="143" t="s">
        <v>61</v>
      </c>
      <c r="J11" s="121" t="s">
        <v>11</v>
      </c>
      <c r="K11" s="116" t="s">
        <v>27</v>
      </c>
      <c r="L11" s="143" t="s">
        <v>32</v>
      </c>
      <c r="M11" s="107"/>
      <c r="N11" s="47" t="s">
        <v>63</v>
      </c>
      <c r="O11" s="47" t="s">
        <v>64</v>
      </c>
    </row>
    <row r="12" spans="1:18" ht="15" customHeight="1" x14ac:dyDescent="0.15">
      <c r="A12" s="137"/>
      <c r="B12" s="139"/>
      <c r="C12" s="128"/>
      <c r="D12" s="117"/>
      <c r="E12" s="117"/>
      <c r="F12" s="132"/>
      <c r="G12" s="122"/>
      <c r="H12" s="117"/>
      <c r="I12" s="144"/>
      <c r="J12" s="122"/>
      <c r="K12" s="117"/>
      <c r="L12" s="144"/>
      <c r="M12" s="108"/>
      <c r="N12" s="47"/>
      <c r="O12" s="47"/>
    </row>
    <row r="13" spans="1:18" ht="15" customHeight="1" x14ac:dyDescent="0.15">
      <c r="A13" s="103" t="s">
        <v>51</v>
      </c>
      <c r="B13" s="78" t="s">
        <v>22</v>
      </c>
      <c r="C13" s="9">
        <v>242</v>
      </c>
      <c r="D13" s="69"/>
      <c r="E13" s="10">
        <v>1</v>
      </c>
      <c r="F13" s="11">
        <f>ROUND(C13*D13*E13,2)</f>
        <v>0</v>
      </c>
      <c r="G13" s="12"/>
      <c r="H13" s="13"/>
      <c r="I13" s="14"/>
      <c r="J13" s="70">
        <v>127000</v>
      </c>
      <c r="K13" s="71"/>
      <c r="L13" s="15">
        <f>ROUND(J13*K13,2)</f>
        <v>0</v>
      </c>
      <c r="M13" s="81">
        <f>SUM(I13,L13)</f>
        <v>0</v>
      </c>
      <c r="N13" s="17"/>
      <c r="O13" s="18">
        <f>ROUNDDOWN(F13+M13-N13,0)</f>
        <v>0</v>
      </c>
    </row>
    <row r="14" spans="1:18" ht="15" customHeight="1" x14ac:dyDescent="0.15">
      <c r="A14" s="104"/>
      <c r="B14" s="50" t="s">
        <v>23</v>
      </c>
      <c r="C14" s="19">
        <f>C13</f>
        <v>242</v>
      </c>
      <c r="D14" s="20"/>
      <c r="E14" s="21">
        <v>1</v>
      </c>
      <c r="F14" s="22">
        <f t="shared" ref="F14:F24" si="0">ROUND(C14*D14*E14,2)</f>
        <v>0</v>
      </c>
      <c r="G14" s="23"/>
      <c r="H14" s="24"/>
      <c r="I14" s="25"/>
      <c r="J14" s="26">
        <v>132000</v>
      </c>
      <c r="K14" s="20"/>
      <c r="L14" s="27">
        <f>ROUND(J14*K14,2)</f>
        <v>0</v>
      </c>
      <c r="M14" s="82">
        <f>SUM(I14,L14)</f>
        <v>0</v>
      </c>
      <c r="N14" s="29"/>
      <c r="O14" s="30">
        <f>ROUNDDOWN(F14+M14-N14,0)</f>
        <v>0</v>
      </c>
    </row>
    <row r="15" spans="1:18" ht="15" customHeight="1" x14ac:dyDescent="0.15">
      <c r="A15" s="104"/>
      <c r="B15" s="50" t="s">
        <v>24</v>
      </c>
      <c r="C15" s="19">
        <f>C14</f>
        <v>242</v>
      </c>
      <c r="D15" s="20"/>
      <c r="E15" s="21">
        <v>1</v>
      </c>
      <c r="F15" s="22">
        <f t="shared" si="0"/>
        <v>0</v>
      </c>
      <c r="G15" s="23"/>
      <c r="H15" s="24"/>
      <c r="I15" s="25"/>
      <c r="J15" s="26">
        <v>129000</v>
      </c>
      <c r="K15" s="20"/>
      <c r="L15" s="27">
        <f>ROUND(J15*K15,2)</f>
        <v>0</v>
      </c>
      <c r="M15" s="82">
        <f t="shared" ref="M15:M23" si="1">SUM(I15,L15)</f>
        <v>0</v>
      </c>
      <c r="N15" s="29"/>
      <c r="O15" s="30">
        <f t="shared" ref="O15:O23" si="2">ROUNDDOWN(F15+M15-N15,0)</f>
        <v>0</v>
      </c>
    </row>
    <row r="16" spans="1:18" ht="15" customHeight="1" x14ac:dyDescent="0.15">
      <c r="A16" s="104"/>
      <c r="B16" s="50" t="s">
        <v>12</v>
      </c>
      <c r="C16" s="19">
        <f t="shared" ref="C16:C24" si="3">C15</f>
        <v>242</v>
      </c>
      <c r="D16" s="20"/>
      <c r="E16" s="21">
        <v>1</v>
      </c>
      <c r="F16" s="22">
        <f t="shared" si="0"/>
        <v>0</v>
      </c>
      <c r="G16" s="26">
        <v>133000</v>
      </c>
      <c r="H16" s="20"/>
      <c r="I16" s="20">
        <f>ROUND(G16*H16,2)</f>
        <v>0</v>
      </c>
      <c r="J16" s="23"/>
      <c r="K16" s="24"/>
      <c r="L16" s="80"/>
      <c r="M16" s="82">
        <f t="shared" si="1"/>
        <v>0</v>
      </c>
      <c r="N16" s="29"/>
      <c r="O16" s="30">
        <f t="shared" si="2"/>
        <v>0</v>
      </c>
    </row>
    <row r="17" spans="1:15" ht="15" customHeight="1" x14ac:dyDescent="0.15">
      <c r="A17" s="104"/>
      <c r="B17" s="50" t="s">
        <v>13</v>
      </c>
      <c r="C17" s="19">
        <f t="shared" si="3"/>
        <v>242</v>
      </c>
      <c r="D17" s="20"/>
      <c r="E17" s="21">
        <v>1</v>
      </c>
      <c r="F17" s="22">
        <f>ROUND(C17*D17*E17,2)</f>
        <v>0</v>
      </c>
      <c r="G17" s="26">
        <v>135000</v>
      </c>
      <c r="H17" s="20"/>
      <c r="I17" s="20">
        <f t="shared" ref="I17:I18" si="4">ROUND(G17*H17,2)</f>
        <v>0</v>
      </c>
      <c r="J17" s="23"/>
      <c r="K17" s="24"/>
      <c r="L17" s="80"/>
      <c r="M17" s="82">
        <f t="shared" si="1"/>
        <v>0</v>
      </c>
      <c r="N17" s="29"/>
      <c r="O17" s="30">
        <f t="shared" si="2"/>
        <v>0</v>
      </c>
    </row>
    <row r="18" spans="1:15" ht="15" customHeight="1" x14ac:dyDescent="0.15">
      <c r="A18" s="104"/>
      <c r="B18" s="50" t="s">
        <v>14</v>
      </c>
      <c r="C18" s="19">
        <f t="shared" si="3"/>
        <v>242</v>
      </c>
      <c r="D18" s="20"/>
      <c r="E18" s="21">
        <v>1</v>
      </c>
      <c r="F18" s="22">
        <f t="shared" si="0"/>
        <v>0</v>
      </c>
      <c r="G18" s="26">
        <v>131000</v>
      </c>
      <c r="H18" s="20"/>
      <c r="I18" s="20">
        <f t="shared" si="4"/>
        <v>0</v>
      </c>
      <c r="J18" s="23"/>
      <c r="K18" s="24"/>
      <c r="L18" s="80"/>
      <c r="M18" s="82">
        <f t="shared" si="1"/>
        <v>0</v>
      </c>
      <c r="N18" s="29"/>
      <c r="O18" s="30">
        <f t="shared" si="2"/>
        <v>0</v>
      </c>
    </row>
    <row r="19" spans="1:15" ht="15" customHeight="1" x14ac:dyDescent="0.15">
      <c r="A19" s="104"/>
      <c r="B19" s="50" t="s">
        <v>15</v>
      </c>
      <c r="C19" s="19">
        <f t="shared" si="3"/>
        <v>242</v>
      </c>
      <c r="D19" s="20"/>
      <c r="E19" s="21">
        <v>1</v>
      </c>
      <c r="F19" s="22">
        <f t="shared" si="0"/>
        <v>0</v>
      </c>
      <c r="G19" s="23"/>
      <c r="H19" s="24"/>
      <c r="I19" s="25"/>
      <c r="J19" s="26">
        <v>133000</v>
      </c>
      <c r="K19" s="20"/>
      <c r="L19" s="27">
        <f t="shared" ref="L19:L24" si="5">ROUND(J19*K19,2)</f>
        <v>0</v>
      </c>
      <c r="M19" s="82">
        <f t="shared" si="1"/>
        <v>0</v>
      </c>
      <c r="N19" s="29"/>
      <c r="O19" s="30">
        <f t="shared" si="2"/>
        <v>0</v>
      </c>
    </row>
    <row r="20" spans="1:15" ht="15" customHeight="1" x14ac:dyDescent="0.15">
      <c r="A20" s="104"/>
      <c r="B20" s="50" t="s">
        <v>16</v>
      </c>
      <c r="C20" s="19">
        <f t="shared" si="3"/>
        <v>242</v>
      </c>
      <c r="D20" s="20"/>
      <c r="E20" s="21">
        <v>1</v>
      </c>
      <c r="F20" s="22">
        <f t="shared" si="0"/>
        <v>0</v>
      </c>
      <c r="G20" s="23"/>
      <c r="H20" s="24"/>
      <c r="I20" s="25"/>
      <c r="J20" s="26">
        <v>128000</v>
      </c>
      <c r="K20" s="20"/>
      <c r="L20" s="27">
        <f t="shared" si="5"/>
        <v>0</v>
      </c>
      <c r="M20" s="82">
        <f t="shared" si="1"/>
        <v>0</v>
      </c>
      <c r="N20" s="29"/>
      <c r="O20" s="30">
        <f t="shared" si="2"/>
        <v>0</v>
      </c>
    </row>
    <row r="21" spans="1:15" ht="15" customHeight="1" x14ac:dyDescent="0.15">
      <c r="A21" s="104"/>
      <c r="B21" s="50" t="s">
        <v>17</v>
      </c>
      <c r="C21" s="19">
        <f t="shared" si="3"/>
        <v>242</v>
      </c>
      <c r="D21" s="20"/>
      <c r="E21" s="21">
        <v>1</v>
      </c>
      <c r="F21" s="22">
        <f t="shared" si="0"/>
        <v>0</v>
      </c>
      <c r="G21" s="23"/>
      <c r="H21" s="24"/>
      <c r="I21" s="25"/>
      <c r="J21" s="26">
        <v>135000</v>
      </c>
      <c r="K21" s="20"/>
      <c r="L21" s="27">
        <f t="shared" si="5"/>
        <v>0</v>
      </c>
      <c r="M21" s="82">
        <f t="shared" si="1"/>
        <v>0</v>
      </c>
      <c r="N21" s="29"/>
      <c r="O21" s="30">
        <f t="shared" si="2"/>
        <v>0</v>
      </c>
    </row>
    <row r="22" spans="1:15" ht="15" customHeight="1" x14ac:dyDescent="0.15">
      <c r="A22" s="104"/>
      <c r="B22" s="50" t="s">
        <v>18</v>
      </c>
      <c r="C22" s="19">
        <f t="shared" si="3"/>
        <v>242</v>
      </c>
      <c r="D22" s="20"/>
      <c r="E22" s="21">
        <v>1</v>
      </c>
      <c r="F22" s="22">
        <f t="shared" si="0"/>
        <v>0</v>
      </c>
      <c r="G22" s="23"/>
      <c r="H22" s="24"/>
      <c r="I22" s="25"/>
      <c r="J22" s="26">
        <v>135000</v>
      </c>
      <c r="K22" s="20"/>
      <c r="L22" s="27">
        <f t="shared" si="5"/>
        <v>0</v>
      </c>
      <c r="M22" s="82">
        <f t="shared" si="1"/>
        <v>0</v>
      </c>
      <c r="N22" s="29"/>
      <c r="O22" s="30">
        <f t="shared" si="2"/>
        <v>0</v>
      </c>
    </row>
    <row r="23" spans="1:15" ht="15" customHeight="1" x14ac:dyDescent="0.15">
      <c r="A23" s="104"/>
      <c r="B23" s="50" t="s">
        <v>19</v>
      </c>
      <c r="C23" s="19">
        <f t="shared" si="3"/>
        <v>242</v>
      </c>
      <c r="D23" s="20"/>
      <c r="E23" s="21">
        <v>1</v>
      </c>
      <c r="F23" s="22">
        <f t="shared" si="0"/>
        <v>0</v>
      </c>
      <c r="G23" s="23"/>
      <c r="H23" s="24"/>
      <c r="I23" s="25"/>
      <c r="J23" s="26">
        <v>123000</v>
      </c>
      <c r="K23" s="20"/>
      <c r="L23" s="27">
        <f t="shared" si="5"/>
        <v>0</v>
      </c>
      <c r="M23" s="82">
        <f t="shared" si="1"/>
        <v>0</v>
      </c>
      <c r="N23" s="29"/>
      <c r="O23" s="30">
        <f t="shared" si="2"/>
        <v>0</v>
      </c>
    </row>
    <row r="24" spans="1:15" ht="15" customHeight="1" thickBot="1" x14ac:dyDescent="0.2">
      <c r="A24" s="104"/>
      <c r="B24" s="54" t="s">
        <v>25</v>
      </c>
      <c r="C24" s="55">
        <f t="shared" si="3"/>
        <v>242</v>
      </c>
      <c r="D24" s="72"/>
      <c r="E24" s="56">
        <v>1</v>
      </c>
      <c r="F24" s="57">
        <f t="shared" si="0"/>
        <v>0</v>
      </c>
      <c r="G24" s="59"/>
      <c r="H24" s="60"/>
      <c r="I24" s="61"/>
      <c r="J24" s="66">
        <v>134000</v>
      </c>
      <c r="K24" s="72"/>
      <c r="L24" s="62">
        <f t="shared" si="5"/>
        <v>0</v>
      </c>
      <c r="M24" s="83">
        <f>SUM(I24,L24)</f>
        <v>0</v>
      </c>
      <c r="N24" s="63"/>
      <c r="O24" s="64">
        <f>ROUNDDOWN(F24+M24-N24,0)</f>
        <v>0</v>
      </c>
    </row>
    <row r="25" spans="1:15" ht="12" customHeight="1" x14ac:dyDescent="0.15">
      <c r="A25" s="105"/>
      <c r="B25" s="107" t="s">
        <v>20</v>
      </c>
      <c r="C25" s="53"/>
      <c r="D25" s="109" t="s">
        <v>56</v>
      </c>
      <c r="E25" s="110"/>
      <c r="F25" s="110"/>
      <c r="G25" s="99">
        <f>SUM(G13:G24,J13:J24)</f>
        <v>1575000</v>
      </c>
      <c r="H25" s="35"/>
      <c r="I25" s="35"/>
      <c r="J25" s="35"/>
      <c r="K25" s="35"/>
      <c r="L25" s="35"/>
      <c r="M25" s="86" t="s">
        <v>58</v>
      </c>
      <c r="N25" s="87"/>
      <c r="O25" s="84">
        <f>SUM(O13:O24)</f>
        <v>0</v>
      </c>
    </row>
    <row r="26" spans="1:15" ht="12" customHeight="1" thickBot="1" x14ac:dyDescent="0.2">
      <c r="A26" s="106"/>
      <c r="B26" s="108"/>
      <c r="C26" s="51"/>
      <c r="D26" s="111"/>
      <c r="E26" s="112"/>
      <c r="F26" s="112"/>
      <c r="G26" s="100"/>
      <c r="H26" s="31"/>
      <c r="I26" s="31"/>
      <c r="J26" s="31"/>
      <c r="K26" s="31"/>
      <c r="L26" s="31"/>
      <c r="M26" s="88"/>
      <c r="N26" s="89"/>
      <c r="O26" s="85"/>
    </row>
    <row r="27" spans="1:15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33"/>
      <c r="N27" s="33"/>
      <c r="O27" s="34" t="s">
        <v>48</v>
      </c>
    </row>
    <row r="28" spans="1:15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96" t="s">
        <v>49</v>
      </c>
      <c r="M28" s="97"/>
      <c r="N28" s="98"/>
      <c r="O28" s="45">
        <f>ROUNDDOWN(O25/110*100,0)</f>
        <v>0</v>
      </c>
    </row>
    <row r="29" spans="1:15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33"/>
      <c r="N29" s="33"/>
      <c r="O29" s="34"/>
    </row>
    <row r="30" spans="1:15" ht="15" customHeight="1" x14ac:dyDescent="0.15">
      <c r="A30" s="103" t="s">
        <v>52</v>
      </c>
      <c r="B30" s="78" t="s">
        <v>22</v>
      </c>
      <c r="C30" s="9">
        <v>242</v>
      </c>
      <c r="D30" s="69"/>
      <c r="E30" s="10">
        <v>1</v>
      </c>
      <c r="F30" s="11">
        <f>ROUND(C30*D30*E30,2)</f>
        <v>0</v>
      </c>
      <c r="G30" s="12"/>
      <c r="H30" s="13"/>
      <c r="I30" s="14"/>
      <c r="J30" s="70">
        <v>127000</v>
      </c>
      <c r="K30" s="71"/>
      <c r="L30" s="15">
        <f>ROUND(J30*K30,2)</f>
        <v>0</v>
      </c>
      <c r="M30" s="81">
        <f>SUM(I30,L30)</f>
        <v>0</v>
      </c>
      <c r="N30" s="17"/>
      <c r="O30" s="18">
        <f>ROUNDDOWN(F30+M30-N30,0)</f>
        <v>0</v>
      </c>
    </row>
    <row r="31" spans="1:15" ht="15" customHeight="1" x14ac:dyDescent="0.15">
      <c r="A31" s="104"/>
      <c r="B31" s="50" t="s">
        <v>23</v>
      </c>
      <c r="C31" s="19">
        <f>C30</f>
        <v>242</v>
      </c>
      <c r="D31" s="20"/>
      <c r="E31" s="21">
        <v>1</v>
      </c>
      <c r="F31" s="22">
        <f t="shared" ref="F31:F33" si="6">ROUND(C31*D31*E31,2)</f>
        <v>0</v>
      </c>
      <c r="G31" s="23"/>
      <c r="H31" s="24"/>
      <c r="I31" s="25"/>
      <c r="J31" s="26">
        <v>132000</v>
      </c>
      <c r="K31" s="20"/>
      <c r="L31" s="27">
        <f>ROUND(J31*K31,2)</f>
        <v>0</v>
      </c>
      <c r="M31" s="82">
        <f>SUM(I31,L31)</f>
        <v>0</v>
      </c>
      <c r="N31" s="29"/>
      <c r="O31" s="30">
        <f>ROUNDDOWN(F31+M31-N31,0)</f>
        <v>0</v>
      </c>
    </row>
    <row r="32" spans="1:15" ht="15" customHeight="1" x14ac:dyDescent="0.15">
      <c r="A32" s="104"/>
      <c r="B32" s="50" t="s">
        <v>24</v>
      </c>
      <c r="C32" s="19">
        <f>C31</f>
        <v>242</v>
      </c>
      <c r="D32" s="20"/>
      <c r="E32" s="21">
        <v>1</v>
      </c>
      <c r="F32" s="22">
        <f t="shared" si="6"/>
        <v>0</v>
      </c>
      <c r="G32" s="23"/>
      <c r="H32" s="24"/>
      <c r="I32" s="25"/>
      <c r="J32" s="26">
        <v>129000</v>
      </c>
      <c r="K32" s="20"/>
      <c r="L32" s="27">
        <f>ROUND(J32*K32,2)</f>
        <v>0</v>
      </c>
      <c r="M32" s="82">
        <f t="shared" ref="M32:M40" si="7">SUM(I32,L32)</f>
        <v>0</v>
      </c>
      <c r="N32" s="29"/>
      <c r="O32" s="30">
        <f t="shared" ref="O32:O40" si="8">ROUNDDOWN(F32+M32-N32,0)</f>
        <v>0</v>
      </c>
    </row>
    <row r="33" spans="1:15" ht="15" customHeight="1" x14ac:dyDescent="0.15">
      <c r="A33" s="104"/>
      <c r="B33" s="50" t="s">
        <v>12</v>
      </c>
      <c r="C33" s="19">
        <f t="shared" ref="C33:C41" si="9">C32</f>
        <v>242</v>
      </c>
      <c r="D33" s="20"/>
      <c r="E33" s="21">
        <v>1</v>
      </c>
      <c r="F33" s="22">
        <f t="shared" si="6"/>
        <v>0</v>
      </c>
      <c r="G33" s="26">
        <v>133000</v>
      </c>
      <c r="H33" s="20"/>
      <c r="I33" s="20">
        <f>ROUND(G33*H33,2)</f>
        <v>0</v>
      </c>
      <c r="J33" s="23"/>
      <c r="K33" s="24"/>
      <c r="L33" s="25"/>
      <c r="M33" s="82">
        <f t="shared" si="7"/>
        <v>0</v>
      </c>
      <c r="N33" s="29"/>
      <c r="O33" s="30">
        <f t="shared" si="8"/>
        <v>0</v>
      </c>
    </row>
    <row r="34" spans="1:15" ht="15" customHeight="1" x14ac:dyDescent="0.15">
      <c r="A34" s="104"/>
      <c r="B34" s="50" t="s">
        <v>13</v>
      </c>
      <c r="C34" s="19">
        <f t="shared" si="9"/>
        <v>242</v>
      </c>
      <c r="D34" s="20"/>
      <c r="E34" s="21">
        <v>1</v>
      </c>
      <c r="F34" s="22">
        <f>ROUND(C34*D34*E34,2)</f>
        <v>0</v>
      </c>
      <c r="G34" s="26">
        <v>135000</v>
      </c>
      <c r="H34" s="20"/>
      <c r="I34" s="20">
        <f t="shared" ref="I34:I35" si="10">ROUND(G34*H34,2)</f>
        <v>0</v>
      </c>
      <c r="J34" s="23"/>
      <c r="K34" s="24"/>
      <c r="L34" s="25"/>
      <c r="M34" s="82">
        <f t="shared" si="7"/>
        <v>0</v>
      </c>
      <c r="N34" s="29"/>
      <c r="O34" s="30">
        <f t="shared" si="8"/>
        <v>0</v>
      </c>
    </row>
    <row r="35" spans="1:15" ht="15" customHeight="1" x14ac:dyDescent="0.15">
      <c r="A35" s="104"/>
      <c r="B35" s="50" t="s">
        <v>14</v>
      </c>
      <c r="C35" s="19">
        <f t="shared" si="9"/>
        <v>242</v>
      </c>
      <c r="D35" s="20"/>
      <c r="E35" s="21">
        <v>1</v>
      </c>
      <c r="F35" s="22">
        <f t="shared" ref="F35:F41" si="11">ROUND(C35*D35*E35,2)</f>
        <v>0</v>
      </c>
      <c r="G35" s="26">
        <v>131000</v>
      </c>
      <c r="H35" s="20"/>
      <c r="I35" s="20">
        <f t="shared" si="10"/>
        <v>0</v>
      </c>
      <c r="J35" s="23"/>
      <c r="K35" s="24"/>
      <c r="L35" s="25"/>
      <c r="M35" s="82">
        <f t="shared" si="7"/>
        <v>0</v>
      </c>
      <c r="N35" s="29"/>
      <c r="O35" s="30">
        <f t="shared" si="8"/>
        <v>0</v>
      </c>
    </row>
    <row r="36" spans="1:15" ht="15" customHeight="1" x14ac:dyDescent="0.15">
      <c r="A36" s="104"/>
      <c r="B36" s="50" t="s">
        <v>15</v>
      </c>
      <c r="C36" s="19">
        <f t="shared" si="9"/>
        <v>242</v>
      </c>
      <c r="D36" s="20"/>
      <c r="E36" s="21">
        <v>1</v>
      </c>
      <c r="F36" s="22">
        <f t="shared" si="11"/>
        <v>0</v>
      </c>
      <c r="G36" s="23"/>
      <c r="H36" s="24"/>
      <c r="I36" s="25"/>
      <c r="J36" s="26">
        <v>133000</v>
      </c>
      <c r="K36" s="20"/>
      <c r="L36" s="27">
        <f t="shared" ref="L36:L41" si="12">ROUND(J36*K36,2)</f>
        <v>0</v>
      </c>
      <c r="M36" s="82">
        <f t="shared" si="7"/>
        <v>0</v>
      </c>
      <c r="N36" s="29"/>
      <c r="O36" s="30">
        <f t="shared" si="8"/>
        <v>0</v>
      </c>
    </row>
    <row r="37" spans="1:15" ht="15" customHeight="1" x14ac:dyDescent="0.15">
      <c r="A37" s="104"/>
      <c r="B37" s="50" t="s">
        <v>16</v>
      </c>
      <c r="C37" s="19">
        <f t="shared" si="9"/>
        <v>242</v>
      </c>
      <c r="D37" s="20"/>
      <c r="E37" s="21">
        <v>1</v>
      </c>
      <c r="F37" s="22">
        <f t="shared" si="11"/>
        <v>0</v>
      </c>
      <c r="G37" s="23"/>
      <c r="H37" s="24"/>
      <c r="I37" s="25"/>
      <c r="J37" s="26">
        <v>128000</v>
      </c>
      <c r="K37" s="20"/>
      <c r="L37" s="27">
        <f t="shared" si="12"/>
        <v>0</v>
      </c>
      <c r="M37" s="82">
        <f t="shared" si="7"/>
        <v>0</v>
      </c>
      <c r="N37" s="29"/>
      <c r="O37" s="30">
        <f t="shared" si="8"/>
        <v>0</v>
      </c>
    </row>
    <row r="38" spans="1:15" ht="15" customHeight="1" x14ac:dyDescent="0.15">
      <c r="A38" s="104"/>
      <c r="B38" s="50" t="s">
        <v>17</v>
      </c>
      <c r="C38" s="19">
        <f t="shared" si="9"/>
        <v>242</v>
      </c>
      <c r="D38" s="20"/>
      <c r="E38" s="21">
        <v>1</v>
      </c>
      <c r="F38" s="22">
        <f t="shared" si="11"/>
        <v>0</v>
      </c>
      <c r="G38" s="23"/>
      <c r="H38" s="24"/>
      <c r="I38" s="25"/>
      <c r="J38" s="26">
        <v>135000</v>
      </c>
      <c r="K38" s="20"/>
      <c r="L38" s="27">
        <f t="shared" si="12"/>
        <v>0</v>
      </c>
      <c r="M38" s="82">
        <f t="shared" si="7"/>
        <v>0</v>
      </c>
      <c r="N38" s="29"/>
      <c r="O38" s="30">
        <f t="shared" si="8"/>
        <v>0</v>
      </c>
    </row>
    <row r="39" spans="1:15" ht="15" customHeight="1" x14ac:dyDescent="0.15">
      <c r="A39" s="104"/>
      <c r="B39" s="50" t="s">
        <v>18</v>
      </c>
      <c r="C39" s="19">
        <f t="shared" si="9"/>
        <v>242</v>
      </c>
      <c r="D39" s="20"/>
      <c r="E39" s="21">
        <v>1</v>
      </c>
      <c r="F39" s="22">
        <f t="shared" si="11"/>
        <v>0</v>
      </c>
      <c r="G39" s="23"/>
      <c r="H39" s="24"/>
      <c r="I39" s="25"/>
      <c r="J39" s="26">
        <v>135000</v>
      </c>
      <c r="K39" s="20"/>
      <c r="L39" s="27">
        <f t="shared" si="12"/>
        <v>0</v>
      </c>
      <c r="M39" s="82">
        <f t="shared" si="7"/>
        <v>0</v>
      </c>
      <c r="N39" s="29"/>
      <c r="O39" s="30">
        <f t="shared" si="8"/>
        <v>0</v>
      </c>
    </row>
    <row r="40" spans="1:15" ht="15" customHeight="1" x14ac:dyDescent="0.15">
      <c r="A40" s="104"/>
      <c r="B40" s="50" t="s">
        <v>19</v>
      </c>
      <c r="C40" s="19">
        <f t="shared" si="9"/>
        <v>242</v>
      </c>
      <c r="D40" s="20"/>
      <c r="E40" s="21">
        <v>1</v>
      </c>
      <c r="F40" s="22">
        <f t="shared" si="11"/>
        <v>0</v>
      </c>
      <c r="G40" s="23"/>
      <c r="H40" s="24"/>
      <c r="I40" s="25"/>
      <c r="J40" s="26">
        <v>123000</v>
      </c>
      <c r="K40" s="20"/>
      <c r="L40" s="27">
        <f t="shared" si="12"/>
        <v>0</v>
      </c>
      <c r="M40" s="82">
        <f t="shared" si="7"/>
        <v>0</v>
      </c>
      <c r="N40" s="29"/>
      <c r="O40" s="30">
        <f t="shared" si="8"/>
        <v>0</v>
      </c>
    </row>
    <row r="41" spans="1:15" ht="15" customHeight="1" thickBot="1" x14ac:dyDescent="0.2">
      <c r="A41" s="104"/>
      <c r="B41" s="54" t="s">
        <v>25</v>
      </c>
      <c r="C41" s="55">
        <f t="shared" si="9"/>
        <v>242</v>
      </c>
      <c r="D41" s="72"/>
      <c r="E41" s="56">
        <v>1</v>
      </c>
      <c r="F41" s="57">
        <f t="shared" si="11"/>
        <v>0</v>
      </c>
      <c r="G41" s="59"/>
      <c r="H41" s="60"/>
      <c r="I41" s="61"/>
      <c r="J41" s="66">
        <v>134000</v>
      </c>
      <c r="K41" s="72"/>
      <c r="L41" s="62">
        <f t="shared" si="12"/>
        <v>0</v>
      </c>
      <c r="M41" s="83">
        <f>SUM(I41,L41)</f>
        <v>0</v>
      </c>
      <c r="N41" s="63"/>
      <c r="O41" s="64">
        <f>ROUNDDOWN(F41+M41-N41,0)</f>
        <v>0</v>
      </c>
    </row>
    <row r="42" spans="1:15" ht="12" customHeight="1" x14ac:dyDescent="0.15">
      <c r="A42" s="105"/>
      <c r="B42" s="107" t="s">
        <v>20</v>
      </c>
      <c r="C42" s="53"/>
      <c r="D42" s="109" t="s">
        <v>55</v>
      </c>
      <c r="E42" s="110"/>
      <c r="F42" s="110"/>
      <c r="G42" s="99">
        <f>SUM(G30:G41,J30:J41)</f>
        <v>1575000</v>
      </c>
      <c r="H42" s="35"/>
      <c r="I42" s="35"/>
      <c r="J42" s="35"/>
      <c r="K42" s="35"/>
      <c r="L42" s="35"/>
      <c r="M42" s="86" t="s">
        <v>59</v>
      </c>
      <c r="N42" s="87"/>
      <c r="O42" s="84">
        <f>SUM(O30:O41)</f>
        <v>0</v>
      </c>
    </row>
    <row r="43" spans="1:15" ht="12" customHeight="1" thickBot="1" x14ac:dyDescent="0.2">
      <c r="A43" s="106"/>
      <c r="B43" s="108"/>
      <c r="C43" s="51"/>
      <c r="D43" s="111"/>
      <c r="E43" s="112"/>
      <c r="F43" s="112"/>
      <c r="G43" s="100"/>
      <c r="H43" s="31"/>
      <c r="I43" s="31"/>
      <c r="J43" s="31"/>
      <c r="K43" s="31"/>
      <c r="L43" s="31"/>
      <c r="M43" s="88"/>
      <c r="N43" s="89"/>
      <c r="O43" s="85"/>
    </row>
    <row r="44" spans="1:15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33"/>
      <c r="N44" s="33"/>
      <c r="O44" s="34" t="s">
        <v>48</v>
      </c>
    </row>
    <row r="45" spans="1:15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96" t="s">
        <v>49</v>
      </c>
      <c r="M45" s="97"/>
      <c r="N45" s="98"/>
      <c r="O45" s="42">
        <f>ROUNDDOWN(O42/110*100,0)</f>
        <v>0</v>
      </c>
    </row>
    <row r="46" spans="1:15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36"/>
      <c r="N46" s="36"/>
      <c r="O46" s="37"/>
    </row>
    <row r="47" spans="1:15" ht="15" customHeight="1" x14ac:dyDescent="0.15">
      <c r="A47" s="103" t="s">
        <v>53</v>
      </c>
      <c r="B47" s="78" t="s">
        <v>22</v>
      </c>
      <c r="C47" s="9">
        <v>242</v>
      </c>
      <c r="D47" s="69"/>
      <c r="E47" s="10">
        <v>1</v>
      </c>
      <c r="F47" s="11">
        <f>ROUND(C47*D47*E47,2)</f>
        <v>0</v>
      </c>
      <c r="G47" s="12"/>
      <c r="H47" s="13"/>
      <c r="I47" s="14"/>
      <c r="J47" s="70">
        <v>127000</v>
      </c>
      <c r="K47" s="71"/>
      <c r="L47" s="15">
        <f>ROUND(J47*K47,2)</f>
        <v>0</v>
      </c>
      <c r="M47" s="81">
        <f>SUM(I47,L47)</f>
        <v>0</v>
      </c>
      <c r="N47" s="17"/>
      <c r="O47" s="18">
        <f>ROUNDDOWN(F47+M47-N47,0)</f>
        <v>0</v>
      </c>
    </row>
    <row r="48" spans="1:15" ht="15" customHeight="1" x14ac:dyDescent="0.15">
      <c r="A48" s="104"/>
      <c r="B48" s="50" t="s">
        <v>23</v>
      </c>
      <c r="C48" s="19">
        <f>C47</f>
        <v>242</v>
      </c>
      <c r="D48" s="20"/>
      <c r="E48" s="21">
        <v>1</v>
      </c>
      <c r="F48" s="22">
        <f t="shared" ref="F48:F50" si="13">ROUND(C48*D48*E48,2)</f>
        <v>0</v>
      </c>
      <c r="G48" s="23"/>
      <c r="H48" s="24"/>
      <c r="I48" s="25"/>
      <c r="J48" s="26">
        <v>132000</v>
      </c>
      <c r="K48" s="20"/>
      <c r="L48" s="27">
        <f>ROUND(J48*K48,2)</f>
        <v>0</v>
      </c>
      <c r="M48" s="82">
        <f>SUM(I48,L48)</f>
        <v>0</v>
      </c>
      <c r="N48" s="29"/>
      <c r="O48" s="30">
        <f>ROUNDDOWN(F48+M48-N48,0)</f>
        <v>0</v>
      </c>
    </row>
    <row r="49" spans="1:15" ht="15" customHeight="1" x14ac:dyDescent="0.15">
      <c r="A49" s="104"/>
      <c r="B49" s="50" t="s">
        <v>24</v>
      </c>
      <c r="C49" s="19">
        <f>C48</f>
        <v>242</v>
      </c>
      <c r="D49" s="20"/>
      <c r="E49" s="21">
        <v>1</v>
      </c>
      <c r="F49" s="22">
        <f t="shared" si="13"/>
        <v>0</v>
      </c>
      <c r="G49" s="23"/>
      <c r="H49" s="24"/>
      <c r="I49" s="25"/>
      <c r="J49" s="26">
        <v>129000</v>
      </c>
      <c r="K49" s="20"/>
      <c r="L49" s="27">
        <f>ROUND(J49*K49,2)</f>
        <v>0</v>
      </c>
      <c r="M49" s="82">
        <f t="shared" ref="M49:M57" si="14">SUM(I49,L49)</f>
        <v>0</v>
      </c>
      <c r="N49" s="29"/>
      <c r="O49" s="30">
        <f t="shared" ref="O49:O57" si="15">ROUNDDOWN(F49+M49-N49,0)</f>
        <v>0</v>
      </c>
    </row>
    <row r="50" spans="1:15" ht="15" customHeight="1" x14ac:dyDescent="0.15">
      <c r="A50" s="104"/>
      <c r="B50" s="50" t="s">
        <v>12</v>
      </c>
      <c r="C50" s="19">
        <f t="shared" ref="C50:C58" si="16">C49</f>
        <v>242</v>
      </c>
      <c r="D50" s="20"/>
      <c r="E50" s="21">
        <v>1</v>
      </c>
      <c r="F50" s="22">
        <f t="shared" si="13"/>
        <v>0</v>
      </c>
      <c r="G50" s="26">
        <v>133000</v>
      </c>
      <c r="H50" s="20"/>
      <c r="I50" s="20">
        <f>ROUND(G50*H50,2)</f>
        <v>0</v>
      </c>
      <c r="J50" s="23"/>
      <c r="K50" s="24"/>
      <c r="L50" s="25"/>
      <c r="M50" s="82">
        <f t="shared" si="14"/>
        <v>0</v>
      </c>
      <c r="N50" s="29"/>
      <c r="O50" s="30">
        <f t="shared" si="15"/>
        <v>0</v>
      </c>
    </row>
    <row r="51" spans="1:15" ht="15" customHeight="1" x14ac:dyDescent="0.15">
      <c r="A51" s="104"/>
      <c r="B51" s="50" t="s">
        <v>13</v>
      </c>
      <c r="C51" s="19">
        <f t="shared" si="16"/>
        <v>242</v>
      </c>
      <c r="D51" s="20"/>
      <c r="E51" s="21">
        <v>1</v>
      </c>
      <c r="F51" s="22">
        <f>ROUND(C51*D51*E51,2)</f>
        <v>0</v>
      </c>
      <c r="G51" s="26">
        <v>135000</v>
      </c>
      <c r="H51" s="20"/>
      <c r="I51" s="20">
        <f t="shared" ref="I51:I52" si="17">ROUND(G51*H51,2)</f>
        <v>0</v>
      </c>
      <c r="J51" s="23"/>
      <c r="K51" s="24"/>
      <c r="L51" s="25"/>
      <c r="M51" s="82">
        <f t="shared" si="14"/>
        <v>0</v>
      </c>
      <c r="N51" s="29"/>
      <c r="O51" s="30">
        <f t="shared" si="15"/>
        <v>0</v>
      </c>
    </row>
    <row r="52" spans="1:15" ht="15" customHeight="1" x14ac:dyDescent="0.15">
      <c r="A52" s="104"/>
      <c r="B52" s="50" t="s">
        <v>14</v>
      </c>
      <c r="C52" s="19">
        <f t="shared" si="16"/>
        <v>242</v>
      </c>
      <c r="D52" s="20"/>
      <c r="E52" s="21">
        <v>1</v>
      </c>
      <c r="F52" s="22">
        <f t="shared" ref="F52:F58" si="18">ROUND(C52*D52*E52,2)</f>
        <v>0</v>
      </c>
      <c r="G52" s="26">
        <v>131000</v>
      </c>
      <c r="H52" s="20"/>
      <c r="I52" s="20">
        <f t="shared" si="17"/>
        <v>0</v>
      </c>
      <c r="J52" s="23"/>
      <c r="K52" s="24"/>
      <c r="L52" s="25"/>
      <c r="M52" s="82">
        <f t="shared" si="14"/>
        <v>0</v>
      </c>
      <c r="N52" s="29"/>
      <c r="O52" s="30">
        <f t="shared" si="15"/>
        <v>0</v>
      </c>
    </row>
    <row r="53" spans="1:15" ht="15" customHeight="1" x14ac:dyDescent="0.15">
      <c r="A53" s="104"/>
      <c r="B53" s="50" t="s">
        <v>15</v>
      </c>
      <c r="C53" s="19">
        <f t="shared" si="16"/>
        <v>242</v>
      </c>
      <c r="D53" s="20"/>
      <c r="E53" s="21">
        <v>1</v>
      </c>
      <c r="F53" s="22">
        <f t="shared" si="18"/>
        <v>0</v>
      </c>
      <c r="G53" s="23"/>
      <c r="H53" s="24"/>
      <c r="I53" s="25"/>
      <c r="J53" s="26">
        <v>133000</v>
      </c>
      <c r="K53" s="20"/>
      <c r="L53" s="27">
        <f t="shared" ref="L53:L58" si="19">ROUND(J53*K53,2)</f>
        <v>0</v>
      </c>
      <c r="M53" s="82">
        <f t="shared" si="14"/>
        <v>0</v>
      </c>
      <c r="N53" s="29"/>
      <c r="O53" s="30">
        <f t="shared" si="15"/>
        <v>0</v>
      </c>
    </row>
    <row r="54" spans="1:15" ht="15" customHeight="1" x14ac:dyDescent="0.15">
      <c r="A54" s="104"/>
      <c r="B54" s="50" t="s">
        <v>16</v>
      </c>
      <c r="C54" s="19">
        <f t="shared" si="16"/>
        <v>242</v>
      </c>
      <c r="D54" s="20"/>
      <c r="E54" s="21">
        <v>1</v>
      </c>
      <c r="F54" s="22">
        <f t="shared" si="18"/>
        <v>0</v>
      </c>
      <c r="G54" s="23"/>
      <c r="H54" s="24"/>
      <c r="I54" s="25"/>
      <c r="J54" s="26">
        <v>128000</v>
      </c>
      <c r="K54" s="20"/>
      <c r="L54" s="27">
        <f t="shared" si="19"/>
        <v>0</v>
      </c>
      <c r="M54" s="82">
        <f t="shared" si="14"/>
        <v>0</v>
      </c>
      <c r="N54" s="29"/>
      <c r="O54" s="30">
        <f t="shared" si="15"/>
        <v>0</v>
      </c>
    </row>
    <row r="55" spans="1:15" ht="15" customHeight="1" x14ac:dyDescent="0.15">
      <c r="A55" s="104"/>
      <c r="B55" s="50" t="s">
        <v>17</v>
      </c>
      <c r="C55" s="19">
        <f t="shared" si="16"/>
        <v>242</v>
      </c>
      <c r="D55" s="20"/>
      <c r="E55" s="21">
        <v>1</v>
      </c>
      <c r="F55" s="22">
        <f t="shared" si="18"/>
        <v>0</v>
      </c>
      <c r="G55" s="23"/>
      <c r="H55" s="24"/>
      <c r="I55" s="25"/>
      <c r="J55" s="26">
        <v>135000</v>
      </c>
      <c r="K55" s="20"/>
      <c r="L55" s="27">
        <f t="shared" si="19"/>
        <v>0</v>
      </c>
      <c r="M55" s="82">
        <f t="shared" si="14"/>
        <v>0</v>
      </c>
      <c r="N55" s="29"/>
      <c r="O55" s="30">
        <f t="shared" si="15"/>
        <v>0</v>
      </c>
    </row>
    <row r="56" spans="1:15" ht="15" customHeight="1" x14ac:dyDescent="0.15">
      <c r="A56" s="104"/>
      <c r="B56" s="50" t="s">
        <v>18</v>
      </c>
      <c r="C56" s="19">
        <f t="shared" si="16"/>
        <v>242</v>
      </c>
      <c r="D56" s="20"/>
      <c r="E56" s="21">
        <v>1</v>
      </c>
      <c r="F56" s="22">
        <f t="shared" si="18"/>
        <v>0</v>
      </c>
      <c r="G56" s="23"/>
      <c r="H56" s="24"/>
      <c r="I56" s="25"/>
      <c r="J56" s="26">
        <v>135000</v>
      </c>
      <c r="K56" s="20"/>
      <c r="L56" s="27">
        <f t="shared" si="19"/>
        <v>0</v>
      </c>
      <c r="M56" s="82">
        <f t="shared" si="14"/>
        <v>0</v>
      </c>
      <c r="N56" s="29"/>
      <c r="O56" s="30">
        <f t="shared" si="15"/>
        <v>0</v>
      </c>
    </row>
    <row r="57" spans="1:15" ht="15" customHeight="1" x14ac:dyDescent="0.15">
      <c r="A57" s="104"/>
      <c r="B57" s="50" t="s">
        <v>19</v>
      </c>
      <c r="C57" s="19">
        <f t="shared" si="16"/>
        <v>242</v>
      </c>
      <c r="D57" s="20"/>
      <c r="E57" s="21">
        <v>1</v>
      </c>
      <c r="F57" s="22">
        <f t="shared" si="18"/>
        <v>0</v>
      </c>
      <c r="G57" s="23"/>
      <c r="H57" s="24"/>
      <c r="I57" s="25"/>
      <c r="J57" s="26">
        <v>123000</v>
      </c>
      <c r="K57" s="20"/>
      <c r="L57" s="27">
        <f t="shared" si="19"/>
        <v>0</v>
      </c>
      <c r="M57" s="82">
        <f t="shared" si="14"/>
        <v>0</v>
      </c>
      <c r="N57" s="29"/>
      <c r="O57" s="30">
        <f t="shared" si="15"/>
        <v>0</v>
      </c>
    </row>
    <row r="58" spans="1:15" ht="15" customHeight="1" thickBot="1" x14ac:dyDescent="0.2">
      <c r="A58" s="104"/>
      <c r="B58" s="54" t="s">
        <v>25</v>
      </c>
      <c r="C58" s="55">
        <f t="shared" si="16"/>
        <v>242</v>
      </c>
      <c r="D58" s="72"/>
      <c r="E58" s="56">
        <v>1</v>
      </c>
      <c r="F58" s="57">
        <f t="shared" si="18"/>
        <v>0</v>
      </c>
      <c r="G58" s="59"/>
      <c r="H58" s="60"/>
      <c r="I58" s="61"/>
      <c r="J58" s="66">
        <v>134000</v>
      </c>
      <c r="K58" s="72"/>
      <c r="L58" s="62">
        <f t="shared" si="19"/>
        <v>0</v>
      </c>
      <c r="M58" s="83">
        <f>SUM(I58,L58)</f>
        <v>0</v>
      </c>
      <c r="N58" s="63"/>
      <c r="O58" s="64">
        <f>ROUNDDOWN(F58+M58-N58,0)</f>
        <v>0</v>
      </c>
    </row>
    <row r="59" spans="1:15" ht="12" customHeight="1" x14ac:dyDescent="0.15">
      <c r="A59" s="105"/>
      <c r="B59" s="107" t="s">
        <v>20</v>
      </c>
      <c r="C59" s="53"/>
      <c r="D59" s="109" t="s">
        <v>54</v>
      </c>
      <c r="E59" s="110"/>
      <c r="F59" s="110"/>
      <c r="G59" s="99">
        <f>SUM(G47:G58,J47:J58)</f>
        <v>1575000</v>
      </c>
      <c r="H59" s="35"/>
      <c r="I59" s="35"/>
      <c r="J59" s="35"/>
      <c r="K59" s="35"/>
      <c r="L59" s="35"/>
      <c r="M59" s="86" t="s">
        <v>60</v>
      </c>
      <c r="N59" s="87"/>
      <c r="O59" s="84">
        <f>SUM(O47:O58)</f>
        <v>0</v>
      </c>
    </row>
    <row r="60" spans="1:15" ht="12" customHeight="1" thickBot="1" x14ac:dyDescent="0.2">
      <c r="A60" s="106"/>
      <c r="B60" s="108"/>
      <c r="C60" s="51"/>
      <c r="D60" s="111"/>
      <c r="E60" s="112"/>
      <c r="F60" s="112"/>
      <c r="G60" s="100"/>
      <c r="H60" s="31"/>
      <c r="I60" s="31"/>
      <c r="J60" s="31"/>
      <c r="K60" s="31"/>
      <c r="L60" s="31"/>
      <c r="M60" s="88"/>
      <c r="N60" s="89"/>
      <c r="O60" s="85"/>
    </row>
    <row r="61" spans="1:15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33"/>
      <c r="N61" s="33"/>
      <c r="O61" s="34" t="s">
        <v>48</v>
      </c>
    </row>
    <row r="62" spans="1:15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96" t="s">
        <v>49</v>
      </c>
      <c r="M62" s="97"/>
      <c r="N62" s="98"/>
      <c r="O62" s="42">
        <f>ROUNDDOWN(O59/110*100,0)</f>
        <v>0</v>
      </c>
    </row>
    <row r="63" spans="1:15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43"/>
      <c r="N63" s="43"/>
      <c r="O63" s="44"/>
    </row>
    <row r="64" spans="1:15" ht="15" customHeight="1" x14ac:dyDescent="0.15">
      <c r="A64" s="1"/>
      <c r="B64" s="32"/>
      <c r="C64" s="1"/>
      <c r="D64" s="124" t="s">
        <v>43</v>
      </c>
      <c r="E64" s="125"/>
      <c r="F64" s="125"/>
      <c r="G64" s="101">
        <f>SUM(G25,G42,G59)</f>
        <v>4725000</v>
      </c>
      <c r="H64" s="38"/>
      <c r="I64" s="38"/>
      <c r="J64" s="38"/>
      <c r="K64" s="38"/>
      <c r="L64" s="38"/>
      <c r="M64" s="92" t="s">
        <v>57</v>
      </c>
      <c r="N64" s="93"/>
      <c r="O64" s="90">
        <f>SUM(O28,O45,O62)</f>
        <v>0</v>
      </c>
    </row>
    <row r="65" spans="1:15" ht="15" customHeight="1" thickBot="1" x14ac:dyDescent="0.2">
      <c r="A65" s="34"/>
      <c r="B65" s="1"/>
      <c r="C65" s="34"/>
      <c r="D65" s="111"/>
      <c r="E65" s="112"/>
      <c r="F65" s="112"/>
      <c r="G65" s="102"/>
      <c r="H65" s="39"/>
      <c r="I65" s="39"/>
      <c r="J65" s="39"/>
      <c r="K65" s="39"/>
      <c r="L65" s="39"/>
      <c r="M65" s="94"/>
      <c r="N65" s="95"/>
      <c r="O65" s="91"/>
    </row>
    <row r="66" spans="1:15" ht="7.5" customHeight="1" x14ac:dyDescent="0.15">
      <c r="A66" s="34"/>
      <c r="B66" s="34"/>
      <c r="C66" s="34"/>
    </row>
  </sheetData>
  <mergeCells count="44">
    <mergeCell ref="A1:E1"/>
    <mergeCell ref="A9:A12"/>
    <mergeCell ref="B9:B12"/>
    <mergeCell ref="C9:F9"/>
    <mergeCell ref="C10:C12"/>
    <mergeCell ref="D10:D12"/>
    <mergeCell ref="E10:E12"/>
    <mergeCell ref="F10:F12"/>
    <mergeCell ref="A2:O2"/>
    <mergeCell ref="G10:I10"/>
    <mergeCell ref="J10:L10"/>
    <mergeCell ref="L45:N45"/>
    <mergeCell ref="A30:A43"/>
    <mergeCell ref="B42:B43"/>
    <mergeCell ref="A13:A26"/>
    <mergeCell ref="B25:B26"/>
    <mergeCell ref="G42:G43"/>
    <mergeCell ref="M42:N43"/>
    <mergeCell ref="L28:N28"/>
    <mergeCell ref="D25:F26"/>
    <mergeCell ref="D42:F43"/>
    <mergeCell ref="G64:G65"/>
    <mergeCell ref="M64:N65"/>
    <mergeCell ref="O64:O65"/>
    <mergeCell ref="A47:A60"/>
    <mergeCell ref="B59:B60"/>
    <mergeCell ref="G59:G60"/>
    <mergeCell ref="M59:N60"/>
    <mergeCell ref="O59:O60"/>
    <mergeCell ref="L62:N62"/>
    <mergeCell ref="D59:F60"/>
    <mergeCell ref="D64:F65"/>
    <mergeCell ref="O42:O43"/>
    <mergeCell ref="G9:M9"/>
    <mergeCell ref="M10:M12"/>
    <mergeCell ref="G11:G12"/>
    <mergeCell ref="H11:H12"/>
    <mergeCell ref="I11:I12"/>
    <mergeCell ref="J11:J12"/>
    <mergeCell ref="K11:K12"/>
    <mergeCell ref="L11:L12"/>
    <mergeCell ref="G25:G26"/>
    <mergeCell ref="M25:N26"/>
    <mergeCell ref="O25:O26"/>
  </mergeCells>
  <phoneticPr fontId="2"/>
  <printOptions horizontalCentered="1"/>
  <pageMargins left="0.6692913385826772" right="3.937007874015748E-2" top="0.19685039370078741" bottom="0.19685039370078741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view="pageBreakPreview" zoomScaleNormal="100" workbookViewId="0">
      <selection activeCell="O13" sqref="O13:O14"/>
    </sheetView>
  </sheetViews>
  <sheetFormatPr defaultRowHeight="16.5" customHeight="1" x14ac:dyDescent="0.15"/>
  <cols>
    <col min="1" max="1" width="9" style="73"/>
    <col min="2" max="2" width="5.375" style="73" customWidth="1"/>
    <col min="3" max="3" width="7.75" style="73" customWidth="1"/>
    <col min="4" max="4" width="8.375" style="73" customWidth="1"/>
    <col min="5" max="5" width="6.375" style="73" customWidth="1"/>
    <col min="6" max="6" width="10.625" style="73" customWidth="1"/>
    <col min="7" max="7" width="9" style="73"/>
    <col min="8" max="8" width="6.625" style="73" customWidth="1"/>
    <col min="9" max="9" width="10.625" style="73" customWidth="1"/>
    <col min="10" max="10" width="9" style="73"/>
    <col min="11" max="11" width="6.625" style="73" customWidth="1"/>
    <col min="12" max="12" width="10.625" style="73" customWidth="1"/>
    <col min="13" max="18" width="12.625" style="73" customWidth="1"/>
    <col min="19" max="19" width="9.75" style="73" bestFit="1" customWidth="1"/>
    <col min="20" max="16384" width="9" style="73"/>
  </cols>
  <sheetData>
    <row r="1" spans="1:18" s="4" customFormat="1" ht="17.100000000000001" customHeight="1" x14ac:dyDescent="0.15">
      <c r="A1" s="133" t="s">
        <v>40</v>
      </c>
      <c r="B1" s="133"/>
      <c r="C1" s="133"/>
      <c r="D1" s="133"/>
      <c r="E1" s="13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s="4" customFormat="1" ht="17.100000000000001" customHeight="1" x14ac:dyDescent="0.15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8" s="4" customFormat="1" ht="17.100000000000001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 t="s">
        <v>50</v>
      </c>
    </row>
    <row r="4" spans="1:18" s="2" customFormat="1" ht="17.100000000000001" customHeight="1" x14ac:dyDescent="0.15">
      <c r="A4" s="2" t="s">
        <v>21</v>
      </c>
      <c r="B4" s="7"/>
      <c r="C4" s="7"/>
      <c r="D4" s="7"/>
      <c r="E4" s="7"/>
      <c r="F4" s="7"/>
      <c r="H4" s="7"/>
      <c r="I4" s="7"/>
      <c r="K4" s="7"/>
      <c r="L4" s="7"/>
      <c r="M4" s="7"/>
      <c r="N4" s="7"/>
      <c r="O4" s="7"/>
    </row>
    <row r="5" spans="1:18" s="2" customFormat="1" ht="17.100000000000001" customHeight="1" x14ac:dyDescent="0.15">
      <c r="B5" s="7"/>
      <c r="C5" s="7"/>
      <c r="D5" s="7"/>
      <c r="E5" s="7"/>
      <c r="F5" s="7"/>
      <c r="G5" s="4"/>
      <c r="H5" s="7"/>
      <c r="I5" s="7"/>
      <c r="J5" s="4" t="s">
        <v>1</v>
      </c>
      <c r="K5" s="7"/>
      <c r="L5" s="7"/>
      <c r="M5" s="7"/>
      <c r="N5" s="7"/>
      <c r="O5" s="7"/>
    </row>
    <row r="6" spans="1:18" s="2" customFormat="1" ht="17.100000000000001" customHeight="1" x14ac:dyDescent="0.15">
      <c r="A6" s="7"/>
      <c r="B6" s="7"/>
      <c r="C6" s="7"/>
      <c r="D6" s="7"/>
      <c r="F6" s="7"/>
      <c r="G6" s="4"/>
      <c r="H6" s="7"/>
      <c r="I6" s="7"/>
      <c r="J6" s="4" t="s">
        <v>2</v>
      </c>
      <c r="K6" s="7"/>
      <c r="L6" s="7"/>
      <c r="M6" s="7"/>
      <c r="N6" s="7"/>
      <c r="O6" s="7"/>
    </row>
    <row r="7" spans="1:18" s="2" customFormat="1" ht="27" customHeight="1" x14ac:dyDescent="0.15">
      <c r="A7" s="7"/>
      <c r="B7" s="7"/>
      <c r="C7" s="7"/>
      <c r="D7" s="7"/>
      <c r="E7" s="7"/>
      <c r="F7" s="7"/>
      <c r="G7" s="4"/>
      <c r="H7" s="7"/>
      <c r="I7" s="7"/>
      <c r="J7" s="4" t="s">
        <v>3</v>
      </c>
      <c r="K7" s="7"/>
      <c r="L7" s="7"/>
      <c r="M7" s="7"/>
      <c r="N7" s="7"/>
      <c r="O7" s="7"/>
    </row>
    <row r="8" spans="1:18" s="75" customFormat="1" ht="15" customHeight="1" x14ac:dyDescent="0.15">
      <c r="A8" s="74" t="s">
        <v>47</v>
      </c>
      <c r="O8" s="76" t="s">
        <v>4</v>
      </c>
      <c r="R8" s="76"/>
    </row>
    <row r="9" spans="1:18" s="4" customFormat="1" ht="15" customHeight="1" x14ac:dyDescent="0.15">
      <c r="A9" s="135" t="s">
        <v>5</v>
      </c>
      <c r="B9" s="138" t="s">
        <v>6</v>
      </c>
      <c r="C9" s="135" t="s">
        <v>7</v>
      </c>
      <c r="D9" s="140"/>
      <c r="E9" s="140"/>
      <c r="F9" s="138"/>
      <c r="G9" s="141"/>
      <c r="H9" s="141"/>
      <c r="I9" s="141"/>
      <c r="J9" s="141"/>
      <c r="K9" s="141"/>
      <c r="L9" s="141"/>
      <c r="M9" s="142"/>
      <c r="N9" s="46"/>
      <c r="O9" s="46"/>
    </row>
    <row r="10" spans="1:18" s="4" customFormat="1" ht="15" customHeight="1" x14ac:dyDescent="0.15">
      <c r="A10" s="136"/>
      <c r="B10" s="131"/>
      <c r="C10" s="126" t="s">
        <v>9</v>
      </c>
      <c r="D10" s="116" t="s">
        <v>29</v>
      </c>
      <c r="E10" s="116" t="s">
        <v>10</v>
      </c>
      <c r="F10" s="130" t="s">
        <v>31</v>
      </c>
      <c r="G10" s="118" t="s">
        <v>26</v>
      </c>
      <c r="H10" s="119"/>
      <c r="I10" s="120"/>
      <c r="J10" s="118" t="s">
        <v>39</v>
      </c>
      <c r="K10" s="119"/>
      <c r="L10" s="120"/>
      <c r="M10" s="123" t="s">
        <v>62</v>
      </c>
      <c r="N10" s="47" t="s">
        <v>30</v>
      </c>
      <c r="O10" s="47" t="s">
        <v>8</v>
      </c>
    </row>
    <row r="11" spans="1:18" s="4" customFormat="1" ht="15" customHeight="1" x14ac:dyDescent="0.15">
      <c r="A11" s="136"/>
      <c r="B11" s="131"/>
      <c r="C11" s="127"/>
      <c r="D11" s="129"/>
      <c r="E11" s="129"/>
      <c r="F11" s="131"/>
      <c r="G11" s="121" t="s">
        <v>11</v>
      </c>
      <c r="H11" s="116" t="s">
        <v>27</v>
      </c>
      <c r="I11" s="143" t="s">
        <v>61</v>
      </c>
      <c r="J11" s="121" t="s">
        <v>11</v>
      </c>
      <c r="K11" s="116" t="s">
        <v>27</v>
      </c>
      <c r="L11" s="143" t="s">
        <v>32</v>
      </c>
      <c r="M11" s="107"/>
      <c r="N11" s="47" t="s">
        <v>63</v>
      </c>
      <c r="O11" s="47" t="s">
        <v>64</v>
      </c>
    </row>
    <row r="12" spans="1:18" s="4" customFormat="1" ht="15" customHeight="1" x14ac:dyDescent="0.15">
      <c r="A12" s="137"/>
      <c r="B12" s="139"/>
      <c r="C12" s="128"/>
      <c r="D12" s="117"/>
      <c r="E12" s="117"/>
      <c r="F12" s="132"/>
      <c r="G12" s="122"/>
      <c r="H12" s="117"/>
      <c r="I12" s="144"/>
      <c r="J12" s="122"/>
      <c r="K12" s="117"/>
      <c r="L12" s="144"/>
      <c r="M12" s="108"/>
      <c r="N12" s="47"/>
      <c r="O12" s="47"/>
    </row>
    <row r="13" spans="1:18" s="4" customFormat="1" ht="15" customHeight="1" x14ac:dyDescent="0.15">
      <c r="A13" s="103" t="s">
        <v>51</v>
      </c>
      <c r="B13" s="78" t="s">
        <v>22</v>
      </c>
      <c r="C13" s="9">
        <v>49</v>
      </c>
      <c r="D13" s="69"/>
      <c r="E13" s="10">
        <v>1</v>
      </c>
      <c r="F13" s="11">
        <f>ROUND(C13*D13*E13,2)</f>
        <v>0</v>
      </c>
      <c r="G13" s="12"/>
      <c r="H13" s="13"/>
      <c r="I13" s="14"/>
      <c r="J13" s="70">
        <v>6000</v>
      </c>
      <c r="K13" s="71"/>
      <c r="L13" s="15">
        <f>ROUND(J13*K13,2)</f>
        <v>0</v>
      </c>
      <c r="M13" s="81">
        <f>SUM(I13,L13)</f>
        <v>0</v>
      </c>
      <c r="N13" s="17"/>
      <c r="O13" s="18">
        <f>ROUNDDOWN(F13+M13-N13,0)</f>
        <v>0</v>
      </c>
    </row>
    <row r="14" spans="1:18" s="4" customFormat="1" ht="15" customHeight="1" x14ac:dyDescent="0.15">
      <c r="A14" s="104"/>
      <c r="B14" s="50" t="s">
        <v>23</v>
      </c>
      <c r="C14" s="19">
        <f>C13</f>
        <v>49</v>
      </c>
      <c r="D14" s="20"/>
      <c r="E14" s="21">
        <v>1</v>
      </c>
      <c r="F14" s="22">
        <f t="shared" ref="F14:F24" si="0">ROUND(C14*D14*E14,2)</f>
        <v>0</v>
      </c>
      <c r="G14" s="23"/>
      <c r="H14" s="24"/>
      <c r="I14" s="25"/>
      <c r="J14" s="26">
        <v>5000</v>
      </c>
      <c r="K14" s="20"/>
      <c r="L14" s="27">
        <f>ROUND(J14*K14,2)</f>
        <v>0</v>
      </c>
      <c r="M14" s="82">
        <f>SUM(I14,L14)</f>
        <v>0</v>
      </c>
      <c r="N14" s="29"/>
      <c r="O14" s="30">
        <f>ROUNDDOWN(F14+M14-N14,0)</f>
        <v>0</v>
      </c>
    </row>
    <row r="15" spans="1:18" s="4" customFormat="1" ht="15" customHeight="1" x14ac:dyDescent="0.15">
      <c r="A15" s="104"/>
      <c r="B15" s="50" t="s">
        <v>24</v>
      </c>
      <c r="C15" s="19">
        <f>C14</f>
        <v>49</v>
      </c>
      <c r="D15" s="20"/>
      <c r="E15" s="21">
        <v>1</v>
      </c>
      <c r="F15" s="22">
        <f t="shared" si="0"/>
        <v>0</v>
      </c>
      <c r="G15" s="23"/>
      <c r="H15" s="24"/>
      <c r="I15" s="25"/>
      <c r="J15" s="26">
        <v>7000</v>
      </c>
      <c r="K15" s="20"/>
      <c r="L15" s="27">
        <f>ROUND(J15*K15,2)</f>
        <v>0</v>
      </c>
      <c r="M15" s="82">
        <f t="shared" ref="M15:M23" si="1">SUM(I15,L15)</f>
        <v>0</v>
      </c>
      <c r="N15" s="29"/>
      <c r="O15" s="30">
        <f t="shared" ref="O15:O23" si="2">ROUNDDOWN(F15+M15-N15,0)</f>
        <v>0</v>
      </c>
    </row>
    <row r="16" spans="1:18" s="4" customFormat="1" ht="15" customHeight="1" x14ac:dyDescent="0.15">
      <c r="A16" s="104"/>
      <c r="B16" s="50" t="s">
        <v>12</v>
      </c>
      <c r="C16" s="19">
        <f t="shared" ref="C16:C24" si="3">C15</f>
        <v>49</v>
      </c>
      <c r="D16" s="20"/>
      <c r="E16" s="21">
        <v>1</v>
      </c>
      <c r="F16" s="22">
        <f t="shared" si="0"/>
        <v>0</v>
      </c>
      <c r="G16" s="26">
        <v>10000</v>
      </c>
      <c r="H16" s="20"/>
      <c r="I16" s="20">
        <f>ROUND(G16*H16,2)</f>
        <v>0</v>
      </c>
      <c r="J16" s="23"/>
      <c r="K16" s="24"/>
      <c r="L16" s="80"/>
      <c r="M16" s="82">
        <f t="shared" si="1"/>
        <v>0</v>
      </c>
      <c r="N16" s="29"/>
      <c r="O16" s="30">
        <f t="shared" si="2"/>
        <v>0</v>
      </c>
    </row>
    <row r="17" spans="1:15" s="4" customFormat="1" ht="15" customHeight="1" x14ac:dyDescent="0.15">
      <c r="A17" s="104"/>
      <c r="B17" s="50" t="s">
        <v>13</v>
      </c>
      <c r="C17" s="19">
        <f t="shared" si="3"/>
        <v>49</v>
      </c>
      <c r="D17" s="20"/>
      <c r="E17" s="21">
        <v>1</v>
      </c>
      <c r="F17" s="22">
        <f>ROUND(C17*D17*E17,2)</f>
        <v>0</v>
      </c>
      <c r="G17" s="26">
        <v>11000</v>
      </c>
      <c r="H17" s="20"/>
      <c r="I17" s="20">
        <f t="shared" ref="I17:I18" si="4">ROUND(G17*H17,2)</f>
        <v>0</v>
      </c>
      <c r="J17" s="23"/>
      <c r="K17" s="24"/>
      <c r="L17" s="80"/>
      <c r="M17" s="82">
        <f t="shared" si="1"/>
        <v>0</v>
      </c>
      <c r="N17" s="29"/>
      <c r="O17" s="30">
        <f t="shared" si="2"/>
        <v>0</v>
      </c>
    </row>
    <row r="18" spans="1:15" s="4" customFormat="1" ht="15" customHeight="1" x14ac:dyDescent="0.15">
      <c r="A18" s="104"/>
      <c r="B18" s="50" t="s">
        <v>14</v>
      </c>
      <c r="C18" s="19">
        <f t="shared" si="3"/>
        <v>49</v>
      </c>
      <c r="D18" s="20"/>
      <c r="E18" s="21">
        <v>1</v>
      </c>
      <c r="F18" s="22">
        <f t="shared" si="0"/>
        <v>0</v>
      </c>
      <c r="G18" s="26">
        <v>8000</v>
      </c>
      <c r="H18" s="20"/>
      <c r="I18" s="20">
        <f t="shared" si="4"/>
        <v>0</v>
      </c>
      <c r="J18" s="23"/>
      <c r="K18" s="24"/>
      <c r="L18" s="80"/>
      <c r="M18" s="82">
        <f t="shared" si="1"/>
        <v>0</v>
      </c>
      <c r="N18" s="29"/>
      <c r="O18" s="30">
        <f t="shared" si="2"/>
        <v>0</v>
      </c>
    </row>
    <row r="19" spans="1:15" s="4" customFormat="1" ht="15" customHeight="1" x14ac:dyDescent="0.15">
      <c r="A19" s="104"/>
      <c r="B19" s="50" t="s">
        <v>15</v>
      </c>
      <c r="C19" s="19">
        <f t="shared" si="3"/>
        <v>49</v>
      </c>
      <c r="D19" s="20"/>
      <c r="E19" s="21">
        <v>1</v>
      </c>
      <c r="F19" s="22">
        <f t="shared" si="0"/>
        <v>0</v>
      </c>
      <c r="G19" s="23"/>
      <c r="H19" s="24"/>
      <c r="I19" s="25"/>
      <c r="J19" s="26">
        <v>6000</v>
      </c>
      <c r="K19" s="20"/>
      <c r="L19" s="27">
        <f t="shared" ref="L19:L24" si="5">ROUND(J19*K19,2)</f>
        <v>0</v>
      </c>
      <c r="M19" s="82">
        <f t="shared" si="1"/>
        <v>0</v>
      </c>
      <c r="N19" s="29"/>
      <c r="O19" s="30">
        <f t="shared" si="2"/>
        <v>0</v>
      </c>
    </row>
    <row r="20" spans="1:15" s="4" customFormat="1" ht="15" customHeight="1" x14ac:dyDescent="0.15">
      <c r="A20" s="104"/>
      <c r="B20" s="50" t="s">
        <v>16</v>
      </c>
      <c r="C20" s="19">
        <f t="shared" si="3"/>
        <v>49</v>
      </c>
      <c r="D20" s="20"/>
      <c r="E20" s="21">
        <v>1</v>
      </c>
      <c r="F20" s="22">
        <f t="shared" si="0"/>
        <v>0</v>
      </c>
      <c r="G20" s="23"/>
      <c r="H20" s="24"/>
      <c r="I20" s="25"/>
      <c r="J20" s="26">
        <v>6000</v>
      </c>
      <c r="K20" s="20"/>
      <c r="L20" s="27">
        <f t="shared" si="5"/>
        <v>0</v>
      </c>
      <c r="M20" s="82">
        <f t="shared" si="1"/>
        <v>0</v>
      </c>
      <c r="N20" s="29"/>
      <c r="O20" s="30">
        <f t="shared" si="2"/>
        <v>0</v>
      </c>
    </row>
    <row r="21" spans="1:15" s="4" customFormat="1" ht="15" customHeight="1" x14ac:dyDescent="0.15">
      <c r="A21" s="104"/>
      <c r="B21" s="50" t="s">
        <v>17</v>
      </c>
      <c r="C21" s="19">
        <f t="shared" si="3"/>
        <v>49</v>
      </c>
      <c r="D21" s="20"/>
      <c r="E21" s="21">
        <v>1</v>
      </c>
      <c r="F21" s="22">
        <f t="shared" si="0"/>
        <v>0</v>
      </c>
      <c r="G21" s="23"/>
      <c r="H21" s="24"/>
      <c r="I21" s="25"/>
      <c r="J21" s="26">
        <v>11000</v>
      </c>
      <c r="K21" s="20"/>
      <c r="L21" s="27">
        <f t="shared" si="5"/>
        <v>0</v>
      </c>
      <c r="M21" s="82">
        <f t="shared" si="1"/>
        <v>0</v>
      </c>
      <c r="N21" s="29"/>
      <c r="O21" s="30">
        <f t="shared" si="2"/>
        <v>0</v>
      </c>
    </row>
    <row r="22" spans="1:15" s="4" customFormat="1" ht="15" customHeight="1" x14ac:dyDescent="0.15">
      <c r="A22" s="104"/>
      <c r="B22" s="50" t="s">
        <v>18</v>
      </c>
      <c r="C22" s="19">
        <f t="shared" si="3"/>
        <v>49</v>
      </c>
      <c r="D22" s="20"/>
      <c r="E22" s="21">
        <v>1</v>
      </c>
      <c r="F22" s="22">
        <f t="shared" si="0"/>
        <v>0</v>
      </c>
      <c r="G22" s="23"/>
      <c r="H22" s="24"/>
      <c r="I22" s="25"/>
      <c r="J22" s="26">
        <v>12000</v>
      </c>
      <c r="K22" s="20"/>
      <c r="L22" s="27">
        <f t="shared" si="5"/>
        <v>0</v>
      </c>
      <c r="M22" s="82">
        <f t="shared" si="1"/>
        <v>0</v>
      </c>
      <c r="N22" s="29"/>
      <c r="O22" s="30">
        <f t="shared" si="2"/>
        <v>0</v>
      </c>
    </row>
    <row r="23" spans="1:15" s="4" customFormat="1" ht="15" customHeight="1" x14ac:dyDescent="0.15">
      <c r="A23" s="104"/>
      <c r="B23" s="50" t="s">
        <v>19</v>
      </c>
      <c r="C23" s="19">
        <f t="shared" si="3"/>
        <v>49</v>
      </c>
      <c r="D23" s="20"/>
      <c r="E23" s="21">
        <v>1</v>
      </c>
      <c r="F23" s="22">
        <f t="shared" si="0"/>
        <v>0</v>
      </c>
      <c r="G23" s="23"/>
      <c r="H23" s="24"/>
      <c r="I23" s="25"/>
      <c r="J23" s="26">
        <v>10000</v>
      </c>
      <c r="K23" s="20"/>
      <c r="L23" s="27">
        <f t="shared" si="5"/>
        <v>0</v>
      </c>
      <c r="M23" s="82">
        <f t="shared" si="1"/>
        <v>0</v>
      </c>
      <c r="N23" s="29"/>
      <c r="O23" s="30">
        <f t="shared" si="2"/>
        <v>0</v>
      </c>
    </row>
    <row r="24" spans="1:15" s="4" customFormat="1" ht="15" customHeight="1" thickBot="1" x14ac:dyDescent="0.2">
      <c r="A24" s="104"/>
      <c r="B24" s="54" t="s">
        <v>25</v>
      </c>
      <c r="C24" s="55">
        <f t="shared" si="3"/>
        <v>49</v>
      </c>
      <c r="D24" s="72"/>
      <c r="E24" s="56">
        <v>1</v>
      </c>
      <c r="F24" s="57">
        <f t="shared" si="0"/>
        <v>0</v>
      </c>
      <c r="G24" s="59"/>
      <c r="H24" s="60"/>
      <c r="I24" s="61"/>
      <c r="J24" s="66">
        <v>8000</v>
      </c>
      <c r="K24" s="72"/>
      <c r="L24" s="62">
        <f t="shared" si="5"/>
        <v>0</v>
      </c>
      <c r="M24" s="83">
        <f>SUM(I24,L24)</f>
        <v>0</v>
      </c>
      <c r="N24" s="63"/>
      <c r="O24" s="64">
        <f>ROUNDDOWN(F24+M24-N24,0)</f>
        <v>0</v>
      </c>
    </row>
    <row r="25" spans="1:15" s="4" customFormat="1" ht="12" customHeight="1" x14ac:dyDescent="0.15">
      <c r="A25" s="105"/>
      <c r="B25" s="107" t="s">
        <v>20</v>
      </c>
      <c r="C25" s="53"/>
      <c r="D25" s="109" t="s">
        <v>56</v>
      </c>
      <c r="E25" s="110"/>
      <c r="F25" s="110"/>
      <c r="G25" s="99">
        <f>SUM(G13:G24,J13:J24)</f>
        <v>100000</v>
      </c>
      <c r="H25" s="35"/>
      <c r="I25" s="35"/>
      <c r="J25" s="35"/>
      <c r="K25" s="35"/>
      <c r="L25" s="35"/>
      <c r="M25" s="86" t="s">
        <v>58</v>
      </c>
      <c r="N25" s="87"/>
      <c r="O25" s="84">
        <f>SUM(O13:O24)</f>
        <v>0</v>
      </c>
    </row>
    <row r="26" spans="1:15" s="4" customFormat="1" ht="12" customHeight="1" thickBot="1" x14ac:dyDescent="0.2">
      <c r="A26" s="106"/>
      <c r="B26" s="108"/>
      <c r="C26" s="51"/>
      <c r="D26" s="111"/>
      <c r="E26" s="112"/>
      <c r="F26" s="112"/>
      <c r="G26" s="100"/>
      <c r="H26" s="31"/>
      <c r="I26" s="31"/>
      <c r="J26" s="31"/>
      <c r="K26" s="31"/>
      <c r="L26" s="31"/>
      <c r="M26" s="88"/>
      <c r="N26" s="89"/>
      <c r="O26" s="85"/>
    </row>
    <row r="27" spans="1:15" s="4" customFormat="1" ht="15" customHeight="1" thickBot="1" x14ac:dyDescent="0.2">
      <c r="A27" s="79"/>
      <c r="B27" s="8"/>
      <c r="C27" s="79"/>
      <c r="D27" s="32"/>
      <c r="E27" s="32"/>
      <c r="F27" s="32"/>
      <c r="G27" s="1"/>
      <c r="H27" s="33"/>
      <c r="I27" s="33"/>
      <c r="J27" s="1"/>
      <c r="K27" s="33"/>
      <c r="L27" s="33"/>
      <c r="M27" s="33"/>
      <c r="N27" s="33"/>
      <c r="O27" s="34" t="s">
        <v>48</v>
      </c>
    </row>
    <row r="28" spans="1:15" s="4" customFormat="1" ht="30" customHeight="1" thickBot="1" x14ac:dyDescent="0.2">
      <c r="A28" s="79"/>
      <c r="B28" s="8"/>
      <c r="C28" s="79"/>
      <c r="D28" s="32"/>
      <c r="E28" s="32"/>
      <c r="F28" s="32"/>
      <c r="G28" s="35"/>
      <c r="H28" s="35"/>
      <c r="I28" s="35"/>
      <c r="J28" s="35"/>
      <c r="K28" s="35"/>
      <c r="L28" s="96" t="s">
        <v>49</v>
      </c>
      <c r="M28" s="97"/>
      <c r="N28" s="98"/>
      <c r="O28" s="45">
        <f>ROUNDDOWN(O25/110*100,0)</f>
        <v>0</v>
      </c>
    </row>
    <row r="29" spans="1:15" s="4" customFormat="1" ht="6.95" customHeight="1" x14ac:dyDescent="0.15">
      <c r="A29" s="79"/>
      <c r="B29" s="8"/>
      <c r="C29" s="79"/>
      <c r="D29" s="32"/>
      <c r="E29" s="32"/>
      <c r="F29" s="32"/>
      <c r="G29" s="1"/>
      <c r="H29" s="33"/>
      <c r="I29" s="33"/>
      <c r="J29" s="1"/>
      <c r="K29" s="33"/>
      <c r="L29" s="33"/>
      <c r="M29" s="33"/>
      <c r="N29" s="33"/>
      <c r="O29" s="34"/>
    </row>
    <row r="30" spans="1:15" s="4" customFormat="1" ht="15" customHeight="1" x14ac:dyDescent="0.15">
      <c r="A30" s="103" t="s">
        <v>52</v>
      </c>
      <c r="B30" s="78" t="s">
        <v>22</v>
      </c>
      <c r="C30" s="9">
        <v>49</v>
      </c>
      <c r="D30" s="69"/>
      <c r="E30" s="10">
        <v>1</v>
      </c>
      <c r="F30" s="11">
        <f>ROUND(C30*D30*E30,2)</f>
        <v>0</v>
      </c>
      <c r="G30" s="12"/>
      <c r="H30" s="13"/>
      <c r="I30" s="14"/>
      <c r="J30" s="70">
        <v>6000</v>
      </c>
      <c r="K30" s="71"/>
      <c r="L30" s="15">
        <f>ROUND(J30*K30,2)</f>
        <v>0</v>
      </c>
      <c r="M30" s="81">
        <f>SUM(I30,L30)</f>
        <v>0</v>
      </c>
      <c r="N30" s="17"/>
      <c r="O30" s="18">
        <f>ROUNDDOWN(F30+M30-N30,0)</f>
        <v>0</v>
      </c>
    </row>
    <row r="31" spans="1:15" s="4" customFormat="1" ht="15" customHeight="1" x14ac:dyDescent="0.15">
      <c r="A31" s="104"/>
      <c r="B31" s="50" t="s">
        <v>23</v>
      </c>
      <c r="C31" s="19">
        <f>C30</f>
        <v>49</v>
      </c>
      <c r="D31" s="20"/>
      <c r="E31" s="21">
        <v>1</v>
      </c>
      <c r="F31" s="22">
        <f t="shared" ref="F31:F33" si="6">ROUND(C31*D31*E31,2)</f>
        <v>0</v>
      </c>
      <c r="G31" s="23"/>
      <c r="H31" s="24"/>
      <c r="I31" s="25"/>
      <c r="J31" s="26">
        <v>5000</v>
      </c>
      <c r="K31" s="20"/>
      <c r="L31" s="27">
        <f>ROUND(J31*K31,2)</f>
        <v>0</v>
      </c>
      <c r="M31" s="82">
        <f>SUM(I31,L31)</f>
        <v>0</v>
      </c>
      <c r="N31" s="29"/>
      <c r="O31" s="30">
        <f>ROUNDDOWN(F31+M31-N31,0)</f>
        <v>0</v>
      </c>
    </row>
    <row r="32" spans="1:15" s="4" customFormat="1" ht="15" customHeight="1" x14ac:dyDescent="0.15">
      <c r="A32" s="104"/>
      <c r="B32" s="50" t="s">
        <v>24</v>
      </c>
      <c r="C32" s="19">
        <f>C31</f>
        <v>49</v>
      </c>
      <c r="D32" s="20"/>
      <c r="E32" s="21">
        <v>1</v>
      </c>
      <c r="F32" s="22">
        <f t="shared" si="6"/>
        <v>0</v>
      </c>
      <c r="G32" s="23"/>
      <c r="H32" s="24"/>
      <c r="I32" s="25"/>
      <c r="J32" s="26">
        <v>7000</v>
      </c>
      <c r="K32" s="20"/>
      <c r="L32" s="27">
        <f>ROUND(J32*K32,2)</f>
        <v>0</v>
      </c>
      <c r="M32" s="82">
        <f t="shared" ref="M32:M40" si="7">SUM(I32,L32)</f>
        <v>0</v>
      </c>
      <c r="N32" s="29"/>
      <c r="O32" s="30">
        <f t="shared" ref="O32:O40" si="8">ROUNDDOWN(F32+M32-N32,0)</f>
        <v>0</v>
      </c>
    </row>
    <row r="33" spans="1:15" s="4" customFormat="1" ht="15" customHeight="1" x14ac:dyDescent="0.15">
      <c r="A33" s="104"/>
      <c r="B33" s="50" t="s">
        <v>12</v>
      </c>
      <c r="C33" s="19">
        <f t="shared" ref="C33:C41" si="9">C32</f>
        <v>49</v>
      </c>
      <c r="D33" s="20"/>
      <c r="E33" s="21">
        <v>1</v>
      </c>
      <c r="F33" s="22">
        <f t="shared" si="6"/>
        <v>0</v>
      </c>
      <c r="G33" s="26">
        <v>10000</v>
      </c>
      <c r="H33" s="20"/>
      <c r="I33" s="20">
        <f>ROUND(G33*H33,2)</f>
        <v>0</v>
      </c>
      <c r="J33" s="23"/>
      <c r="K33" s="24"/>
      <c r="L33" s="25"/>
      <c r="M33" s="82">
        <f t="shared" si="7"/>
        <v>0</v>
      </c>
      <c r="N33" s="29"/>
      <c r="O33" s="30">
        <f t="shared" si="8"/>
        <v>0</v>
      </c>
    </row>
    <row r="34" spans="1:15" s="4" customFormat="1" ht="15" customHeight="1" x14ac:dyDescent="0.15">
      <c r="A34" s="104"/>
      <c r="B34" s="50" t="s">
        <v>13</v>
      </c>
      <c r="C34" s="19">
        <f t="shared" si="9"/>
        <v>49</v>
      </c>
      <c r="D34" s="20"/>
      <c r="E34" s="21">
        <v>1</v>
      </c>
      <c r="F34" s="22">
        <f>ROUND(C34*D34*E34,2)</f>
        <v>0</v>
      </c>
      <c r="G34" s="26">
        <v>11000</v>
      </c>
      <c r="H34" s="20"/>
      <c r="I34" s="20">
        <f t="shared" ref="I34:I35" si="10">ROUND(G34*H34,2)</f>
        <v>0</v>
      </c>
      <c r="J34" s="23"/>
      <c r="K34" s="24"/>
      <c r="L34" s="25"/>
      <c r="M34" s="82">
        <f t="shared" si="7"/>
        <v>0</v>
      </c>
      <c r="N34" s="29"/>
      <c r="O34" s="30">
        <f t="shared" si="8"/>
        <v>0</v>
      </c>
    </row>
    <row r="35" spans="1:15" s="4" customFormat="1" ht="15" customHeight="1" x14ac:dyDescent="0.15">
      <c r="A35" s="104"/>
      <c r="B35" s="50" t="s">
        <v>14</v>
      </c>
      <c r="C35" s="19">
        <f t="shared" si="9"/>
        <v>49</v>
      </c>
      <c r="D35" s="20"/>
      <c r="E35" s="21">
        <v>1</v>
      </c>
      <c r="F35" s="22">
        <f t="shared" ref="F35:F41" si="11">ROUND(C35*D35*E35,2)</f>
        <v>0</v>
      </c>
      <c r="G35" s="26">
        <v>8000</v>
      </c>
      <c r="H35" s="20"/>
      <c r="I35" s="20">
        <f t="shared" si="10"/>
        <v>0</v>
      </c>
      <c r="J35" s="23"/>
      <c r="K35" s="24"/>
      <c r="L35" s="25"/>
      <c r="M35" s="82">
        <f t="shared" si="7"/>
        <v>0</v>
      </c>
      <c r="N35" s="29"/>
      <c r="O35" s="30">
        <f t="shared" si="8"/>
        <v>0</v>
      </c>
    </row>
    <row r="36" spans="1:15" s="4" customFormat="1" ht="15" customHeight="1" x14ac:dyDescent="0.15">
      <c r="A36" s="104"/>
      <c r="B36" s="50" t="s">
        <v>15</v>
      </c>
      <c r="C36" s="19">
        <f t="shared" si="9"/>
        <v>49</v>
      </c>
      <c r="D36" s="20"/>
      <c r="E36" s="21">
        <v>1</v>
      </c>
      <c r="F36" s="22">
        <f t="shared" si="11"/>
        <v>0</v>
      </c>
      <c r="G36" s="23"/>
      <c r="H36" s="24"/>
      <c r="I36" s="25"/>
      <c r="J36" s="26">
        <v>6000</v>
      </c>
      <c r="K36" s="20"/>
      <c r="L36" s="27">
        <f t="shared" ref="L36:L41" si="12">ROUND(J36*K36,2)</f>
        <v>0</v>
      </c>
      <c r="M36" s="82">
        <f t="shared" si="7"/>
        <v>0</v>
      </c>
      <c r="N36" s="29"/>
      <c r="O36" s="30">
        <f t="shared" si="8"/>
        <v>0</v>
      </c>
    </row>
    <row r="37" spans="1:15" s="4" customFormat="1" ht="15" customHeight="1" x14ac:dyDescent="0.15">
      <c r="A37" s="104"/>
      <c r="B37" s="50" t="s">
        <v>16</v>
      </c>
      <c r="C37" s="19">
        <f t="shared" si="9"/>
        <v>49</v>
      </c>
      <c r="D37" s="20"/>
      <c r="E37" s="21">
        <v>1</v>
      </c>
      <c r="F37" s="22">
        <f t="shared" si="11"/>
        <v>0</v>
      </c>
      <c r="G37" s="23"/>
      <c r="H37" s="24"/>
      <c r="I37" s="25"/>
      <c r="J37" s="26">
        <v>6000</v>
      </c>
      <c r="K37" s="20"/>
      <c r="L37" s="27">
        <f t="shared" si="12"/>
        <v>0</v>
      </c>
      <c r="M37" s="82">
        <f t="shared" si="7"/>
        <v>0</v>
      </c>
      <c r="N37" s="29"/>
      <c r="O37" s="30">
        <f t="shared" si="8"/>
        <v>0</v>
      </c>
    </row>
    <row r="38" spans="1:15" s="4" customFormat="1" ht="15" customHeight="1" x14ac:dyDescent="0.15">
      <c r="A38" s="104"/>
      <c r="B38" s="50" t="s">
        <v>17</v>
      </c>
      <c r="C38" s="19">
        <f t="shared" si="9"/>
        <v>49</v>
      </c>
      <c r="D38" s="20"/>
      <c r="E38" s="21">
        <v>1</v>
      </c>
      <c r="F38" s="22">
        <f t="shared" si="11"/>
        <v>0</v>
      </c>
      <c r="G38" s="23"/>
      <c r="H38" s="24"/>
      <c r="I38" s="25"/>
      <c r="J38" s="26">
        <v>11000</v>
      </c>
      <c r="K38" s="20"/>
      <c r="L38" s="27">
        <f t="shared" si="12"/>
        <v>0</v>
      </c>
      <c r="M38" s="82">
        <f t="shared" si="7"/>
        <v>0</v>
      </c>
      <c r="N38" s="29"/>
      <c r="O38" s="30">
        <f t="shared" si="8"/>
        <v>0</v>
      </c>
    </row>
    <row r="39" spans="1:15" s="4" customFormat="1" ht="15" customHeight="1" x14ac:dyDescent="0.15">
      <c r="A39" s="104"/>
      <c r="B39" s="50" t="s">
        <v>18</v>
      </c>
      <c r="C39" s="19">
        <f t="shared" si="9"/>
        <v>49</v>
      </c>
      <c r="D39" s="20"/>
      <c r="E39" s="21">
        <v>1</v>
      </c>
      <c r="F39" s="22">
        <f t="shared" si="11"/>
        <v>0</v>
      </c>
      <c r="G39" s="23"/>
      <c r="H39" s="24"/>
      <c r="I39" s="25"/>
      <c r="J39" s="26">
        <v>12000</v>
      </c>
      <c r="K39" s="20"/>
      <c r="L39" s="27">
        <f t="shared" si="12"/>
        <v>0</v>
      </c>
      <c r="M39" s="82">
        <f t="shared" si="7"/>
        <v>0</v>
      </c>
      <c r="N39" s="29"/>
      <c r="O39" s="30">
        <f t="shared" si="8"/>
        <v>0</v>
      </c>
    </row>
    <row r="40" spans="1:15" s="4" customFormat="1" ht="15" customHeight="1" x14ac:dyDescent="0.15">
      <c r="A40" s="104"/>
      <c r="B40" s="50" t="s">
        <v>19</v>
      </c>
      <c r="C40" s="19">
        <f t="shared" si="9"/>
        <v>49</v>
      </c>
      <c r="D40" s="20"/>
      <c r="E40" s="21">
        <v>1</v>
      </c>
      <c r="F40" s="22">
        <f t="shared" si="11"/>
        <v>0</v>
      </c>
      <c r="G40" s="23"/>
      <c r="H40" s="24"/>
      <c r="I40" s="25"/>
      <c r="J40" s="26">
        <v>10000</v>
      </c>
      <c r="K40" s="20"/>
      <c r="L40" s="27">
        <f t="shared" si="12"/>
        <v>0</v>
      </c>
      <c r="M40" s="82">
        <f t="shared" si="7"/>
        <v>0</v>
      </c>
      <c r="N40" s="29"/>
      <c r="O40" s="30">
        <f t="shared" si="8"/>
        <v>0</v>
      </c>
    </row>
    <row r="41" spans="1:15" s="4" customFormat="1" ht="15" customHeight="1" thickBot="1" x14ac:dyDescent="0.2">
      <c r="A41" s="104"/>
      <c r="B41" s="54" t="s">
        <v>25</v>
      </c>
      <c r="C41" s="55">
        <f t="shared" si="9"/>
        <v>49</v>
      </c>
      <c r="D41" s="72"/>
      <c r="E41" s="56">
        <v>1</v>
      </c>
      <c r="F41" s="57">
        <f t="shared" si="11"/>
        <v>0</v>
      </c>
      <c r="G41" s="59"/>
      <c r="H41" s="60"/>
      <c r="I41" s="61"/>
      <c r="J41" s="66">
        <v>8000</v>
      </c>
      <c r="K41" s="72"/>
      <c r="L41" s="62">
        <f t="shared" si="12"/>
        <v>0</v>
      </c>
      <c r="M41" s="83">
        <f>SUM(I41,L41)</f>
        <v>0</v>
      </c>
      <c r="N41" s="63"/>
      <c r="O41" s="64">
        <f>ROUNDDOWN(F41+M41-N41,0)</f>
        <v>0</v>
      </c>
    </row>
    <row r="42" spans="1:15" s="4" customFormat="1" ht="12" customHeight="1" x14ac:dyDescent="0.15">
      <c r="A42" s="105"/>
      <c r="B42" s="107" t="s">
        <v>20</v>
      </c>
      <c r="C42" s="53"/>
      <c r="D42" s="109" t="s">
        <v>55</v>
      </c>
      <c r="E42" s="110"/>
      <c r="F42" s="110"/>
      <c r="G42" s="99">
        <f>SUM(G30:G41,J30:J41)</f>
        <v>100000</v>
      </c>
      <c r="H42" s="35"/>
      <c r="I42" s="35"/>
      <c r="J42" s="35"/>
      <c r="K42" s="35"/>
      <c r="L42" s="35"/>
      <c r="M42" s="86" t="s">
        <v>59</v>
      </c>
      <c r="N42" s="87"/>
      <c r="O42" s="84">
        <f>SUM(O30:O41)</f>
        <v>0</v>
      </c>
    </row>
    <row r="43" spans="1:15" s="4" customFormat="1" ht="12" customHeight="1" thickBot="1" x14ac:dyDescent="0.2">
      <c r="A43" s="106"/>
      <c r="B43" s="108"/>
      <c r="C43" s="51"/>
      <c r="D43" s="111"/>
      <c r="E43" s="112"/>
      <c r="F43" s="112"/>
      <c r="G43" s="100"/>
      <c r="H43" s="31"/>
      <c r="I43" s="31"/>
      <c r="J43" s="31"/>
      <c r="K43" s="31"/>
      <c r="L43" s="31"/>
      <c r="M43" s="88"/>
      <c r="N43" s="89"/>
      <c r="O43" s="85"/>
    </row>
    <row r="44" spans="1:15" s="4" customFormat="1" ht="15" customHeight="1" thickBot="1" x14ac:dyDescent="0.2">
      <c r="A44" s="79"/>
      <c r="B44" s="8"/>
      <c r="C44" s="79"/>
      <c r="D44" s="32"/>
      <c r="E44" s="32"/>
      <c r="F44" s="32"/>
      <c r="G44" s="1"/>
      <c r="H44" s="33"/>
      <c r="I44" s="33"/>
      <c r="J44" s="1"/>
      <c r="K44" s="33"/>
      <c r="L44" s="33"/>
      <c r="M44" s="33"/>
      <c r="N44" s="33"/>
      <c r="O44" s="34" t="s">
        <v>48</v>
      </c>
    </row>
    <row r="45" spans="1:15" s="4" customFormat="1" ht="30" customHeight="1" thickBot="1" x14ac:dyDescent="0.2">
      <c r="A45" s="79"/>
      <c r="B45" s="8"/>
      <c r="C45" s="79"/>
      <c r="D45" s="32"/>
      <c r="E45" s="32"/>
      <c r="F45" s="32"/>
      <c r="G45" s="35"/>
      <c r="H45" s="35"/>
      <c r="I45" s="35"/>
      <c r="J45" s="35"/>
      <c r="K45" s="35"/>
      <c r="L45" s="96" t="s">
        <v>49</v>
      </c>
      <c r="M45" s="97"/>
      <c r="N45" s="98"/>
      <c r="O45" s="42">
        <f>ROUNDDOWN(O42/110*100,0)</f>
        <v>0</v>
      </c>
    </row>
    <row r="46" spans="1:15" s="4" customFormat="1" ht="6.95" customHeight="1" x14ac:dyDescent="0.15">
      <c r="A46" s="79"/>
      <c r="B46" s="8"/>
      <c r="C46" s="79"/>
      <c r="D46" s="32"/>
      <c r="E46" s="32"/>
      <c r="F46" s="32"/>
      <c r="G46" s="41"/>
      <c r="H46" s="36"/>
      <c r="I46" s="36"/>
      <c r="J46" s="41"/>
      <c r="K46" s="36"/>
      <c r="L46" s="36"/>
      <c r="M46" s="36"/>
      <c r="N46" s="36"/>
      <c r="O46" s="37"/>
    </row>
    <row r="47" spans="1:15" s="4" customFormat="1" ht="15" customHeight="1" x14ac:dyDescent="0.15">
      <c r="A47" s="103" t="s">
        <v>53</v>
      </c>
      <c r="B47" s="78" t="s">
        <v>22</v>
      </c>
      <c r="C47" s="9">
        <v>49</v>
      </c>
      <c r="D47" s="69"/>
      <c r="E47" s="10">
        <v>1</v>
      </c>
      <c r="F47" s="11">
        <f>ROUND(C47*D47*E47,2)</f>
        <v>0</v>
      </c>
      <c r="G47" s="12"/>
      <c r="H47" s="13"/>
      <c r="I47" s="14"/>
      <c r="J47" s="70">
        <v>6000</v>
      </c>
      <c r="K47" s="71"/>
      <c r="L47" s="15">
        <f>ROUND(J47*K47,2)</f>
        <v>0</v>
      </c>
      <c r="M47" s="81">
        <f>SUM(I47,L47)</f>
        <v>0</v>
      </c>
      <c r="N47" s="17"/>
      <c r="O47" s="18">
        <f>ROUNDDOWN(F47+M47-N47,0)</f>
        <v>0</v>
      </c>
    </row>
    <row r="48" spans="1:15" s="4" customFormat="1" ht="15" customHeight="1" x14ac:dyDescent="0.15">
      <c r="A48" s="104"/>
      <c r="B48" s="50" t="s">
        <v>23</v>
      </c>
      <c r="C48" s="19">
        <f>C47</f>
        <v>49</v>
      </c>
      <c r="D48" s="20"/>
      <c r="E48" s="21">
        <v>1</v>
      </c>
      <c r="F48" s="22">
        <f t="shared" ref="F48:F50" si="13">ROUND(C48*D48*E48,2)</f>
        <v>0</v>
      </c>
      <c r="G48" s="23"/>
      <c r="H48" s="24"/>
      <c r="I48" s="25"/>
      <c r="J48" s="26">
        <v>5000</v>
      </c>
      <c r="K48" s="20"/>
      <c r="L48" s="27">
        <f>ROUND(J48*K48,2)</f>
        <v>0</v>
      </c>
      <c r="M48" s="82">
        <f>SUM(I48,L48)</f>
        <v>0</v>
      </c>
      <c r="N48" s="29"/>
      <c r="O48" s="30">
        <f>ROUNDDOWN(F48+M48-N48,0)</f>
        <v>0</v>
      </c>
    </row>
    <row r="49" spans="1:15" s="4" customFormat="1" ht="15" customHeight="1" x14ac:dyDescent="0.15">
      <c r="A49" s="104"/>
      <c r="B49" s="50" t="s">
        <v>24</v>
      </c>
      <c r="C49" s="19">
        <f>C48</f>
        <v>49</v>
      </c>
      <c r="D49" s="20"/>
      <c r="E49" s="21">
        <v>1</v>
      </c>
      <c r="F49" s="22">
        <f t="shared" si="13"/>
        <v>0</v>
      </c>
      <c r="G49" s="23"/>
      <c r="H49" s="24"/>
      <c r="I49" s="25"/>
      <c r="J49" s="26">
        <v>7000</v>
      </c>
      <c r="K49" s="20"/>
      <c r="L49" s="27">
        <f>ROUND(J49*K49,2)</f>
        <v>0</v>
      </c>
      <c r="M49" s="82">
        <f t="shared" ref="M49:M57" si="14">SUM(I49,L49)</f>
        <v>0</v>
      </c>
      <c r="N49" s="29"/>
      <c r="O49" s="30">
        <f t="shared" ref="O49:O57" si="15">ROUNDDOWN(F49+M49-N49,0)</f>
        <v>0</v>
      </c>
    </row>
    <row r="50" spans="1:15" s="4" customFormat="1" ht="15" customHeight="1" x14ac:dyDescent="0.15">
      <c r="A50" s="104"/>
      <c r="B50" s="50" t="s">
        <v>12</v>
      </c>
      <c r="C50" s="19">
        <f t="shared" ref="C50:C58" si="16">C49</f>
        <v>49</v>
      </c>
      <c r="D50" s="20"/>
      <c r="E50" s="21">
        <v>1</v>
      </c>
      <c r="F50" s="22">
        <f t="shared" si="13"/>
        <v>0</v>
      </c>
      <c r="G50" s="26">
        <v>10000</v>
      </c>
      <c r="H50" s="20"/>
      <c r="I50" s="20">
        <f>ROUND(G50*H50,2)</f>
        <v>0</v>
      </c>
      <c r="J50" s="23"/>
      <c r="K50" s="24"/>
      <c r="L50" s="25"/>
      <c r="M50" s="82">
        <f t="shared" si="14"/>
        <v>0</v>
      </c>
      <c r="N50" s="29"/>
      <c r="O50" s="30">
        <f t="shared" si="15"/>
        <v>0</v>
      </c>
    </row>
    <row r="51" spans="1:15" s="4" customFormat="1" ht="15" customHeight="1" x14ac:dyDescent="0.15">
      <c r="A51" s="104"/>
      <c r="B51" s="50" t="s">
        <v>13</v>
      </c>
      <c r="C51" s="19">
        <f t="shared" si="16"/>
        <v>49</v>
      </c>
      <c r="D51" s="20"/>
      <c r="E51" s="21">
        <v>1</v>
      </c>
      <c r="F51" s="22">
        <f>ROUND(C51*D51*E51,2)</f>
        <v>0</v>
      </c>
      <c r="G51" s="26">
        <v>11000</v>
      </c>
      <c r="H51" s="20"/>
      <c r="I51" s="20">
        <f t="shared" ref="I51:I52" si="17">ROUND(G51*H51,2)</f>
        <v>0</v>
      </c>
      <c r="J51" s="23"/>
      <c r="K51" s="24"/>
      <c r="L51" s="25"/>
      <c r="M51" s="82">
        <f t="shared" si="14"/>
        <v>0</v>
      </c>
      <c r="N51" s="29"/>
      <c r="O51" s="30">
        <f t="shared" si="15"/>
        <v>0</v>
      </c>
    </row>
    <row r="52" spans="1:15" s="4" customFormat="1" ht="15" customHeight="1" x14ac:dyDescent="0.15">
      <c r="A52" s="104"/>
      <c r="B52" s="50" t="s">
        <v>14</v>
      </c>
      <c r="C52" s="19">
        <f t="shared" si="16"/>
        <v>49</v>
      </c>
      <c r="D52" s="20"/>
      <c r="E52" s="21">
        <v>1</v>
      </c>
      <c r="F52" s="22">
        <f t="shared" ref="F52:F58" si="18">ROUND(C52*D52*E52,2)</f>
        <v>0</v>
      </c>
      <c r="G52" s="26">
        <v>8000</v>
      </c>
      <c r="H52" s="20"/>
      <c r="I52" s="20">
        <f t="shared" si="17"/>
        <v>0</v>
      </c>
      <c r="J52" s="23"/>
      <c r="K52" s="24"/>
      <c r="L52" s="25"/>
      <c r="M52" s="82">
        <f t="shared" si="14"/>
        <v>0</v>
      </c>
      <c r="N52" s="29"/>
      <c r="O52" s="30">
        <f t="shared" si="15"/>
        <v>0</v>
      </c>
    </row>
    <row r="53" spans="1:15" s="4" customFormat="1" ht="15" customHeight="1" x14ac:dyDescent="0.15">
      <c r="A53" s="104"/>
      <c r="B53" s="50" t="s">
        <v>15</v>
      </c>
      <c r="C53" s="19">
        <f t="shared" si="16"/>
        <v>49</v>
      </c>
      <c r="D53" s="20"/>
      <c r="E53" s="21">
        <v>1</v>
      </c>
      <c r="F53" s="22">
        <f t="shared" si="18"/>
        <v>0</v>
      </c>
      <c r="G53" s="23"/>
      <c r="H53" s="24"/>
      <c r="I53" s="25"/>
      <c r="J53" s="26">
        <v>6000</v>
      </c>
      <c r="K53" s="20"/>
      <c r="L53" s="27">
        <f t="shared" ref="L53:L58" si="19">ROUND(J53*K53,2)</f>
        <v>0</v>
      </c>
      <c r="M53" s="82">
        <f t="shared" si="14"/>
        <v>0</v>
      </c>
      <c r="N53" s="29"/>
      <c r="O53" s="30">
        <f t="shared" si="15"/>
        <v>0</v>
      </c>
    </row>
    <row r="54" spans="1:15" s="4" customFormat="1" ht="15" customHeight="1" x14ac:dyDescent="0.15">
      <c r="A54" s="104"/>
      <c r="B54" s="50" t="s">
        <v>16</v>
      </c>
      <c r="C54" s="19">
        <f t="shared" si="16"/>
        <v>49</v>
      </c>
      <c r="D54" s="20"/>
      <c r="E54" s="21">
        <v>1</v>
      </c>
      <c r="F54" s="22">
        <f t="shared" si="18"/>
        <v>0</v>
      </c>
      <c r="G54" s="23"/>
      <c r="H54" s="24"/>
      <c r="I54" s="25"/>
      <c r="J54" s="26">
        <v>6000</v>
      </c>
      <c r="K54" s="20"/>
      <c r="L54" s="27">
        <f t="shared" si="19"/>
        <v>0</v>
      </c>
      <c r="M54" s="82">
        <f t="shared" si="14"/>
        <v>0</v>
      </c>
      <c r="N54" s="29"/>
      <c r="O54" s="30">
        <f t="shared" si="15"/>
        <v>0</v>
      </c>
    </row>
    <row r="55" spans="1:15" s="4" customFormat="1" ht="15" customHeight="1" x14ac:dyDescent="0.15">
      <c r="A55" s="104"/>
      <c r="B55" s="50" t="s">
        <v>17</v>
      </c>
      <c r="C55" s="19">
        <f t="shared" si="16"/>
        <v>49</v>
      </c>
      <c r="D55" s="20"/>
      <c r="E55" s="21">
        <v>1</v>
      </c>
      <c r="F55" s="22">
        <f t="shared" si="18"/>
        <v>0</v>
      </c>
      <c r="G55" s="23"/>
      <c r="H55" s="24"/>
      <c r="I55" s="25"/>
      <c r="J55" s="26">
        <v>11000</v>
      </c>
      <c r="K55" s="20"/>
      <c r="L55" s="27">
        <f t="shared" si="19"/>
        <v>0</v>
      </c>
      <c r="M55" s="82">
        <f t="shared" si="14"/>
        <v>0</v>
      </c>
      <c r="N55" s="29"/>
      <c r="O55" s="30">
        <f t="shared" si="15"/>
        <v>0</v>
      </c>
    </row>
    <row r="56" spans="1:15" s="4" customFormat="1" ht="15" customHeight="1" x14ac:dyDescent="0.15">
      <c r="A56" s="104"/>
      <c r="B56" s="50" t="s">
        <v>18</v>
      </c>
      <c r="C56" s="19">
        <f t="shared" si="16"/>
        <v>49</v>
      </c>
      <c r="D56" s="20"/>
      <c r="E56" s="21">
        <v>1</v>
      </c>
      <c r="F56" s="22">
        <f t="shared" si="18"/>
        <v>0</v>
      </c>
      <c r="G56" s="23"/>
      <c r="H56" s="24"/>
      <c r="I56" s="25"/>
      <c r="J56" s="26">
        <v>12000</v>
      </c>
      <c r="K56" s="20"/>
      <c r="L56" s="27">
        <f t="shared" si="19"/>
        <v>0</v>
      </c>
      <c r="M56" s="82">
        <f t="shared" si="14"/>
        <v>0</v>
      </c>
      <c r="N56" s="29"/>
      <c r="O56" s="30">
        <f t="shared" si="15"/>
        <v>0</v>
      </c>
    </row>
    <row r="57" spans="1:15" s="4" customFormat="1" ht="15" customHeight="1" x14ac:dyDescent="0.15">
      <c r="A57" s="104"/>
      <c r="B57" s="50" t="s">
        <v>19</v>
      </c>
      <c r="C57" s="19">
        <f t="shared" si="16"/>
        <v>49</v>
      </c>
      <c r="D57" s="20"/>
      <c r="E57" s="21">
        <v>1</v>
      </c>
      <c r="F57" s="22">
        <f t="shared" si="18"/>
        <v>0</v>
      </c>
      <c r="G57" s="23"/>
      <c r="H57" s="24"/>
      <c r="I57" s="25"/>
      <c r="J57" s="26">
        <v>10000</v>
      </c>
      <c r="K57" s="20"/>
      <c r="L57" s="27">
        <f t="shared" si="19"/>
        <v>0</v>
      </c>
      <c r="M57" s="82">
        <f t="shared" si="14"/>
        <v>0</v>
      </c>
      <c r="N57" s="29"/>
      <c r="O57" s="30">
        <f t="shared" si="15"/>
        <v>0</v>
      </c>
    </row>
    <row r="58" spans="1:15" s="4" customFormat="1" ht="15" customHeight="1" thickBot="1" x14ac:dyDescent="0.2">
      <c r="A58" s="104"/>
      <c r="B58" s="54" t="s">
        <v>25</v>
      </c>
      <c r="C58" s="55">
        <f t="shared" si="16"/>
        <v>49</v>
      </c>
      <c r="D58" s="72"/>
      <c r="E58" s="56">
        <v>1</v>
      </c>
      <c r="F58" s="57">
        <f t="shared" si="18"/>
        <v>0</v>
      </c>
      <c r="G58" s="59"/>
      <c r="H58" s="60"/>
      <c r="I58" s="61"/>
      <c r="J58" s="66">
        <v>8000</v>
      </c>
      <c r="K58" s="72"/>
      <c r="L58" s="62">
        <f t="shared" si="19"/>
        <v>0</v>
      </c>
      <c r="M58" s="83">
        <f>SUM(I58,L58)</f>
        <v>0</v>
      </c>
      <c r="N58" s="63"/>
      <c r="O58" s="64">
        <f>ROUNDDOWN(F58+M58-N58,0)</f>
        <v>0</v>
      </c>
    </row>
    <row r="59" spans="1:15" s="4" customFormat="1" ht="12" customHeight="1" x14ac:dyDescent="0.15">
      <c r="A59" s="105"/>
      <c r="B59" s="107" t="s">
        <v>20</v>
      </c>
      <c r="C59" s="53"/>
      <c r="D59" s="109" t="s">
        <v>54</v>
      </c>
      <c r="E59" s="110"/>
      <c r="F59" s="110"/>
      <c r="G59" s="99">
        <f>SUM(G47:G58,J47:J58)</f>
        <v>100000</v>
      </c>
      <c r="H59" s="35"/>
      <c r="I59" s="35"/>
      <c r="J59" s="35"/>
      <c r="K59" s="35"/>
      <c r="L59" s="35"/>
      <c r="M59" s="86" t="s">
        <v>60</v>
      </c>
      <c r="N59" s="87"/>
      <c r="O59" s="84">
        <f>SUM(O47:O58)</f>
        <v>0</v>
      </c>
    </row>
    <row r="60" spans="1:15" s="4" customFormat="1" ht="12" customHeight="1" thickBot="1" x14ac:dyDescent="0.2">
      <c r="A60" s="106"/>
      <c r="B60" s="108"/>
      <c r="C60" s="51"/>
      <c r="D60" s="111"/>
      <c r="E60" s="112"/>
      <c r="F60" s="112"/>
      <c r="G60" s="100"/>
      <c r="H60" s="31"/>
      <c r="I60" s="31"/>
      <c r="J60" s="31"/>
      <c r="K60" s="31"/>
      <c r="L60" s="31"/>
      <c r="M60" s="88"/>
      <c r="N60" s="89"/>
      <c r="O60" s="85"/>
    </row>
    <row r="61" spans="1:15" s="4" customFormat="1" ht="15" customHeight="1" thickBot="1" x14ac:dyDescent="0.2">
      <c r="A61" s="40"/>
      <c r="B61" s="40"/>
      <c r="C61" s="40"/>
      <c r="D61" s="32"/>
      <c r="E61" s="32"/>
      <c r="F61" s="32"/>
      <c r="G61" s="1"/>
      <c r="H61" s="33"/>
      <c r="I61" s="33"/>
      <c r="J61" s="1"/>
      <c r="K61" s="33"/>
      <c r="L61" s="33"/>
      <c r="M61" s="33"/>
      <c r="N61" s="33"/>
      <c r="O61" s="34" t="s">
        <v>48</v>
      </c>
    </row>
    <row r="62" spans="1:15" s="4" customFormat="1" ht="30" customHeight="1" thickBot="1" x14ac:dyDescent="0.2">
      <c r="A62" s="1"/>
      <c r="B62" s="1"/>
      <c r="C62" s="1"/>
      <c r="D62" s="32"/>
      <c r="E62" s="32"/>
      <c r="F62" s="32"/>
      <c r="G62" s="35"/>
      <c r="H62" s="35"/>
      <c r="I62" s="35"/>
      <c r="J62" s="35"/>
      <c r="K62" s="35"/>
      <c r="L62" s="96" t="s">
        <v>49</v>
      </c>
      <c r="M62" s="97"/>
      <c r="N62" s="98"/>
      <c r="O62" s="42">
        <f>ROUNDDOWN(O59/110*100,0)</f>
        <v>0</v>
      </c>
    </row>
    <row r="63" spans="1:15" s="4" customFormat="1" ht="6.95" customHeight="1" thickBot="1" x14ac:dyDescent="0.2">
      <c r="A63" s="1"/>
      <c r="B63" s="1"/>
      <c r="C63" s="1"/>
      <c r="D63" s="32"/>
      <c r="E63" s="32"/>
      <c r="F63" s="32"/>
      <c r="G63" s="1"/>
      <c r="H63" s="33"/>
      <c r="I63" s="33"/>
      <c r="J63" s="1"/>
      <c r="K63" s="33"/>
      <c r="L63" s="33"/>
      <c r="M63" s="43"/>
      <c r="N63" s="43"/>
      <c r="O63" s="44"/>
    </row>
    <row r="64" spans="1:15" s="4" customFormat="1" ht="15" customHeight="1" x14ac:dyDescent="0.15">
      <c r="A64" s="1"/>
      <c r="B64" s="32"/>
      <c r="C64" s="1"/>
      <c r="D64" s="124" t="s">
        <v>43</v>
      </c>
      <c r="E64" s="125"/>
      <c r="F64" s="125"/>
      <c r="G64" s="101">
        <f>SUM(G25,G42,G59)</f>
        <v>300000</v>
      </c>
      <c r="H64" s="38"/>
      <c r="I64" s="38"/>
      <c r="J64" s="38"/>
      <c r="K64" s="38"/>
      <c r="L64" s="38"/>
      <c r="M64" s="92" t="s">
        <v>57</v>
      </c>
      <c r="N64" s="93"/>
      <c r="O64" s="90">
        <f>SUM(O28,O45,O62)</f>
        <v>0</v>
      </c>
    </row>
    <row r="65" spans="1:15" s="4" customFormat="1" ht="15" customHeight="1" thickBot="1" x14ac:dyDescent="0.2">
      <c r="A65" s="34"/>
      <c r="B65" s="1"/>
      <c r="C65" s="34"/>
      <c r="D65" s="111"/>
      <c r="E65" s="112"/>
      <c r="F65" s="112"/>
      <c r="G65" s="102"/>
      <c r="H65" s="39"/>
      <c r="I65" s="39"/>
      <c r="J65" s="39"/>
      <c r="K65" s="39"/>
      <c r="L65" s="39"/>
      <c r="M65" s="94"/>
      <c r="N65" s="95"/>
      <c r="O65" s="91"/>
    </row>
    <row r="66" spans="1:15" ht="7.5" customHeight="1" x14ac:dyDescent="0.15">
      <c r="A66" s="77"/>
      <c r="B66" s="77"/>
      <c r="C66" s="77"/>
    </row>
  </sheetData>
  <mergeCells count="44">
    <mergeCell ref="A1:E1"/>
    <mergeCell ref="A9:A12"/>
    <mergeCell ref="B9:B12"/>
    <mergeCell ref="C9:F9"/>
    <mergeCell ref="C10:C12"/>
    <mergeCell ref="D10:D12"/>
    <mergeCell ref="E10:E12"/>
    <mergeCell ref="F10:F12"/>
    <mergeCell ref="A2:O2"/>
    <mergeCell ref="G10:I10"/>
    <mergeCell ref="J10:L10"/>
    <mergeCell ref="L45:N45"/>
    <mergeCell ref="A30:A43"/>
    <mergeCell ref="B42:B43"/>
    <mergeCell ref="A13:A26"/>
    <mergeCell ref="B25:B26"/>
    <mergeCell ref="G42:G43"/>
    <mergeCell ref="M42:N43"/>
    <mergeCell ref="L28:N28"/>
    <mergeCell ref="D42:F43"/>
    <mergeCell ref="D25:F26"/>
    <mergeCell ref="G64:G65"/>
    <mergeCell ref="M64:N65"/>
    <mergeCell ref="O64:O65"/>
    <mergeCell ref="A47:A60"/>
    <mergeCell ref="B59:B60"/>
    <mergeCell ref="G59:G60"/>
    <mergeCell ref="M59:N60"/>
    <mergeCell ref="O59:O60"/>
    <mergeCell ref="L62:N62"/>
    <mergeCell ref="D64:F65"/>
    <mergeCell ref="D59:F60"/>
    <mergeCell ref="O42:O43"/>
    <mergeCell ref="G9:M9"/>
    <mergeCell ref="M10:M12"/>
    <mergeCell ref="G11:G12"/>
    <mergeCell ref="H11:H12"/>
    <mergeCell ref="I11:I12"/>
    <mergeCell ref="J11:J12"/>
    <mergeCell ref="K11:K12"/>
    <mergeCell ref="L11:L12"/>
    <mergeCell ref="G25:G26"/>
    <mergeCell ref="M25:N26"/>
    <mergeCell ref="O25:O26"/>
  </mergeCells>
  <phoneticPr fontId="2"/>
  <printOptions horizontalCentered="1"/>
  <pageMargins left="0.6692913385826772" right="3.937007874015748E-2" top="0.19685039370078741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西之浦</vt:lpstr>
      <vt:lpstr>鶴新田</vt:lpstr>
      <vt:lpstr>西阿知</vt:lpstr>
      <vt:lpstr>塩生</vt:lpstr>
      <vt:lpstr>船穂</vt:lpstr>
      <vt:lpstr>笠岡</vt:lpstr>
      <vt:lpstr>発電事務所</vt:lpstr>
      <vt:lpstr>塩生!Print_Area</vt:lpstr>
      <vt:lpstr>笠岡!Print_Area</vt:lpstr>
      <vt:lpstr>西阿知!Print_Area</vt:lpstr>
      <vt:lpstr>西之浦!Print_Area</vt:lpstr>
      <vt:lpstr>船穂!Print_Area</vt:lpstr>
      <vt:lpstr>鶴新田!Print_Area</vt:lpstr>
      <vt:lpstr>発電事務所!Print_Area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　崇臣</dc:creator>
  <cp:lastModifiedBy>Windows ユーザー</cp:lastModifiedBy>
  <cp:lastPrinted>2025-01-29T04:57:02Z</cp:lastPrinted>
  <dcterms:created xsi:type="dcterms:W3CDTF">2015-10-29T01:51:05Z</dcterms:created>
  <dcterms:modified xsi:type="dcterms:W3CDTF">2025-01-29T05:00:24Z</dcterms:modified>
</cp:coreProperties>
</file>